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Google Drive\CITS3200\ZirconsRock\test_files\outputs\"/>
    </mc:Choice>
  </mc:AlternateContent>
  <bookViews>
    <workbookView xWindow="240" yWindow="20" windowWidth="16100" windowHeight="9660" firstSheet="27" activeTab="33" xr2:uid="{00000000-000D-0000-FFFF-FFFF00000000}"/>
  </bookViews>
  <sheets>
    <sheet name="data" sheetId="1" r:id="rId1"/>
    <sheet name="TrElem" sheetId="2" r:id="rId2"/>
    <sheet name="TrElem Chart" sheetId="3" r:id="rId3"/>
    <sheet name="REE" sheetId="4" r:id="rId4"/>
    <sheet name="REE Chart" sheetId="5" r:id="rId5"/>
    <sheet name="Unknown" sheetId="6" r:id="rId6"/>
    <sheet name="Class" sheetId="7" r:id="rId7"/>
    <sheet name="CART1" sheetId="8" r:id="rId8"/>
    <sheet name="CART1 Chart" sheetId="9" r:id="rId9"/>
    <sheet name="CART2" sheetId="10" r:id="rId10"/>
    <sheet name="CART2 Chart" sheetId="11" r:id="rId11"/>
    <sheet name="Statistics of Unknown" sheetId="12" r:id="rId12"/>
    <sheet name="Y-Udata" sheetId="13" r:id="rId13"/>
    <sheet name="Y-U Plot" sheetId="14" r:id="rId14"/>
    <sheet name="Y-Thdata" sheetId="15" r:id="rId15"/>
    <sheet name="Y-Th Plot" sheetId="16" r:id="rId16"/>
    <sheet name="Y-YbSmdata" sheetId="17" r:id="rId17"/>
    <sheet name="Y-YbSm Plot" sheetId="18" r:id="rId18"/>
    <sheet name="Y-NbTadata" sheetId="19" r:id="rId19"/>
    <sheet name="Y-NbTa Plot" sheetId="20" r:id="rId20"/>
    <sheet name="Y-ThUdata" sheetId="21" r:id="rId21"/>
    <sheet name="Y-ThU Plot" sheetId="22" r:id="rId22"/>
    <sheet name="Y-CeCedata" sheetId="23" r:id="rId23"/>
    <sheet name="Y-CeCe Plot" sheetId="24" r:id="rId24"/>
    <sheet name="Y-EuEudata" sheetId="25" r:id="rId25"/>
    <sheet name="Y-EuEu Plot" sheetId="26" r:id="rId26"/>
    <sheet name="Hf-Ydata" sheetId="27" r:id="rId27"/>
    <sheet name="Hf-Y Plot" sheetId="28" r:id="rId28"/>
    <sheet name="Nb-Tadata" sheetId="29" r:id="rId29"/>
    <sheet name="Nb-Ta Plot" sheetId="30" r:id="rId30"/>
    <sheet name="U-Thdata" sheetId="31" r:id="rId31"/>
    <sheet name="U-Th Plot" sheetId="32" r:id="rId32"/>
    <sheet name="CeCe-EuEudata" sheetId="33" r:id="rId33"/>
    <sheet name="CeCe-EuEu Plot" sheetId="34" r:id="rId34"/>
  </sheets>
  <calcPr calcId="171027"/>
</workbook>
</file>

<file path=xl/calcChain.xml><?xml version="1.0" encoding="utf-8"?>
<calcChain xmlns="http://schemas.openxmlformats.org/spreadsheetml/2006/main">
  <c r="D6" i="10" l="1"/>
  <c r="D5" i="10"/>
  <c r="D4" i="10"/>
  <c r="D3" i="10"/>
  <c r="D7" i="8"/>
  <c r="D6" i="8"/>
  <c r="D5" i="8"/>
  <c r="D4" i="8"/>
  <c r="D3" i="8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<sst xmlns="http://schemas.openxmlformats.org/spreadsheetml/2006/main" count="3517" uniqueCount="155">
  <si>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</si>
  <si>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</si>
  <si>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</si>
  <si>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</si>
  <si>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</si>
  <si>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</si>
  <si>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</si>
  <si>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</si>
  <si>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</si>
  <si>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</si>
  <si>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</si>
  <si>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</si>
  <si>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</si>
  <si>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</si>
  <si>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</si>
  <si>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</si>
  <si>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</si>
  <si>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</si>
  <si>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</si>
  <si>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</si>
  <si>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</si>
  <si>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</si>
  <si>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</si>
  <si>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</si>
  <si>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</si>
  <si>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</si>
  <si>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STDGJ-01</t>
  </si>
  <si>
    <t>STDGJ</t>
  </si>
  <si>
    <t>STDGJ-02</t>
  </si>
  <si>
    <t>STDGJ-03</t>
  </si>
  <si>
    <t>STDGJ-04</t>
  </si>
  <si>
    <t>91500-01</t>
  </si>
  <si>
    <t>91500</t>
  </si>
  <si>
    <t>STDGJ-05</t>
  </si>
  <si>
    <t>MIR1-01</t>
  </si>
  <si>
    <t>MIR1</t>
  </si>
  <si>
    <t>MIR1-06</t>
  </si>
  <si>
    <t>MIR1-11</t>
  </si>
  <si>
    <t>MIR1-12</t>
  </si>
  <si>
    <t>MIR1-14</t>
  </si>
  <si>
    <t>MIR1-17</t>
  </si>
  <si>
    <t>MIR1-19</t>
  </si>
  <si>
    <t>MIR1-20</t>
  </si>
  <si>
    <t>MIR1-26</t>
  </si>
  <si>
    <t>MIR1-29</t>
  </si>
  <si>
    <t>STDGJ-06</t>
  </si>
  <si>
    <t>STDGJ-07</t>
  </si>
  <si>
    <t>91500-02</t>
  </si>
  <si>
    <t>MIR1-35</t>
  </si>
  <si>
    <t>MIR1-36</t>
  </si>
  <si>
    <t>MIR1-37</t>
  </si>
  <si>
    <t>MIR1-39</t>
  </si>
  <si>
    <t>MIR1-40</t>
  </si>
  <si>
    <t>MIR1-45</t>
  </si>
  <si>
    <t>MIR1-48</t>
  </si>
  <si>
    <t>MIR1-51</t>
  </si>
  <si>
    <t>MIR1-52</t>
  </si>
  <si>
    <t>MIR1-53</t>
  </si>
  <si>
    <t>MIR1-55</t>
  </si>
  <si>
    <t>STDGJ-08</t>
  </si>
  <si>
    <t>STDGJ-09</t>
  </si>
  <si>
    <t>91500-03</t>
  </si>
  <si>
    <t>MIX1-58</t>
  </si>
  <si>
    <t>MIX1</t>
  </si>
  <si>
    <t>MIX1-59</t>
  </si>
  <si>
    <t>MIX1-60</t>
  </si>
  <si>
    <t>MIX1-68</t>
  </si>
  <si>
    <t>MIX1-70</t>
  </si>
  <si>
    <t>MIX1-73</t>
  </si>
  <si>
    <t>MIX1-74</t>
  </si>
  <si>
    <t>MIX1-76</t>
  </si>
  <si>
    <t>MIX1-77</t>
  </si>
  <si>
    <t>MIX1-80</t>
  </si>
  <si>
    <t>MIX1-81</t>
  </si>
  <si>
    <t>MIX1-83</t>
  </si>
  <si>
    <t>STDGJ-10</t>
  </si>
  <si>
    <t>STDGJ-11</t>
  </si>
  <si>
    <t>91500-04</t>
  </si>
  <si>
    <t>MIX1-84</t>
  </si>
  <si>
    <t>MIX1-85</t>
  </si>
  <si>
    <t>MIX1-86</t>
  </si>
  <si>
    <t>MIX1-87</t>
  </si>
  <si>
    <t>MIX1-88</t>
  </si>
  <si>
    <t>MIX1-89</t>
  </si>
  <si>
    <t>MIX1-90</t>
  </si>
  <si>
    <t>MIX1-91</t>
  </si>
  <si>
    <t>MIX1-92</t>
  </si>
  <si>
    <t>MIX1-93</t>
  </si>
  <si>
    <t>MIX1-94</t>
  </si>
  <si>
    <t>MIX1-95</t>
  </si>
  <si>
    <t>MIX1-96</t>
  </si>
  <si>
    <t>MIX1-97</t>
  </si>
  <si>
    <t>MIX1-98</t>
  </si>
  <si>
    <t>STDGJ-12</t>
  </si>
  <si>
    <t>STDGJ-13</t>
  </si>
  <si>
    <t>91500-05</t>
  </si>
  <si>
    <t>MIX1-102</t>
  </si>
  <si>
    <t>MIX1-106</t>
  </si>
  <si>
    <t>MIX1-107</t>
  </si>
  <si>
    <t>MIX1-108</t>
  </si>
  <si>
    <t>MIX1-111</t>
  </si>
  <si>
    <t>MIX1-119</t>
  </si>
  <si>
    <t>MIX1-121</t>
  </si>
  <si>
    <t>MIX1-126</t>
  </si>
  <si>
    <t>MIX1-131</t>
  </si>
  <si>
    <t>MIX1-132</t>
  </si>
  <si>
    <t>MIX1-133</t>
  </si>
  <si>
    <t>STDGJ-14</t>
  </si>
  <si>
    <t>STDGJ-15</t>
  </si>
  <si>
    <t>91500-06</t>
  </si>
  <si>
    <t>MIX1-134</t>
  </si>
  <si>
    <t>MIX1-136</t>
  </si>
  <si>
    <t>MIX1-137</t>
  </si>
  <si>
    <t>MIX1-141</t>
  </si>
  <si>
    <t>MIX1-142</t>
  </si>
  <si>
    <t>MIX1-147</t>
  </si>
  <si>
    <t>MIX1-151</t>
  </si>
  <si>
    <t>MIX1-153</t>
  </si>
  <si>
    <t>MIX1-155</t>
  </si>
  <si>
    <t>MIX1-158</t>
  </si>
  <si>
    <t>MIX1-163</t>
  </si>
  <si>
    <t>MIX1-166</t>
  </si>
  <si>
    <t>MIX1-167</t>
  </si>
  <si>
    <t>STDGJ-16</t>
  </si>
  <si>
    <t>STDGJ-17</t>
  </si>
  <si>
    <t>Element</t>
  </si>
  <si>
    <t>TrElem</t>
  </si>
  <si>
    <t>REE</t>
  </si>
  <si>
    <t>CART1</t>
  </si>
  <si>
    <t>CART2</t>
  </si>
  <si>
    <t>Granitoid (&gt;65% SiO2)</t>
  </si>
  <si>
    <t>Larvikite (72%)</t>
  </si>
  <si>
    <t>Granitoid (70-75% SiO2)</t>
  </si>
  <si>
    <t>Granitoid(&gt;75% SiO2)</t>
  </si>
  <si>
    <t>Dolerite (71%)</t>
  </si>
  <si>
    <t>Carbonite</t>
  </si>
  <si>
    <t>Carbonite (79%)</t>
  </si>
  <si>
    <t>Syenite/Monzonite</t>
  </si>
  <si>
    <t>Ne-syenite &amp; Syenite Pegmatites (93%)</t>
  </si>
  <si>
    <t>Zircon Classification: CART1</t>
  </si>
  <si>
    <t>Total Analysis</t>
  </si>
  <si>
    <t>Rock type</t>
  </si>
  <si>
    <t>Percentage</t>
  </si>
  <si>
    <t>Number of Analysis</t>
  </si>
  <si>
    <t>Zircon Classification: CART2</t>
  </si>
  <si>
    <t>Number of Analyses</t>
  </si>
  <si>
    <t>Stat. Parameter</t>
  </si>
  <si>
    <t>Mean</t>
  </si>
  <si>
    <t>St. Dev. - Population</t>
  </si>
  <si>
    <t>Median</t>
  </si>
  <si>
    <t>Yb/Sm</t>
  </si>
  <si>
    <t>Nb/Ta</t>
  </si>
  <si>
    <t>Th/U</t>
  </si>
  <si>
    <t>Ce/Ce</t>
  </si>
  <si>
    <t>Eu/Eu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</si>
</sst>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26" Type="http://schemas.openxmlformats.org/officeDocument/2006/relationships/worksheet" Target="worksheets/sheet22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17.xml"/><Relationship Id="rId34" Type="http://schemas.openxmlformats.org/officeDocument/2006/relationships/worksheet" Target="worksheets/sheet30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21.xml"/><Relationship Id="rId33" Type="http://schemas.openxmlformats.org/officeDocument/2006/relationships/worksheet" Target="worksheets/sheet29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29" Type="http://schemas.openxmlformats.org/officeDocument/2006/relationships/worksheet" Target="worksheets/sheet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4.xml"/><Relationship Id="rId24" Type="http://schemas.openxmlformats.org/officeDocument/2006/relationships/worksheet" Target="worksheets/sheet20.xml"/><Relationship Id="rId32" Type="http://schemas.openxmlformats.org/officeDocument/2006/relationships/worksheet" Target="worksheets/sheet28.xml"/><Relationship Id="rId37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9.xml"/><Relationship Id="rId28" Type="http://schemas.openxmlformats.org/officeDocument/2006/relationships/worksheet" Target="worksheets/sheet24.xml"/><Relationship Id="rId36" Type="http://schemas.openxmlformats.org/officeDocument/2006/relationships/styles" Target="styles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5.xml"/><Relationship Id="rId31" Type="http://schemas.openxmlformats.org/officeDocument/2006/relationships/worksheet" Target="worksheets/sheet27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3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8.xml"/><Relationship Id="rId27" Type="http://schemas.openxmlformats.org/officeDocument/2006/relationships/worksheet" Target="worksheets/sheet23.xml"/><Relationship Id="rId30" Type="http://schemas.openxmlformats.org/officeDocument/2006/relationships/worksheet" Target="worksheets/sheet26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MIR1-01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TrElem!$C$2:$V$2</c:f>
              <c:numCache>
                <c:formatCode>General</c:formatCode>
                <c:ptCount val="20"/>
                <c:pt idx="0">
                  <c:v>187.97468354430379</c:v>
                </c:pt>
                <c:pt idx="1">
                  <c:v>0</c:v>
                </c:pt>
                <c:pt idx="2">
                  <c:v>44748.491379310348</c:v>
                </c:pt>
                <c:pt idx="3">
                  <c:v>597.59299781181619</c:v>
                </c:pt>
                <c:pt idx="4">
                  <c:v>2328106.2162162163</c:v>
                </c:pt>
                <c:pt idx="5">
                  <c:v>39.396092362344582</c:v>
                </c:pt>
                <c:pt idx="6">
                  <c:v>1.7085427135678389E-2</c:v>
                </c:pt>
                <c:pt idx="7">
                  <c:v>696.5986394557824</c:v>
                </c:pt>
                <c:pt idx="8">
                  <c:v>0.19593495934959348</c:v>
                </c:pt>
                <c:pt idx="9">
                  <c:v>0.56878980891719744</c:v>
                </c:pt>
                <c:pt idx="10">
                  <c:v>34.120879120879117</c:v>
                </c:pt>
                <c:pt idx="11">
                  <c:v>7.1937499999999996</c:v>
                </c:pt>
                <c:pt idx="12">
                  <c:v>1095.9459459459458</c:v>
                </c:pt>
                <c:pt idx="13">
                  <c:v>13.608695652173912</c:v>
                </c:pt>
                <c:pt idx="14">
                  <c:v>937.80487804878044</c:v>
                </c:pt>
                <c:pt idx="15">
                  <c:v>75.048543689320397</c:v>
                </c:pt>
                <c:pt idx="16">
                  <c:v>136.58333333333334</c:v>
                </c:pt>
                <c:pt idx="17">
                  <c:v>533.82352941176475</c:v>
                </c:pt>
                <c:pt idx="18">
                  <c:v>0.16138636363636366</c:v>
                </c:pt>
                <c:pt idx="19">
                  <c:v>141.48706896551727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2-445A-87AA-C581D9651685}"/>
            </c:ext>
          </c:extLst>
        </c:ser>
        <c:ser>
          <c:idx val="1"/>
          <c:order val="1"/>
          <c:tx>
            <c:v>MIR1-06</c:v>
          </c:tx>
          <c:spPr>
            <a:ln w="12700">
              <a:solidFill>
                <a:srgbClr val="03839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TrElem!$C$3:$V$3</c:f>
              <c:numCache>
                <c:formatCode>General</c:formatCode>
                <c:ptCount val="20"/>
                <c:pt idx="0">
                  <c:v>183.08016877637132</c:v>
                </c:pt>
                <c:pt idx="1">
                  <c:v>0</c:v>
                </c:pt>
                <c:pt idx="2">
                  <c:v>42362.284482758623</c:v>
                </c:pt>
                <c:pt idx="3">
                  <c:v>597.74617067833697</c:v>
                </c:pt>
                <c:pt idx="4">
                  <c:v>2297217.5</c:v>
                </c:pt>
                <c:pt idx="5">
                  <c:v>38.419182948490224</c:v>
                </c:pt>
                <c:pt idx="6">
                  <c:v>0</c:v>
                </c:pt>
                <c:pt idx="7">
                  <c:v>687.75510204081627</c:v>
                </c:pt>
                <c:pt idx="8">
                  <c:v>0.18008130081300813</c:v>
                </c:pt>
                <c:pt idx="9">
                  <c:v>0.55987261146496814</c:v>
                </c:pt>
                <c:pt idx="10">
                  <c:v>34.432234432234431</c:v>
                </c:pt>
                <c:pt idx="11">
                  <c:v>7.1687500000000002</c:v>
                </c:pt>
                <c:pt idx="12">
                  <c:v>1102.7027027027027</c:v>
                </c:pt>
                <c:pt idx="13">
                  <c:v>13.422360248447205</c:v>
                </c:pt>
                <c:pt idx="14">
                  <c:v>943.90243902439022</c:v>
                </c:pt>
                <c:pt idx="15">
                  <c:v>75.242718446601941</c:v>
                </c:pt>
                <c:pt idx="16">
                  <c:v>138.5</c:v>
                </c:pt>
                <c:pt idx="17">
                  <c:v>542.64705882352939</c:v>
                </c:pt>
                <c:pt idx="18">
                  <c:v>0.16222727272727272</c:v>
                </c:pt>
                <c:pt idx="19">
                  <c:v>143.64224137931035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2-445A-87AA-C581D9651685}"/>
            </c:ext>
          </c:extLst>
        </c:ser>
        <c:ser>
          <c:idx val="2"/>
          <c:order val="2"/>
          <c:tx>
            <c:v>MIR1-11</c:v>
          </c:tx>
          <c:spPr>
            <a:ln w="12700">
              <a:solidFill>
                <a:srgbClr val="07073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TrElem!$C$4:$V$4</c:f>
              <c:numCache>
                <c:formatCode>General</c:formatCode>
                <c:ptCount val="20"/>
                <c:pt idx="0">
                  <c:v>178.73417721518987</c:v>
                </c:pt>
                <c:pt idx="1">
                  <c:v>0</c:v>
                </c:pt>
                <c:pt idx="2">
                  <c:v>39535.129310344833</c:v>
                </c:pt>
                <c:pt idx="3">
                  <c:v>587.28665207877452</c:v>
                </c:pt>
                <c:pt idx="4">
                  <c:v>2269221.8918918921</c:v>
                </c:pt>
                <c:pt idx="5">
                  <c:v>38.206039076376548</c:v>
                </c:pt>
                <c:pt idx="6">
                  <c:v>1.8592964824120602E-2</c:v>
                </c:pt>
                <c:pt idx="7">
                  <c:v>679.93197278911566</c:v>
                </c:pt>
                <c:pt idx="8">
                  <c:v>0.17276422764227645</c:v>
                </c:pt>
                <c:pt idx="9">
                  <c:v>0.57579617834394903</c:v>
                </c:pt>
                <c:pt idx="10">
                  <c:v>34.780219780219781</c:v>
                </c:pt>
                <c:pt idx="11">
                  <c:v>7.0437500000000002</c:v>
                </c:pt>
                <c:pt idx="12">
                  <c:v>1098.6486486486488</c:v>
                </c:pt>
                <c:pt idx="13">
                  <c:v>13.285714285714285</c:v>
                </c:pt>
                <c:pt idx="14">
                  <c:v>928.04878048780483</c:v>
                </c:pt>
                <c:pt idx="15">
                  <c:v>73.689320388349515</c:v>
                </c:pt>
                <c:pt idx="16">
                  <c:v>136.125</c:v>
                </c:pt>
                <c:pt idx="17">
                  <c:v>535.2941176470589</c:v>
                </c:pt>
                <c:pt idx="18">
                  <c:v>0.1605</c:v>
                </c:pt>
                <c:pt idx="19">
                  <c:v>142.78017241379311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2-445A-87AA-C581D9651685}"/>
            </c:ext>
          </c:extLst>
        </c:ser>
        <c:ser>
          <c:idx val="3"/>
          <c:order val="3"/>
          <c:tx>
            <c:v>MIR1-12</c:v>
          </c:tx>
          <c:spPr>
            <a:ln w="12700">
              <a:solidFill>
                <a:srgbClr val="0A8AC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TrElem!$C$5:$V$5</c:f>
              <c:numCache>
                <c:formatCode>General</c:formatCode>
                <c:ptCount val="20"/>
                <c:pt idx="0">
                  <c:v>176.37130801687763</c:v>
                </c:pt>
                <c:pt idx="1">
                  <c:v>0</c:v>
                </c:pt>
                <c:pt idx="2">
                  <c:v>41192.456896551725</c:v>
                </c:pt>
                <c:pt idx="3">
                  <c:v>591.90371991247264</c:v>
                </c:pt>
                <c:pt idx="4">
                  <c:v>2301970</c:v>
                </c:pt>
                <c:pt idx="5">
                  <c:v>38.330373001776195</c:v>
                </c:pt>
                <c:pt idx="6">
                  <c:v>0</c:v>
                </c:pt>
                <c:pt idx="7">
                  <c:v>695.91836734693879</c:v>
                </c:pt>
                <c:pt idx="8">
                  <c:v>0.17520325203252032</c:v>
                </c:pt>
                <c:pt idx="9">
                  <c:v>0.58471337579617833</c:v>
                </c:pt>
                <c:pt idx="10">
                  <c:v>33.369963369963372</c:v>
                </c:pt>
                <c:pt idx="11">
                  <c:v>7.2624999999999993</c:v>
                </c:pt>
                <c:pt idx="12">
                  <c:v>1082.4324324324323</c:v>
                </c:pt>
                <c:pt idx="13">
                  <c:v>13.310559006211179</c:v>
                </c:pt>
                <c:pt idx="14">
                  <c:v>936.17886178861795</c:v>
                </c:pt>
                <c:pt idx="15">
                  <c:v>74.466019417475735</c:v>
                </c:pt>
                <c:pt idx="16">
                  <c:v>137.75000000000003</c:v>
                </c:pt>
                <c:pt idx="17">
                  <c:v>535.2941176470589</c:v>
                </c:pt>
                <c:pt idx="18">
                  <c:v>0.16304545454545452</c:v>
                </c:pt>
                <c:pt idx="19">
                  <c:v>144.28879310344828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12-445A-87AA-C581D9651685}"/>
            </c:ext>
          </c:extLst>
        </c:ser>
        <c:ser>
          <c:idx val="4"/>
          <c:order val="4"/>
          <c:tx>
            <c:v>MIR1-14</c:v>
          </c:tx>
          <c:spPr>
            <a:ln w="12700">
              <a:solidFill>
                <a:srgbClr val="0E0E6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TrElem!$C$6:$V$6</c:f>
              <c:numCache>
                <c:formatCode>General</c:formatCode>
                <c:ptCount val="20"/>
                <c:pt idx="0">
                  <c:v>127.9746835443038</c:v>
                </c:pt>
                <c:pt idx="1">
                  <c:v>33.001631321370311</c:v>
                </c:pt>
                <c:pt idx="2">
                  <c:v>42262.607758620688</c:v>
                </c:pt>
                <c:pt idx="3">
                  <c:v>363.8293216630197</c:v>
                </c:pt>
                <c:pt idx="4">
                  <c:v>2477275.1351351351</c:v>
                </c:pt>
                <c:pt idx="5">
                  <c:v>26.305506216696269</c:v>
                </c:pt>
                <c:pt idx="6">
                  <c:v>2.964824120603015E-2</c:v>
                </c:pt>
                <c:pt idx="7">
                  <c:v>96.19047619047619</c:v>
                </c:pt>
                <c:pt idx="8">
                  <c:v>7.2357723577235772E-2</c:v>
                </c:pt>
                <c:pt idx="9">
                  <c:v>0.16815286624203821</c:v>
                </c:pt>
                <c:pt idx="10">
                  <c:v>10.476190476190474</c:v>
                </c:pt>
                <c:pt idx="11">
                  <c:v>1.7874999999999999</c:v>
                </c:pt>
                <c:pt idx="12">
                  <c:v>358.51351351351349</c:v>
                </c:pt>
                <c:pt idx="13">
                  <c:v>6.2173913043478253</c:v>
                </c:pt>
                <c:pt idx="14">
                  <c:v>553.65853658536582</c:v>
                </c:pt>
                <c:pt idx="15">
                  <c:v>54.660194174757287</c:v>
                </c:pt>
                <c:pt idx="16">
                  <c:v>123.62500000000001</c:v>
                </c:pt>
                <c:pt idx="17">
                  <c:v>570.58823529411768</c:v>
                </c:pt>
                <c:pt idx="18">
                  <c:v>0.18893181818181817</c:v>
                </c:pt>
                <c:pt idx="19">
                  <c:v>163.25431034482759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2-445A-87AA-C581D9651685}"/>
            </c:ext>
          </c:extLst>
        </c:ser>
        <c:ser>
          <c:idx val="5"/>
          <c:order val="5"/>
          <c:tx>
            <c:v>MIR1-17</c:v>
          </c:tx>
          <c:spPr>
            <a:ln w="12700">
              <a:solidFill>
                <a:srgbClr val="1191F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TrElem!$C$7:$V$7</c:f>
              <c:numCache>
                <c:formatCode>General</c:formatCode>
                <c:ptCount val="20"/>
                <c:pt idx="0">
                  <c:v>184.13502109704643</c:v>
                </c:pt>
                <c:pt idx="1">
                  <c:v>0</c:v>
                </c:pt>
                <c:pt idx="2">
                  <c:v>37674.676724137935</c:v>
                </c:pt>
                <c:pt idx="3">
                  <c:v>617.35229759299773</c:v>
                </c:pt>
                <c:pt idx="4">
                  <c:v>2328686.2162162163</c:v>
                </c:pt>
                <c:pt idx="5">
                  <c:v>38.152753108348136</c:v>
                </c:pt>
                <c:pt idx="6">
                  <c:v>2.0100502512562814E-2</c:v>
                </c:pt>
                <c:pt idx="7">
                  <c:v>699.65986394557831</c:v>
                </c:pt>
                <c:pt idx="8">
                  <c:v>0.18780487804878049</c:v>
                </c:pt>
                <c:pt idx="9">
                  <c:v>0.56942675159235667</c:v>
                </c:pt>
                <c:pt idx="10">
                  <c:v>35.256410256410255</c:v>
                </c:pt>
                <c:pt idx="11">
                  <c:v>7.40625</c:v>
                </c:pt>
                <c:pt idx="12">
                  <c:v>1145.9459459459461</c:v>
                </c:pt>
                <c:pt idx="13">
                  <c:v>13.757763975155278</c:v>
                </c:pt>
                <c:pt idx="14">
                  <c:v>954.87804878048769</c:v>
                </c:pt>
                <c:pt idx="15">
                  <c:v>76.213592233009706</c:v>
                </c:pt>
                <c:pt idx="16">
                  <c:v>139.875</c:v>
                </c:pt>
                <c:pt idx="17">
                  <c:v>543.38235294117646</c:v>
                </c:pt>
                <c:pt idx="18">
                  <c:v>0.16545454545454544</c:v>
                </c:pt>
                <c:pt idx="19">
                  <c:v>144.71982758620689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12-445A-87AA-C581D9651685}"/>
            </c:ext>
          </c:extLst>
        </c:ser>
        <c:ser>
          <c:idx val="6"/>
          <c:order val="6"/>
          <c:tx>
            <c:v>MIR1-19</c:v>
          </c:tx>
          <c:spPr>
            <a:ln w="12700">
              <a:solidFill>
                <a:srgbClr val="15159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TrElem!$C$8:$V$8</c:f>
              <c:numCache>
                <c:formatCode>General</c:formatCode>
                <c:ptCount val="20"/>
                <c:pt idx="0">
                  <c:v>1035.1898734177216</c:v>
                </c:pt>
                <c:pt idx="1">
                  <c:v>45.383360522022841</c:v>
                </c:pt>
                <c:pt idx="2">
                  <c:v>52563.469827586217</c:v>
                </c:pt>
                <c:pt idx="3">
                  <c:v>1591.8380743982495</c:v>
                </c:pt>
                <c:pt idx="4">
                  <c:v>3301378.5810810816</c:v>
                </c:pt>
                <c:pt idx="5">
                  <c:v>73.357015985790397</c:v>
                </c:pt>
                <c:pt idx="6">
                  <c:v>4.2462311557788945</c:v>
                </c:pt>
                <c:pt idx="7">
                  <c:v>515.64625850340133</c:v>
                </c:pt>
                <c:pt idx="8">
                  <c:v>3.7154471544715451</c:v>
                </c:pt>
                <c:pt idx="9">
                  <c:v>4.0127388535031843</c:v>
                </c:pt>
                <c:pt idx="10">
                  <c:v>162.27106227106225</c:v>
                </c:pt>
                <c:pt idx="11">
                  <c:v>17.5625</c:v>
                </c:pt>
                <c:pt idx="12">
                  <c:v>5162.1621621621625</c:v>
                </c:pt>
                <c:pt idx="13">
                  <c:v>61.490683229813662</c:v>
                </c:pt>
                <c:pt idx="14">
                  <c:v>3517.0731707317073</c:v>
                </c:pt>
                <c:pt idx="15">
                  <c:v>224.95145631067965</c:v>
                </c:pt>
                <c:pt idx="16">
                  <c:v>338.58333333333337</c:v>
                </c:pt>
                <c:pt idx="17">
                  <c:v>1091.1764705882354</c:v>
                </c:pt>
                <c:pt idx="18">
                  <c:v>0.28115909090909091</c:v>
                </c:pt>
                <c:pt idx="19">
                  <c:v>226.07758620689657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12-445A-87AA-C581D9651685}"/>
            </c:ext>
          </c:extLst>
        </c:ser>
        <c:ser>
          <c:idx val="7"/>
          <c:order val="7"/>
          <c:tx>
            <c:v>MIR1-20</c:v>
          </c:tx>
          <c:spPr>
            <a:ln w="12700">
              <a:solidFill>
                <a:srgbClr val="18992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TrElem!$C$9:$V$9</c:f>
              <c:numCache>
                <c:formatCode>General</c:formatCode>
                <c:ptCount val="20"/>
                <c:pt idx="0">
                  <c:v>3762.2362869198314</c:v>
                </c:pt>
                <c:pt idx="1">
                  <c:v>271.01141924959217</c:v>
                </c:pt>
                <c:pt idx="2">
                  <c:v>52225.754310344833</c:v>
                </c:pt>
                <c:pt idx="3">
                  <c:v>4541.4660831509846</c:v>
                </c:pt>
                <c:pt idx="4">
                  <c:v>3301378.3783783787</c:v>
                </c:pt>
                <c:pt idx="5">
                  <c:v>40.337477797513316</c:v>
                </c:pt>
                <c:pt idx="6">
                  <c:v>0.24974874371859296</c:v>
                </c:pt>
                <c:pt idx="7">
                  <c:v>307.82312925170072</c:v>
                </c:pt>
                <c:pt idx="8">
                  <c:v>2.1341463414634148</c:v>
                </c:pt>
                <c:pt idx="9">
                  <c:v>5.8471337579617826</c:v>
                </c:pt>
                <c:pt idx="10">
                  <c:v>332.60073260073261</c:v>
                </c:pt>
                <c:pt idx="11">
                  <c:v>2.6749999999999998</c:v>
                </c:pt>
                <c:pt idx="12">
                  <c:v>10329.729729729728</c:v>
                </c:pt>
                <c:pt idx="13">
                  <c:v>131.61490683229815</c:v>
                </c:pt>
                <c:pt idx="14">
                  <c:v>9173.9837398373984</c:v>
                </c:pt>
                <c:pt idx="15">
                  <c:v>702.3300970873787</c:v>
                </c:pt>
                <c:pt idx="16">
                  <c:v>1200.9583333333335</c:v>
                </c:pt>
                <c:pt idx="17">
                  <c:v>4248.5294117647063</c:v>
                </c:pt>
                <c:pt idx="18">
                  <c:v>1.1592272727272728</c:v>
                </c:pt>
                <c:pt idx="19">
                  <c:v>881.35775862068976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12-445A-87AA-C581D9651685}"/>
            </c:ext>
          </c:extLst>
        </c:ser>
        <c:ser>
          <c:idx val="8"/>
          <c:order val="8"/>
          <c:tx>
            <c:v>MIR1-26</c:v>
          </c:tx>
          <c:spPr>
            <a:ln w="12700">
              <a:solidFill>
                <a:srgbClr val="1C1CC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TrElem!$C$10:$V$10</c:f>
              <c:numCache>
                <c:formatCode>General</c:formatCode>
                <c:ptCount val="20"/>
                <c:pt idx="0">
                  <c:v>56792.489451476795</c:v>
                </c:pt>
                <c:pt idx="1">
                  <c:v>21195.497553017944</c:v>
                </c:pt>
                <c:pt idx="2">
                  <c:v>62301.077586206899</c:v>
                </c:pt>
                <c:pt idx="3">
                  <c:v>44647.658643326038</c:v>
                </c:pt>
                <c:pt idx="4">
                  <c:v>3301378.3783783787</c:v>
                </c:pt>
                <c:pt idx="5">
                  <c:v>235.3463587921847</c:v>
                </c:pt>
                <c:pt idx="6">
                  <c:v>4007.5376884422108</c:v>
                </c:pt>
                <c:pt idx="7">
                  <c:v>75716.666666666672</c:v>
                </c:pt>
                <c:pt idx="8">
                  <c:v>1202.1138211382115</c:v>
                </c:pt>
                <c:pt idx="9">
                  <c:v>934.82165605095543</c:v>
                </c:pt>
                <c:pt idx="10">
                  <c:v>15170.695970695971</c:v>
                </c:pt>
                <c:pt idx="11">
                  <c:v>3523.25</c:v>
                </c:pt>
                <c:pt idx="12">
                  <c:v>208216.21621621621</c:v>
                </c:pt>
                <c:pt idx="13">
                  <c:v>2392.6708074534163</c:v>
                </c:pt>
                <c:pt idx="14">
                  <c:v>131612.60162601626</c:v>
                </c:pt>
                <c:pt idx="15">
                  <c:v>6960.4854368932038</c:v>
                </c:pt>
                <c:pt idx="16">
                  <c:v>9774.5833333333339</c:v>
                </c:pt>
                <c:pt idx="17">
                  <c:v>32475.000000000004</c:v>
                </c:pt>
                <c:pt idx="18">
                  <c:v>8.4221363636363638</c:v>
                </c:pt>
                <c:pt idx="19">
                  <c:v>4787.8232758620697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12-445A-87AA-C581D9651685}"/>
            </c:ext>
          </c:extLst>
        </c:ser>
        <c:ser>
          <c:idx val="9"/>
          <c:order val="9"/>
          <c:tx>
            <c:v>MIR1-29</c:v>
          </c:tx>
          <c:spPr>
            <a:ln w="12700">
              <a:solidFill>
                <a:srgbClr val="1FA05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TrElem!$C$11:$V$11</c:f>
              <c:numCache>
                <c:formatCode>General</c:formatCode>
                <c:ptCount val="20"/>
                <c:pt idx="0">
                  <c:v>2075.1898734177216</c:v>
                </c:pt>
                <c:pt idx="1">
                  <c:v>167.89559543230015</c:v>
                </c:pt>
                <c:pt idx="2">
                  <c:v>51855.818965517246</c:v>
                </c:pt>
                <c:pt idx="3">
                  <c:v>3461.9037199124723</c:v>
                </c:pt>
                <c:pt idx="4">
                  <c:v>3301378.3783783787</c:v>
                </c:pt>
                <c:pt idx="5">
                  <c:v>86.678507992895192</c:v>
                </c:pt>
                <c:pt idx="6">
                  <c:v>9.4874371859296467</c:v>
                </c:pt>
                <c:pt idx="7">
                  <c:v>1657.8231292517007</c:v>
                </c:pt>
                <c:pt idx="8">
                  <c:v>5.3658536585365857</c:v>
                </c:pt>
                <c:pt idx="9">
                  <c:v>7.7961783439490446</c:v>
                </c:pt>
                <c:pt idx="10">
                  <c:v>245.60439560439559</c:v>
                </c:pt>
                <c:pt idx="11">
                  <c:v>26</c:v>
                </c:pt>
                <c:pt idx="12">
                  <c:v>6712.1621621621625</c:v>
                </c:pt>
                <c:pt idx="13">
                  <c:v>88.571428571428569</c:v>
                </c:pt>
                <c:pt idx="14">
                  <c:v>6526.0162601626016</c:v>
                </c:pt>
                <c:pt idx="15">
                  <c:v>520.67961165048553</c:v>
                </c:pt>
                <c:pt idx="16">
                  <c:v>926.625</c:v>
                </c:pt>
                <c:pt idx="17">
                  <c:v>3366.1764705882356</c:v>
                </c:pt>
                <c:pt idx="18">
                  <c:v>0.92645454545454542</c:v>
                </c:pt>
                <c:pt idx="19">
                  <c:v>734.59051724137942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12-445A-87AA-C581D9651685}"/>
            </c:ext>
          </c:extLst>
        </c:ser>
        <c:ser>
          <c:idx val="10"/>
          <c:order val="10"/>
          <c:tx>
            <c:v>MIR1-35</c:v>
          </c:tx>
          <c:spPr>
            <a:ln w="12700">
              <a:solidFill>
                <a:srgbClr val="2323F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TrElem!$C$12:$V$12</c:f>
              <c:numCache>
                <c:formatCode>General</c:formatCode>
                <c:ptCount val="20"/>
                <c:pt idx="0">
                  <c:v>1994.6413502109706</c:v>
                </c:pt>
                <c:pt idx="1">
                  <c:v>0</c:v>
                </c:pt>
                <c:pt idx="2">
                  <c:v>51128.448275862072</c:v>
                </c:pt>
                <c:pt idx="3">
                  <c:v>5773.3916849015313</c:v>
                </c:pt>
                <c:pt idx="4">
                  <c:v>3301378.1756756757</c:v>
                </c:pt>
                <c:pt idx="5">
                  <c:v>163.58792184724689</c:v>
                </c:pt>
                <c:pt idx="6">
                  <c:v>1.391959798994975</c:v>
                </c:pt>
                <c:pt idx="7">
                  <c:v>3946.9387755102043</c:v>
                </c:pt>
                <c:pt idx="8">
                  <c:v>1.7682926829268293</c:v>
                </c:pt>
                <c:pt idx="9">
                  <c:v>4</c:v>
                </c:pt>
                <c:pt idx="10">
                  <c:v>215.75091575091574</c:v>
                </c:pt>
                <c:pt idx="11">
                  <c:v>10.11875</c:v>
                </c:pt>
                <c:pt idx="12">
                  <c:v>8825.6756756756749</c:v>
                </c:pt>
                <c:pt idx="13">
                  <c:v>128.19875776397515</c:v>
                </c:pt>
                <c:pt idx="14">
                  <c:v>10094.308943089431</c:v>
                </c:pt>
                <c:pt idx="15">
                  <c:v>865.242718446602</c:v>
                </c:pt>
                <c:pt idx="16">
                  <c:v>1611.8333333333333</c:v>
                </c:pt>
                <c:pt idx="17">
                  <c:v>5888.9705882352946</c:v>
                </c:pt>
                <c:pt idx="18">
                  <c:v>1.5964090909090909</c:v>
                </c:pt>
                <c:pt idx="19">
                  <c:v>1283.5129310344828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12-445A-87AA-C581D9651685}"/>
            </c:ext>
          </c:extLst>
        </c:ser>
        <c:ser>
          <c:idx val="11"/>
          <c:order val="11"/>
          <c:tx>
            <c:v>MIR1-36</c:v>
          </c:tx>
          <c:spPr>
            <a:ln w="12700">
              <a:solidFill>
                <a:srgbClr val="26A78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TrElem!$C$13:$V$13</c:f>
              <c:numCache>
                <c:formatCode>General</c:formatCode>
                <c:ptCount val="20"/>
                <c:pt idx="0">
                  <c:v>1301.9831223628692</c:v>
                </c:pt>
                <c:pt idx="1">
                  <c:v>0</c:v>
                </c:pt>
                <c:pt idx="2">
                  <c:v>51402.801724137935</c:v>
                </c:pt>
                <c:pt idx="3">
                  <c:v>4567.6367614879646</c:v>
                </c:pt>
                <c:pt idx="4">
                  <c:v>3301378.3783783787</c:v>
                </c:pt>
                <c:pt idx="5">
                  <c:v>27.584369449378329</c:v>
                </c:pt>
                <c:pt idx="6">
                  <c:v>0.68190954773869339</c:v>
                </c:pt>
                <c:pt idx="7">
                  <c:v>732.65306122448976</c:v>
                </c:pt>
                <c:pt idx="8">
                  <c:v>1.6910569105691056</c:v>
                </c:pt>
                <c:pt idx="9">
                  <c:v>3.5605095541401273</c:v>
                </c:pt>
                <c:pt idx="10">
                  <c:v>152.74725274725273</c:v>
                </c:pt>
                <c:pt idx="11">
                  <c:v>16.037499999999998</c:v>
                </c:pt>
                <c:pt idx="12">
                  <c:v>5610.8108108108108</c:v>
                </c:pt>
                <c:pt idx="13">
                  <c:v>84.161490683229815</c:v>
                </c:pt>
                <c:pt idx="14">
                  <c:v>7040.6504065040644</c:v>
                </c:pt>
                <c:pt idx="15">
                  <c:v>666.990291262136</c:v>
                </c:pt>
                <c:pt idx="16">
                  <c:v>1366.4583333333333</c:v>
                </c:pt>
                <c:pt idx="17">
                  <c:v>5428.6764705882351</c:v>
                </c:pt>
                <c:pt idx="18">
                  <c:v>1.6238181818181818</c:v>
                </c:pt>
                <c:pt idx="19">
                  <c:v>1443.3189655172414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12-445A-87AA-C581D9651685}"/>
            </c:ext>
          </c:extLst>
        </c:ser>
        <c:ser>
          <c:idx val="12"/>
          <c:order val="12"/>
          <c:tx>
            <c:v>MIR1-37</c:v>
          </c:tx>
          <c:spPr>
            <a:ln w="12700">
              <a:solidFill>
                <a:srgbClr val="2A2B2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TrElem!$C$14:$V$14</c:f>
              <c:numCache>
                <c:formatCode>General</c:formatCode>
                <c:ptCount val="20"/>
                <c:pt idx="0">
                  <c:v>12316.160337552743</c:v>
                </c:pt>
                <c:pt idx="1">
                  <c:v>3708.384991843393</c:v>
                </c:pt>
                <c:pt idx="2">
                  <c:v>58608.512931034486</c:v>
                </c:pt>
                <c:pt idx="3">
                  <c:v>7628.2932166301971</c:v>
                </c:pt>
                <c:pt idx="4">
                  <c:v>3301378.3783783787</c:v>
                </c:pt>
                <c:pt idx="5">
                  <c:v>397.33570159857902</c:v>
                </c:pt>
                <c:pt idx="6">
                  <c:v>354.77386934673365</c:v>
                </c:pt>
                <c:pt idx="7">
                  <c:v>35219.047619047626</c:v>
                </c:pt>
                <c:pt idx="8">
                  <c:v>427.47967479674799</c:v>
                </c:pt>
                <c:pt idx="9">
                  <c:v>392.73885350318471</c:v>
                </c:pt>
                <c:pt idx="10">
                  <c:v>5830.0366300366295</c:v>
                </c:pt>
                <c:pt idx="11">
                  <c:v>399.25</c:v>
                </c:pt>
                <c:pt idx="12">
                  <c:v>41112.16216216216</c:v>
                </c:pt>
                <c:pt idx="13">
                  <c:v>389.68944099378882</c:v>
                </c:pt>
                <c:pt idx="14">
                  <c:v>21303.658536585368</c:v>
                </c:pt>
                <c:pt idx="15">
                  <c:v>1305.7281553398059</c:v>
                </c:pt>
                <c:pt idx="16">
                  <c:v>2504.25</c:v>
                </c:pt>
                <c:pt idx="17">
                  <c:v>12585.294117647059</c:v>
                </c:pt>
                <c:pt idx="18">
                  <c:v>4.1548636363636362</c:v>
                </c:pt>
                <c:pt idx="19">
                  <c:v>2487.1767241379312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12-445A-87AA-C581D9651685}"/>
            </c:ext>
          </c:extLst>
        </c:ser>
        <c:ser>
          <c:idx val="13"/>
          <c:order val="13"/>
          <c:tx>
            <c:v>MIR1-39</c:v>
          </c:tx>
          <c:spPr>
            <a:ln w="12700">
              <a:solidFill>
                <a:srgbClr val="2DAEB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TrElem!$C$15:$V$15</c:f>
              <c:numCache>
                <c:formatCode>General</c:formatCode>
                <c:ptCount val="20"/>
                <c:pt idx="0">
                  <c:v>3049.57805907173</c:v>
                </c:pt>
                <c:pt idx="1">
                  <c:v>662.46329526916804</c:v>
                </c:pt>
                <c:pt idx="2">
                  <c:v>51235.237068965522</c:v>
                </c:pt>
                <c:pt idx="3">
                  <c:v>5641.2472647702407</c:v>
                </c:pt>
                <c:pt idx="4">
                  <c:v>3301378.3783783787</c:v>
                </c:pt>
                <c:pt idx="5">
                  <c:v>136.76731793960923</c:v>
                </c:pt>
                <c:pt idx="6">
                  <c:v>16.030150753768844</c:v>
                </c:pt>
                <c:pt idx="7">
                  <c:v>4621.7687074829928</c:v>
                </c:pt>
                <c:pt idx="8">
                  <c:v>21.869918699186993</c:v>
                </c:pt>
                <c:pt idx="9">
                  <c:v>24.598726114649679</c:v>
                </c:pt>
                <c:pt idx="10">
                  <c:v>620.32967032967031</c:v>
                </c:pt>
                <c:pt idx="11">
                  <c:v>72.375</c:v>
                </c:pt>
                <c:pt idx="12">
                  <c:v>12287.837837837838</c:v>
                </c:pt>
                <c:pt idx="13">
                  <c:v>171.80124223602485</c:v>
                </c:pt>
                <c:pt idx="14">
                  <c:v>11803.658536585366</c:v>
                </c:pt>
                <c:pt idx="15">
                  <c:v>823.88349514563106</c:v>
                </c:pt>
                <c:pt idx="16">
                  <c:v>1388.7083333333335</c:v>
                </c:pt>
                <c:pt idx="17">
                  <c:v>5112.5</c:v>
                </c:pt>
                <c:pt idx="18">
                  <c:v>1.3986136363636363</c:v>
                </c:pt>
                <c:pt idx="19">
                  <c:v>1022.0905172413793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12-445A-87AA-C581D9651685}"/>
            </c:ext>
          </c:extLst>
        </c:ser>
        <c:ser>
          <c:idx val="14"/>
          <c:order val="14"/>
          <c:tx>
            <c:v>MIR1-40</c:v>
          </c:tx>
          <c:spPr>
            <a:ln w="12700">
              <a:solidFill>
                <a:srgbClr val="31325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TrElem!$C$16:$V$16</c:f>
              <c:numCache>
                <c:formatCode>General</c:formatCode>
                <c:ptCount val="20"/>
                <c:pt idx="0">
                  <c:v>1513.5021097046413</c:v>
                </c:pt>
                <c:pt idx="1">
                  <c:v>42.72430668841762</c:v>
                </c:pt>
                <c:pt idx="2">
                  <c:v>51293.318965517246</c:v>
                </c:pt>
                <c:pt idx="3">
                  <c:v>2680.2188183807439</c:v>
                </c:pt>
                <c:pt idx="4">
                  <c:v>3301378.3783783787</c:v>
                </c:pt>
                <c:pt idx="5">
                  <c:v>44.955595026642982</c:v>
                </c:pt>
                <c:pt idx="6">
                  <c:v>0.68592964824120606</c:v>
                </c:pt>
                <c:pt idx="7">
                  <c:v>190.47619047619048</c:v>
                </c:pt>
                <c:pt idx="8">
                  <c:v>0.97560975609756095</c:v>
                </c:pt>
                <c:pt idx="9">
                  <c:v>2.2675159235668789</c:v>
                </c:pt>
                <c:pt idx="10">
                  <c:v>111.17216117216117</c:v>
                </c:pt>
                <c:pt idx="11">
                  <c:v>6.0874999999999995</c:v>
                </c:pt>
                <c:pt idx="12">
                  <c:v>4216.2162162162158</c:v>
                </c:pt>
                <c:pt idx="13">
                  <c:v>60.186335403726702</c:v>
                </c:pt>
                <c:pt idx="14">
                  <c:v>4786.5853658536589</c:v>
                </c:pt>
                <c:pt idx="15">
                  <c:v>414.85436893203882</c:v>
                </c:pt>
                <c:pt idx="16">
                  <c:v>777.875</c:v>
                </c:pt>
                <c:pt idx="17">
                  <c:v>2902.2058823529414</c:v>
                </c:pt>
                <c:pt idx="18">
                  <c:v>0.83070454545454542</c:v>
                </c:pt>
                <c:pt idx="19">
                  <c:v>707.43534482758628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A12-445A-87AA-C581D9651685}"/>
            </c:ext>
          </c:extLst>
        </c:ser>
        <c:ser>
          <c:idx val="15"/>
          <c:order val="15"/>
          <c:tx>
            <c:v>MIR1-45</c:v>
          </c:tx>
          <c:spPr>
            <a:ln w="12700">
              <a:solidFill>
                <a:srgbClr val="34B5E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TrElem!$C$17:$V$17</c:f>
              <c:numCache>
                <c:formatCode>General</c:formatCode>
                <c:ptCount val="20"/>
                <c:pt idx="0">
                  <c:v>1769.535864978903</c:v>
                </c:pt>
                <c:pt idx="1">
                  <c:v>51.305057096247964</c:v>
                </c:pt>
                <c:pt idx="2">
                  <c:v>50787.5</c:v>
                </c:pt>
                <c:pt idx="3">
                  <c:v>3463.6761487964991</c:v>
                </c:pt>
                <c:pt idx="4">
                  <c:v>3301378.1756756757</c:v>
                </c:pt>
                <c:pt idx="5">
                  <c:v>97.158081705150963</c:v>
                </c:pt>
                <c:pt idx="6">
                  <c:v>3.5025125628140699</c:v>
                </c:pt>
                <c:pt idx="7">
                  <c:v>1661.5646258503402</c:v>
                </c:pt>
                <c:pt idx="8">
                  <c:v>1.8170731707317074</c:v>
                </c:pt>
                <c:pt idx="9">
                  <c:v>3.3821656050955409</c:v>
                </c:pt>
                <c:pt idx="10">
                  <c:v>146.15384615384616</c:v>
                </c:pt>
                <c:pt idx="11">
                  <c:v>8.0250000000000004</c:v>
                </c:pt>
                <c:pt idx="12">
                  <c:v>4966.2162162162158</c:v>
                </c:pt>
                <c:pt idx="13">
                  <c:v>70.807453416149073</c:v>
                </c:pt>
                <c:pt idx="14">
                  <c:v>5615.8536585365855</c:v>
                </c:pt>
                <c:pt idx="15">
                  <c:v>498.64077669902917</c:v>
                </c:pt>
                <c:pt idx="16">
                  <c:v>997.95833333333337</c:v>
                </c:pt>
                <c:pt idx="17">
                  <c:v>4014.7058823529414</c:v>
                </c:pt>
                <c:pt idx="18">
                  <c:v>1.2264545454545455</c:v>
                </c:pt>
                <c:pt idx="19">
                  <c:v>1091.3793103448277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A12-445A-87AA-C581D9651685}"/>
            </c:ext>
          </c:extLst>
        </c:ser>
        <c:ser>
          <c:idx val="16"/>
          <c:order val="16"/>
          <c:tx>
            <c:v>MIR1-48</c:v>
          </c:tx>
          <c:spPr>
            <a:ln w="12700">
              <a:solidFill>
                <a:srgbClr val="38398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TrElem!$C$18:$V$18</c:f>
              <c:numCache>
                <c:formatCode>General</c:formatCode>
                <c:ptCount val="20"/>
                <c:pt idx="0">
                  <c:v>150.04219409282703</c:v>
                </c:pt>
                <c:pt idx="1">
                  <c:v>0</c:v>
                </c:pt>
                <c:pt idx="2">
                  <c:v>39054.418103448275</c:v>
                </c:pt>
                <c:pt idx="3">
                  <c:v>589.21225382932164</c:v>
                </c:pt>
                <c:pt idx="4">
                  <c:v>2318292.4324324327</c:v>
                </c:pt>
                <c:pt idx="5">
                  <c:v>36.749555950266426</c:v>
                </c:pt>
                <c:pt idx="6">
                  <c:v>0</c:v>
                </c:pt>
                <c:pt idx="7">
                  <c:v>695.91836734693879</c:v>
                </c:pt>
                <c:pt idx="8">
                  <c:v>0.1910569105691057</c:v>
                </c:pt>
                <c:pt idx="9">
                  <c:v>0.57324840764331209</c:v>
                </c:pt>
                <c:pt idx="10">
                  <c:v>35.494505494505489</c:v>
                </c:pt>
                <c:pt idx="11">
                  <c:v>7.2249999999999996</c:v>
                </c:pt>
                <c:pt idx="12">
                  <c:v>1089.1891891891892</c:v>
                </c:pt>
                <c:pt idx="13">
                  <c:v>13.285714285714285</c:v>
                </c:pt>
                <c:pt idx="14">
                  <c:v>929.26829268292681</c:v>
                </c:pt>
                <c:pt idx="15">
                  <c:v>75.048543689320397</c:v>
                </c:pt>
                <c:pt idx="16">
                  <c:v>136.20833333333334</c:v>
                </c:pt>
                <c:pt idx="17">
                  <c:v>533.82352941176475</c:v>
                </c:pt>
                <c:pt idx="18">
                  <c:v>0.16484090909090909</c:v>
                </c:pt>
                <c:pt idx="19">
                  <c:v>140.73275862068968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A12-445A-87AA-C581D9651685}"/>
            </c:ext>
          </c:extLst>
        </c:ser>
        <c:ser>
          <c:idx val="17"/>
          <c:order val="17"/>
          <c:tx>
            <c:v>MIR1-51</c:v>
          </c:tx>
          <c:spPr>
            <a:ln w="12700">
              <a:solidFill>
                <a:srgbClr val="3BBD1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TrElem!$C$19:$V$19</c:f>
              <c:numCache>
                <c:formatCode>General</c:formatCode>
                <c:ptCount val="20"/>
                <c:pt idx="0">
                  <c:v>163.50210970464136</c:v>
                </c:pt>
                <c:pt idx="1">
                  <c:v>0</c:v>
                </c:pt>
                <c:pt idx="2">
                  <c:v>36822.521551724145</c:v>
                </c:pt>
                <c:pt idx="3">
                  <c:v>590.83150984682709</c:v>
                </c:pt>
                <c:pt idx="4">
                  <c:v>2291016.2837837837</c:v>
                </c:pt>
                <c:pt idx="5">
                  <c:v>37.158081705150977</c:v>
                </c:pt>
                <c:pt idx="6">
                  <c:v>1.879396984924623E-2</c:v>
                </c:pt>
                <c:pt idx="7">
                  <c:v>692.51700680272108</c:v>
                </c:pt>
                <c:pt idx="8">
                  <c:v>0.17113821138211383</c:v>
                </c:pt>
                <c:pt idx="9">
                  <c:v>0.56114649681528661</c:v>
                </c:pt>
                <c:pt idx="10">
                  <c:v>34.08424908424908</c:v>
                </c:pt>
                <c:pt idx="11">
                  <c:v>7.3624999999999998</c:v>
                </c:pt>
                <c:pt idx="12">
                  <c:v>1113.5135135135135</c:v>
                </c:pt>
                <c:pt idx="13">
                  <c:v>13.254658385093167</c:v>
                </c:pt>
                <c:pt idx="14">
                  <c:v>934.14634146341461</c:v>
                </c:pt>
                <c:pt idx="15">
                  <c:v>73.980582524271853</c:v>
                </c:pt>
                <c:pt idx="16">
                  <c:v>135.91666666666666</c:v>
                </c:pt>
                <c:pt idx="17">
                  <c:v>537.5</c:v>
                </c:pt>
                <c:pt idx="18">
                  <c:v>0.16536363636363638</c:v>
                </c:pt>
                <c:pt idx="19">
                  <c:v>142.56465517241381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A12-445A-87AA-C581D9651685}"/>
            </c:ext>
          </c:extLst>
        </c:ser>
        <c:ser>
          <c:idx val="18"/>
          <c:order val="18"/>
          <c:tx>
            <c:v>MIR1-52</c:v>
          </c:tx>
          <c:spPr>
            <a:ln w="12700">
              <a:solidFill>
                <a:srgbClr val="3F40B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TrElem!$C$20:$V$20</c:f>
              <c:numCache>
                <c:formatCode>General</c:formatCode>
                <c:ptCount val="20"/>
                <c:pt idx="0">
                  <c:v>163.67088607594937</c:v>
                </c:pt>
                <c:pt idx="1">
                  <c:v>0</c:v>
                </c:pt>
                <c:pt idx="2">
                  <c:v>38360.775862068971</c:v>
                </c:pt>
                <c:pt idx="3">
                  <c:v>590.94091903719914</c:v>
                </c:pt>
                <c:pt idx="4">
                  <c:v>2265931.1486486485</c:v>
                </c:pt>
                <c:pt idx="5">
                  <c:v>32.824156305506214</c:v>
                </c:pt>
                <c:pt idx="6">
                  <c:v>0</c:v>
                </c:pt>
                <c:pt idx="7">
                  <c:v>760.54421768707482</c:v>
                </c:pt>
                <c:pt idx="8">
                  <c:v>0.19715447154471546</c:v>
                </c:pt>
                <c:pt idx="9">
                  <c:v>0.5592356687898089</c:v>
                </c:pt>
                <c:pt idx="10">
                  <c:v>37.509157509157511</c:v>
                </c:pt>
                <c:pt idx="11">
                  <c:v>7.9312499999999995</c:v>
                </c:pt>
                <c:pt idx="12">
                  <c:v>1109.4594594594596</c:v>
                </c:pt>
                <c:pt idx="13">
                  <c:v>14.565217391304349</c:v>
                </c:pt>
                <c:pt idx="14">
                  <c:v>951.21951219512187</c:v>
                </c:pt>
                <c:pt idx="15">
                  <c:v>77.572815533980588</c:v>
                </c:pt>
                <c:pt idx="16">
                  <c:v>136.04166666666666</c:v>
                </c:pt>
                <c:pt idx="17">
                  <c:v>535.2941176470589</c:v>
                </c:pt>
                <c:pt idx="18">
                  <c:v>0.17152272727272727</c:v>
                </c:pt>
                <c:pt idx="19">
                  <c:v>143.10344827586206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A12-445A-87AA-C581D9651685}"/>
            </c:ext>
          </c:extLst>
        </c:ser>
        <c:ser>
          <c:idx val="19"/>
          <c:order val="19"/>
          <c:tx>
            <c:v>MIR1-53</c:v>
          </c:tx>
          <c:spPr>
            <a:ln w="12700">
              <a:solidFill>
                <a:srgbClr val="42C44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TrElem!$C$21:$V$21</c:f>
              <c:numCache>
                <c:formatCode>General</c:formatCode>
                <c:ptCount val="20"/>
                <c:pt idx="0">
                  <c:v>203.75527426160338</c:v>
                </c:pt>
                <c:pt idx="1">
                  <c:v>0</c:v>
                </c:pt>
                <c:pt idx="2">
                  <c:v>34536.53017241379</c:v>
                </c:pt>
                <c:pt idx="3">
                  <c:v>592.97592997811819</c:v>
                </c:pt>
                <c:pt idx="4">
                  <c:v>2206550.4729729728</c:v>
                </c:pt>
                <c:pt idx="5">
                  <c:v>33.854351687388984</c:v>
                </c:pt>
                <c:pt idx="6">
                  <c:v>0</c:v>
                </c:pt>
                <c:pt idx="7">
                  <c:v>750.34013605442181</c:v>
                </c:pt>
                <c:pt idx="8">
                  <c:v>0.13699186991869919</c:v>
                </c:pt>
                <c:pt idx="9">
                  <c:v>0.51847133757961783</c:v>
                </c:pt>
                <c:pt idx="10">
                  <c:v>39.194139194139197</c:v>
                </c:pt>
                <c:pt idx="11">
                  <c:v>7.9124999999999996</c:v>
                </c:pt>
                <c:pt idx="12">
                  <c:v>1154.0540540540539</c:v>
                </c:pt>
                <c:pt idx="13">
                  <c:v>14.795031055900621</c:v>
                </c:pt>
                <c:pt idx="14">
                  <c:v>960.16260162601634</c:v>
                </c:pt>
                <c:pt idx="15">
                  <c:v>78.543689320388353</c:v>
                </c:pt>
                <c:pt idx="16">
                  <c:v>135.41666666666669</c:v>
                </c:pt>
                <c:pt idx="17">
                  <c:v>553.67647058823536</c:v>
                </c:pt>
                <c:pt idx="18">
                  <c:v>0.17120454545454544</c:v>
                </c:pt>
                <c:pt idx="19">
                  <c:v>141.37931034482759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A12-445A-87AA-C581D9651685}"/>
            </c:ext>
          </c:extLst>
        </c:ser>
        <c:ser>
          <c:idx val="20"/>
          <c:order val="20"/>
          <c:tx>
            <c:v>MIR1-55</c:v>
          </c:tx>
          <c:spPr>
            <a:ln w="12700">
              <a:solidFill>
                <a:srgbClr val="4647E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TrElem!$C$22:$V$22</c:f>
              <c:numCache>
                <c:formatCode>General</c:formatCode>
                <c:ptCount val="20"/>
                <c:pt idx="0">
                  <c:v>150.04219409282703</c:v>
                </c:pt>
                <c:pt idx="1">
                  <c:v>0</c:v>
                </c:pt>
                <c:pt idx="2">
                  <c:v>37325.431034482761</c:v>
                </c:pt>
                <c:pt idx="3">
                  <c:v>362.88840262582056</c:v>
                </c:pt>
                <c:pt idx="4">
                  <c:v>2403887.2297297297</c:v>
                </c:pt>
                <c:pt idx="5">
                  <c:v>22.380106571936057</c:v>
                </c:pt>
                <c:pt idx="6">
                  <c:v>0</c:v>
                </c:pt>
                <c:pt idx="7">
                  <c:v>103.74149659863946</c:v>
                </c:pt>
                <c:pt idx="8">
                  <c:v>5.7723577235772365E-2</c:v>
                </c:pt>
                <c:pt idx="9">
                  <c:v>0.14076433121019108</c:v>
                </c:pt>
                <c:pt idx="10">
                  <c:v>8.9926739926739927</c:v>
                </c:pt>
                <c:pt idx="11">
                  <c:v>1.66875</c:v>
                </c:pt>
                <c:pt idx="12">
                  <c:v>371.62162162162161</c:v>
                </c:pt>
                <c:pt idx="13">
                  <c:v>6.5279503105590058</c:v>
                </c:pt>
                <c:pt idx="14">
                  <c:v>559.7560975609756</c:v>
                </c:pt>
                <c:pt idx="15">
                  <c:v>55.533980582524272</c:v>
                </c:pt>
                <c:pt idx="16">
                  <c:v>121.70833333333334</c:v>
                </c:pt>
                <c:pt idx="17">
                  <c:v>555.14705882352939</c:v>
                </c:pt>
                <c:pt idx="18">
                  <c:v>0.19227272727272726</c:v>
                </c:pt>
                <c:pt idx="19">
                  <c:v>162.71551724137933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A12-445A-87AA-C581D9651685}"/>
            </c:ext>
          </c:extLst>
        </c:ser>
        <c:ser>
          <c:idx val="21"/>
          <c:order val="21"/>
          <c:tx>
            <c:v>MIX1-58</c:v>
          </c:tx>
          <c:spPr>
            <a:ln w="12700">
              <a:solidFill>
                <a:srgbClr val="49CB7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TrElem!$C$23:$V$23</c:f>
              <c:numCache>
                <c:formatCode>General</c:formatCode>
                <c:ptCount val="20"/>
                <c:pt idx="0">
                  <c:v>2047.8481012658228</c:v>
                </c:pt>
                <c:pt idx="1">
                  <c:v>0</c:v>
                </c:pt>
                <c:pt idx="2">
                  <c:v>51309.375000000007</c:v>
                </c:pt>
                <c:pt idx="3">
                  <c:v>4634.8577680525168</c:v>
                </c:pt>
                <c:pt idx="4">
                  <c:v>3301378.1756756757</c:v>
                </c:pt>
                <c:pt idx="5">
                  <c:v>52.930728241563052</c:v>
                </c:pt>
                <c:pt idx="6">
                  <c:v>0.18542713567839197</c:v>
                </c:pt>
                <c:pt idx="7">
                  <c:v>1336.0544217687075</c:v>
                </c:pt>
                <c:pt idx="8">
                  <c:v>1.8902439024390245</c:v>
                </c:pt>
                <c:pt idx="9">
                  <c:v>5.7643312101910826</c:v>
                </c:pt>
                <c:pt idx="10">
                  <c:v>306.95970695970698</c:v>
                </c:pt>
                <c:pt idx="11">
                  <c:v>18.6875</c:v>
                </c:pt>
                <c:pt idx="12">
                  <c:v>9320.27027027027</c:v>
                </c:pt>
                <c:pt idx="13">
                  <c:v>130.68322981366458</c:v>
                </c:pt>
                <c:pt idx="14">
                  <c:v>8878.0487804878048</c:v>
                </c:pt>
                <c:pt idx="15">
                  <c:v>724.56310679611647</c:v>
                </c:pt>
                <c:pt idx="16">
                  <c:v>1249.5</c:v>
                </c:pt>
                <c:pt idx="17">
                  <c:v>4558.8235294117649</c:v>
                </c:pt>
                <c:pt idx="18">
                  <c:v>1.3009090909090908</c:v>
                </c:pt>
                <c:pt idx="19">
                  <c:v>1019.7198275862069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A12-445A-87AA-C581D9651685}"/>
            </c:ext>
          </c:extLst>
        </c:ser>
        <c:ser>
          <c:idx val="22"/>
          <c:order val="22"/>
          <c:tx>
            <c:v>MIX1-59</c:v>
          </c:tx>
          <c:spPr>
            <a:ln w="12700">
              <a:solidFill>
                <a:srgbClr val="4D4F1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TrElem!$C$24:$V$24</c:f>
              <c:numCache>
                <c:formatCode>General</c:formatCode>
                <c:ptCount val="20"/>
                <c:pt idx="0">
                  <c:v>815.0210970464135</c:v>
                </c:pt>
                <c:pt idx="1">
                  <c:v>0</c:v>
                </c:pt>
                <c:pt idx="2">
                  <c:v>51027.47844827587</c:v>
                </c:pt>
                <c:pt idx="3">
                  <c:v>1301.3347921225384</c:v>
                </c:pt>
                <c:pt idx="4">
                  <c:v>3301378.3783783787</c:v>
                </c:pt>
                <c:pt idx="5">
                  <c:v>99.644760213143869</c:v>
                </c:pt>
                <c:pt idx="6">
                  <c:v>0.32412060301507539</c:v>
                </c:pt>
                <c:pt idx="7">
                  <c:v>328.57142857142861</c:v>
                </c:pt>
                <c:pt idx="8">
                  <c:v>0.4451219512195122</c:v>
                </c:pt>
                <c:pt idx="9">
                  <c:v>0.79617834394904452</c:v>
                </c:pt>
                <c:pt idx="10">
                  <c:v>34.267399267399263</c:v>
                </c:pt>
                <c:pt idx="11">
                  <c:v>1.5187499999999998</c:v>
                </c:pt>
                <c:pt idx="12">
                  <c:v>1267.5675675675677</c:v>
                </c:pt>
                <c:pt idx="13">
                  <c:v>22.670807453416149</c:v>
                </c:pt>
                <c:pt idx="14">
                  <c:v>1964.6341463414633</c:v>
                </c:pt>
                <c:pt idx="15">
                  <c:v>195.04854368932041</c:v>
                </c:pt>
                <c:pt idx="16">
                  <c:v>409.70833333333331</c:v>
                </c:pt>
                <c:pt idx="17">
                  <c:v>1781.6176470588236</c:v>
                </c:pt>
                <c:pt idx="18">
                  <c:v>0.61097727272727265</c:v>
                </c:pt>
                <c:pt idx="19">
                  <c:v>554.74137931034488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A12-445A-87AA-C581D9651685}"/>
            </c:ext>
          </c:extLst>
        </c:ser>
        <c:ser>
          <c:idx val="23"/>
          <c:order val="23"/>
          <c:tx>
            <c:v>MIX1-60</c:v>
          </c:tx>
          <c:spPr>
            <a:ln w="12700">
              <a:solidFill>
                <a:srgbClr val="50D2A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TrElem!$C$25:$V$25</c:f>
              <c:numCache>
                <c:formatCode>General</c:formatCode>
                <c:ptCount val="20"/>
                <c:pt idx="0">
                  <c:v>956.0759493670887</c:v>
                </c:pt>
                <c:pt idx="1">
                  <c:v>112.43066884176183</c:v>
                </c:pt>
                <c:pt idx="2">
                  <c:v>51016.163793103457</c:v>
                </c:pt>
                <c:pt idx="3">
                  <c:v>9947.111597374178</c:v>
                </c:pt>
                <c:pt idx="4">
                  <c:v>3301378.5810810816</c:v>
                </c:pt>
                <c:pt idx="5">
                  <c:v>274.95559502664298</c:v>
                </c:pt>
                <c:pt idx="6">
                  <c:v>6.9798994974874367</c:v>
                </c:pt>
                <c:pt idx="7">
                  <c:v>7350</c:v>
                </c:pt>
                <c:pt idx="8">
                  <c:v>3.2439024390243905</c:v>
                </c:pt>
                <c:pt idx="9">
                  <c:v>5.8407643312101909</c:v>
                </c:pt>
                <c:pt idx="10">
                  <c:v>221.24542124542123</c:v>
                </c:pt>
                <c:pt idx="11">
                  <c:v>11.168749999999999</c:v>
                </c:pt>
                <c:pt idx="12">
                  <c:v>7616.2162162162158</c:v>
                </c:pt>
                <c:pt idx="13">
                  <c:v>137.39130434782609</c:v>
                </c:pt>
                <c:pt idx="14">
                  <c:v>12069.512195121952</c:v>
                </c:pt>
                <c:pt idx="15">
                  <c:v>1287.3786407766991</c:v>
                </c:pt>
                <c:pt idx="16">
                  <c:v>2927.2083333333335</c:v>
                </c:pt>
                <c:pt idx="17">
                  <c:v>13113.970588235294</c:v>
                </c:pt>
                <c:pt idx="18">
                  <c:v>4.4762954545454541</c:v>
                </c:pt>
                <c:pt idx="19">
                  <c:v>4048.8146551724144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A12-445A-87AA-C581D9651685}"/>
            </c:ext>
          </c:extLst>
        </c:ser>
        <c:ser>
          <c:idx val="24"/>
          <c:order val="24"/>
          <c:tx>
            <c:v>MIX1-68</c:v>
          </c:tx>
          <c:spPr>
            <a:ln w="12700">
              <a:solidFill>
                <a:srgbClr val="54564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TrElem!$C$26:$V$26</c:f>
              <c:numCache>
                <c:formatCode>General</c:formatCode>
                <c:ptCount val="20"/>
                <c:pt idx="0">
                  <c:v>1520</c:v>
                </c:pt>
                <c:pt idx="1">
                  <c:v>26.345840130505707</c:v>
                </c:pt>
                <c:pt idx="2">
                  <c:v>60539.870689655181</c:v>
                </c:pt>
                <c:pt idx="3">
                  <c:v>8404.8577680525159</c:v>
                </c:pt>
                <c:pt idx="4">
                  <c:v>3301378.3783783787</c:v>
                </c:pt>
                <c:pt idx="5">
                  <c:v>176.55417406749555</c:v>
                </c:pt>
                <c:pt idx="6">
                  <c:v>2.7336683417085426</c:v>
                </c:pt>
                <c:pt idx="7">
                  <c:v>4548.9795918367354</c:v>
                </c:pt>
                <c:pt idx="8">
                  <c:v>4.882113821138212</c:v>
                </c:pt>
                <c:pt idx="9">
                  <c:v>10.337579617834395</c:v>
                </c:pt>
                <c:pt idx="10">
                  <c:v>445.60439560439556</c:v>
                </c:pt>
                <c:pt idx="11">
                  <c:v>22.875</c:v>
                </c:pt>
                <c:pt idx="12">
                  <c:v>13056.756756756757</c:v>
                </c:pt>
                <c:pt idx="13">
                  <c:v>209.00621118012421</c:v>
                </c:pt>
                <c:pt idx="14">
                  <c:v>15753.658536585366</c:v>
                </c:pt>
                <c:pt idx="15">
                  <c:v>1346.4077669902913</c:v>
                </c:pt>
                <c:pt idx="16">
                  <c:v>2509.583333333333</c:v>
                </c:pt>
                <c:pt idx="17">
                  <c:v>10027.205882352942</c:v>
                </c:pt>
                <c:pt idx="18">
                  <c:v>3.0398636363636364</c:v>
                </c:pt>
                <c:pt idx="19">
                  <c:v>2261.8534482758623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A12-445A-87AA-C581D9651685}"/>
            </c:ext>
          </c:extLst>
        </c:ser>
        <c:ser>
          <c:idx val="25"/>
          <c:order val="25"/>
          <c:tx>
            <c:v>MIX1-70</c:v>
          </c:tx>
          <c:spPr>
            <a:ln w="12700">
              <a:solidFill>
                <a:srgbClr val="57D9D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TrElem!$C$27:$V$27</c:f>
              <c:numCache>
                <c:formatCode>General</c:formatCode>
                <c:ptCount val="20"/>
                <c:pt idx="0">
                  <c:v>1195.5696202531647</c:v>
                </c:pt>
                <c:pt idx="1">
                  <c:v>142.03915171288742</c:v>
                </c:pt>
                <c:pt idx="2">
                  <c:v>59880.60344827587</c:v>
                </c:pt>
                <c:pt idx="3">
                  <c:v>2357.4835886214437</c:v>
                </c:pt>
                <c:pt idx="4">
                  <c:v>3301378.5810810816</c:v>
                </c:pt>
                <c:pt idx="5">
                  <c:v>50.621669626998219</c:v>
                </c:pt>
                <c:pt idx="6">
                  <c:v>331.5075376884422</c:v>
                </c:pt>
                <c:pt idx="7">
                  <c:v>5004.4217687074834</c:v>
                </c:pt>
                <c:pt idx="8">
                  <c:v>59.552845528455286</c:v>
                </c:pt>
                <c:pt idx="9">
                  <c:v>37.445859872611464</c:v>
                </c:pt>
                <c:pt idx="10">
                  <c:v>262.27106227106225</c:v>
                </c:pt>
                <c:pt idx="11">
                  <c:v>21.375</c:v>
                </c:pt>
                <c:pt idx="12">
                  <c:v>3627.0270270270266</c:v>
                </c:pt>
                <c:pt idx="13">
                  <c:v>50.807453416149066</c:v>
                </c:pt>
                <c:pt idx="14">
                  <c:v>3782.1138211382117</c:v>
                </c:pt>
                <c:pt idx="15">
                  <c:v>349.02912621359229</c:v>
                </c:pt>
                <c:pt idx="16">
                  <c:v>717.79166666666674</c:v>
                </c:pt>
                <c:pt idx="17">
                  <c:v>3118.3823529411766</c:v>
                </c:pt>
                <c:pt idx="18">
                  <c:v>1.0697045454545455</c:v>
                </c:pt>
                <c:pt idx="19">
                  <c:v>899.7844827586207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A12-445A-87AA-C581D9651685}"/>
            </c:ext>
          </c:extLst>
        </c:ser>
        <c:ser>
          <c:idx val="26"/>
          <c:order val="26"/>
          <c:tx>
            <c:v>MIX1-73</c:v>
          </c:tx>
          <c:spPr>
            <a:ln w="12700">
              <a:solidFill>
                <a:srgbClr val="5B5D7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TrElem!$C$28:$V$28</c:f>
              <c:numCache>
                <c:formatCode>General</c:formatCode>
                <c:ptCount val="20"/>
                <c:pt idx="0">
                  <c:v>1778.3544303797471</c:v>
                </c:pt>
                <c:pt idx="1">
                  <c:v>0</c:v>
                </c:pt>
                <c:pt idx="2">
                  <c:v>50799.568965517246</c:v>
                </c:pt>
                <c:pt idx="3">
                  <c:v>3648.7746170678338</c:v>
                </c:pt>
                <c:pt idx="4">
                  <c:v>3301378.5810810816</c:v>
                </c:pt>
                <c:pt idx="5">
                  <c:v>106.03907637655416</c:v>
                </c:pt>
                <c:pt idx="6">
                  <c:v>2.6231155778894473</c:v>
                </c:pt>
                <c:pt idx="7">
                  <c:v>2209.1836734693879</c:v>
                </c:pt>
                <c:pt idx="8">
                  <c:v>1.8414634146341464</c:v>
                </c:pt>
                <c:pt idx="9">
                  <c:v>2.3757961783439487</c:v>
                </c:pt>
                <c:pt idx="10">
                  <c:v>76.556776556776555</c:v>
                </c:pt>
                <c:pt idx="11">
                  <c:v>6.5687499999999996</c:v>
                </c:pt>
                <c:pt idx="12">
                  <c:v>2975.6756756756754</c:v>
                </c:pt>
                <c:pt idx="13">
                  <c:v>55.838509316770185</c:v>
                </c:pt>
                <c:pt idx="14">
                  <c:v>4861.3821138211379</c:v>
                </c:pt>
                <c:pt idx="15">
                  <c:v>504.56310679611653</c:v>
                </c:pt>
                <c:pt idx="16">
                  <c:v>1114.5000000000002</c:v>
                </c:pt>
                <c:pt idx="17">
                  <c:v>5089.7058823529414</c:v>
                </c:pt>
                <c:pt idx="18">
                  <c:v>1.7529772727272726</c:v>
                </c:pt>
                <c:pt idx="19">
                  <c:v>1633.4051724137933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A12-445A-87AA-C581D9651685}"/>
            </c:ext>
          </c:extLst>
        </c:ser>
        <c:ser>
          <c:idx val="27"/>
          <c:order val="27"/>
          <c:tx>
            <c:v>MIX1-74</c:v>
          </c:tx>
          <c:spPr>
            <a:ln w="12700">
              <a:solidFill>
                <a:srgbClr val="5EE10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TrElem!$C$29:$V$29</c:f>
              <c:numCache>
                <c:formatCode>General</c:formatCode>
                <c:ptCount val="20"/>
                <c:pt idx="0">
                  <c:v>824.89451476793249</c:v>
                </c:pt>
                <c:pt idx="1">
                  <c:v>0</c:v>
                </c:pt>
                <c:pt idx="2">
                  <c:v>50715.193965517246</c:v>
                </c:pt>
                <c:pt idx="3">
                  <c:v>1561.7724288840263</c:v>
                </c:pt>
                <c:pt idx="4">
                  <c:v>3301378.1756756757</c:v>
                </c:pt>
                <c:pt idx="5">
                  <c:v>588.98756660745994</c:v>
                </c:pt>
                <c:pt idx="6">
                  <c:v>1.1909547738693467</c:v>
                </c:pt>
                <c:pt idx="7">
                  <c:v>769.04761904761904</c:v>
                </c:pt>
                <c:pt idx="8">
                  <c:v>6.382113821138212</c:v>
                </c:pt>
                <c:pt idx="9">
                  <c:v>13.095541401273884</c:v>
                </c:pt>
                <c:pt idx="10">
                  <c:v>436.08058608058604</c:v>
                </c:pt>
                <c:pt idx="11">
                  <c:v>86</c:v>
                </c:pt>
                <c:pt idx="12">
                  <c:v>9128.3783783783783</c:v>
                </c:pt>
                <c:pt idx="13">
                  <c:v>98.757763975155285</c:v>
                </c:pt>
                <c:pt idx="14">
                  <c:v>5165.040650406504</c:v>
                </c:pt>
                <c:pt idx="15">
                  <c:v>301.747572815534</c:v>
                </c:pt>
                <c:pt idx="16">
                  <c:v>387.95833333333337</c:v>
                </c:pt>
                <c:pt idx="17">
                  <c:v>1121.3235294117649</c:v>
                </c:pt>
                <c:pt idx="18">
                  <c:v>0.26093181818181821</c:v>
                </c:pt>
                <c:pt idx="19">
                  <c:v>162.5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A12-445A-87AA-C581D9651685}"/>
            </c:ext>
          </c:extLst>
        </c:ser>
        <c:ser>
          <c:idx val="28"/>
          <c:order val="28"/>
          <c:tx>
            <c:v>MIX1-76</c:v>
          </c:tx>
          <c:spPr>
            <a:ln w="12700">
              <a:solidFill>
                <a:srgbClr val="6264A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TrElem!$C$30:$V$30</c:f>
              <c:numCache>
                <c:formatCode>General</c:formatCode>
                <c:ptCount val="20"/>
                <c:pt idx="0">
                  <c:v>2105.3586497890296</c:v>
                </c:pt>
                <c:pt idx="1">
                  <c:v>97.536704730831971</c:v>
                </c:pt>
                <c:pt idx="2">
                  <c:v>50833.728448275862</c:v>
                </c:pt>
                <c:pt idx="3">
                  <c:v>5557.4398249452952</c:v>
                </c:pt>
                <c:pt idx="4">
                  <c:v>3301378.3783783787</c:v>
                </c:pt>
                <c:pt idx="5">
                  <c:v>93.250444049733559</c:v>
                </c:pt>
                <c:pt idx="6">
                  <c:v>1.1809045226130652</c:v>
                </c:pt>
                <c:pt idx="7">
                  <c:v>2124.4897959183672</c:v>
                </c:pt>
                <c:pt idx="8">
                  <c:v>1.2560975609756098</c:v>
                </c:pt>
                <c:pt idx="9">
                  <c:v>3.4904458598726116</c:v>
                </c:pt>
                <c:pt idx="10">
                  <c:v>207.32600732600733</c:v>
                </c:pt>
                <c:pt idx="11">
                  <c:v>30.125</c:v>
                </c:pt>
                <c:pt idx="12">
                  <c:v>7648.6486486486483</c:v>
                </c:pt>
                <c:pt idx="13">
                  <c:v>124.53416149068323</c:v>
                </c:pt>
                <c:pt idx="14">
                  <c:v>9600</c:v>
                </c:pt>
                <c:pt idx="15">
                  <c:v>867.86407766990294</c:v>
                </c:pt>
                <c:pt idx="16">
                  <c:v>1645.7500000000002</c:v>
                </c:pt>
                <c:pt idx="17">
                  <c:v>6327.9411764705892</c:v>
                </c:pt>
                <c:pt idx="18">
                  <c:v>1.9155454545454547</c:v>
                </c:pt>
                <c:pt idx="19">
                  <c:v>1612.9310344827588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A12-445A-87AA-C581D9651685}"/>
            </c:ext>
          </c:extLst>
        </c:ser>
        <c:ser>
          <c:idx val="29"/>
          <c:order val="29"/>
          <c:tx>
            <c:v>MIX1-77</c:v>
          </c:tx>
          <c:spPr>
            <a:ln w="12700">
              <a:solidFill>
                <a:srgbClr val="65E83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TrElem!$C$31:$V$31</c:f>
              <c:numCache>
                <c:formatCode>General</c:formatCode>
                <c:ptCount val="20"/>
                <c:pt idx="0">
                  <c:v>1450.0421940928272</c:v>
                </c:pt>
                <c:pt idx="1">
                  <c:v>52.78955954323002</c:v>
                </c:pt>
                <c:pt idx="2">
                  <c:v>50887.715517241384</c:v>
                </c:pt>
                <c:pt idx="3">
                  <c:v>1899.4091903719911</c:v>
                </c:pt>
                <c:pt idx="4">
                  <c:v>3301378.3783783787</c:v>
                </c:pt>
                <c:pt idx="5">
                  <c:v>41.420959147424504</c:v>
                </c:pt>
                <c:pt idx="6">
                  <c:v>0.1271356783919598</c:v>
                </c:pt>
                <c:pt idx="7">
                  <c:v>926.53061224489795</c:v>
                </c:pt>
                <c:pt idx="8">
                  <c:v>0.60772357723577231</c:v>
                </c:pt>
                <c:pt idx="9">
                  <c:v>1.7961783439490444</c:v>
                </c:pt>
                <c:pt idx="10">
                  <c:v>87.545787545787547</c:v>
                </c:pt>
                <c:pt idx="11">
                  <c:v>6.4749999999999996</c:v>
                </c:pt>
                <c:pt idx="12">
                  <c:v>2925.6756756756754</c:v>
                </c:pt>
                <c:pt idx="13">
                  <c:v>42.857142857142861</c:v>
                </c:pt>
                <c:pt idx="14">
                  <c:v>3191.8699186991867</c:v>
                </c:pt>
                <c:pt idx="15">
                  <c:v>280.58252427184465</c:v>
                </c:pt>
                <c:pt idx="16">
                  <c:v>531.70833333333337</c:v>
                </c:pt>
                <c:pt idx="17">
                  <c:v>2122.794117647059</c:v>
                </c:pt>
                <c:pt idx="18">
                  <c:v>0.66097727272727269</c:v>
                </c:pt>
                <c:pt idx="19">
                  <c:v>564.00862068965523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A12-445A-87AA-C581D9651685}"/>
            </c:ext>
          </c:extLst>
        </c:ser>
        <c:ser>
          <c:idx val="30"/>
          <c:order val="30"/>
          <c:tx>
            <c:v>MIX1-80</c:v>
          </c:tx>
          <c:spPr>
            <a:ln w="12700">
              <a:solidFill>
                <a:srgbClr val="696BD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TrElem!$C$32:$V$32</c:f>
              <c:numCache>
                <c:formatCode>General</c:formatCode>
                <c:ptCount val="20"/>
                <c:pt idx="0">
                  <c:v>1897.4683544303798</c:v>
                </c:pt>
                <c:pt idx="1">
                  <c:v>381.77814029363788</c:v>
                </c:pt>
                <c:pt idx="2">
                  <c:v>51919.612068965522</c:v>
                </c:pt>
                <c:pt idx="3">
                  <c:v>3415.2516411378556</c:v>
                </c:pt>
                <c:pt idx="4">
                  <c:v>3301378.3783783787</c:v>
                </c:pt>
                <c:pt idx="5">
                  <c:v>36.216696269982236</c:v>
                </c:pt>
                <c:pt idx="6">
                  <c:v>6.8793969849246226</c:v>
                </c:pt>
                <c:pt idx="7">
                  <c:v>1315.6462585034014</c:v>
                </c:pt>
                <c:pt idx="8">
                  <c:v>2.5731707317073171</c:v>
                </c:pt>
                <c:pt idx="9">
                  <c:v>3.8980891719745223</c:v>
                </c:pt>
                <c:pt idx="10">
                  <c:v>152.01465201465203</c:v>
                </c:pt>
                <c:pt idx="11">
                  <c:v>10.237499999999999</c:v>
                </c:pt>
                <c:pt idx="12">
                  <c:v>4762.1621621621625</c:v>
                </c:pt>
                <c:pt idx="13">
                  <c:v>72.795031055900623</c:v>
                </c:pt>
                <c:pt idx="14">
                  <c:v>5641.8699186991862</c:v>
                </c:pt>
                <c:pt idx="15">
                  <c:v>511.16504854368935</c:v>
                </c:pt>
                <c:pt idx="16">
                  <c:v>1002.625</c:v>
                </c:pt>
                <c:pt idx="17">
                  <c:v>4140.4411764705883</c:v>
                </c:pt>
                <c:pt idx="18">
                  <c:v>1.3280227272727274</c:v>
                </c:pt>
                <c:pt idx="19">
                  <c:v>1093.4267241379312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A12-445A-87AA-C581D9651685}"/>
            </c:ext>
          </c:extLst>
        </c:ser>
        <c:ser>
          <c:idx val="31"/>
          <c:order val="31"/>
          <c:tx>
            <c:v>MIX1-81</c:v>
          </c:tx>
          <c:spPr>
            <a:ln w="12700">
              <a:solidFill>
                <a:srgbClr val="6CEF6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TrElem!$C$33:$V$33</c:f>
              <c:numCache>
                <c:formatCode>General</c:formatCode>
                <c:ptCount val="20"/>
                <c:pt idx="0">
                  <c:v>1909.2827004219409</c:v>
                </c:pt>
                <c:pt idx="1">
                  <c:v>0</c:v>
                </c:pt>
                <c:pt idx="2">
                  <c:v>50831.357758620688</c:v>
                </c:pt>
                <c:pt idx="3">
                  <c:v>4781.4004376367611</c:v>
                </c:pt>
                <c:pt idx="4">
                  <c:v>3301378.5810810816</c:v>
                </c:pt>
                <c:pt idx="5">
                  <c:v>41.722912966252224</c:v>
                </c:pt>
                <c:pt idx="6">
                  <c:v>0.25025125628140699</c:v>
                </c:pt>
                <c:pt idx="7">
                  <c:v>271.42857142857144</c:v>
                </c:pt>
                <c:pt idx="8">
                  <c:v>2.0081300813008132</c:v>
                </c:pt>
                <c:pt idx="9">
                  <c:v>5.3630573248407645</c:v>
                </c:pt>
                <c:pt idx="10">
                  <c:v>256.5934065934066</c:v>
                </c:pt>
                <c:pt idx="11">
                  <c:v>14.28125</c:v>
                </c:pt>
                <c:pt idx="12">
                  <c:v>8377.0270270270266</c:v>
                </c:pt>
                <c:pt idx="13">
                  <c:v>125.59006211180123</c:v>
                </c:pt>
                <c:pt idx="14">
                  <c:v>9189.4308943089436</c:v>
                </c:pt>
                <c:pt idx="15">
                  <c:v>773.00970873786412</c:v>
                </c:pt>
                <c:pt idx="16">
                  <c:v>1371.2916666666667</c:v>
                </c:pt>
                <c:pt idx="17">
                  <c:v>5035.2941176470595</c:v>
                </c:pt>
                <c:pt idx="18">
                  <c:v>1.4644999999999999</c:v>
                </c:pt>
                <c:pt idx="19">
                  <c:v>1154.5258620689656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A12-445A-87AA-C581D9651685}"/>
            </c:ext>
          </c:extLst>
        </c:ser>
        <c:ser>
          <c:idx val="32"/>
          <c:order val="32"/>
          <c:tx>
            <c:v>MIX1-83</c:v>
          </c:tx>
          <c:spPr>
            <a:ln w="12700">
              <a:solidFill>
                <a:srgbClr val="70730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TrElem!$C$34:$V$34</c:f>
              <c:numCache>
                <c:formatCode>General</c:formatCode>
                <c:ptCount val="20"/>
                <c:pt idx="0">
                  <c:v>188.14345991561183</c:v>
                </c:pt>
                <c:pt idx="1">
                  <c:v>0</c:v>
                </c:pt>
                <c:pt idx="2">
                  <c:v>34517.887931034486</c:v>
                </c:pt>
                <c:pt idx="3">
                  <c:v>585.77680525164112</c:v>
                </c:pt>
                <c:pt idx="4">
                  <c:v>2247511.8243243243</c:v>
                </c:pt>
                <c:pt idx="5">
                  <c:v>31.758436944937831</c:v>
                </c:pt>
                <c:pt idx="6">
                  <c:v>2.2613065326633163E-2</c:v>
                </c:pt>
                <c:pt idx="7">
                  <c:v>742.85714285714289</c:v>
                </c:pt>
                <c:pt idx="8">
                  <c:v>0.16097560975609757</c:v>
                </c:pt>
                <c:pt idx="9">
                  <c:v>0.53821656050955413</c:v>
                </c:pt>
                <c:pt idx="10">
                  <c:v>35.879120879120876</c:v>
                </c:pt>
                <c:pt idx="11">
                  <c:v>7.8125</c:v>
                </c:pt>
                <c:pt idx="12">
                  <c:v>1131.081081081081</c:v>
                </c:pt>
                <c:pt idx="13">
                  <c:v>14.621118012422361</c:v>
                </c:pt>
                <c:pt idx="14">
                  <c:v>944.30894308943095</c:v>
                </c:pt>
                <c:pt idx="15">
                  <c:v>75.4368932038835</c:v>
                </c:pt>
                <c:pt idx="16">
                  <c:v>135.33333333333331</c:v>
                </c:pt>
                <c:pt idx="17">
                  <c:v>535.2941176470589</c:v>
                </c:pt>
                <c:pt idx="18">
                  <c:v>0.16756818181818184</c:v>
                </c:pt>
                <c:pt idx="19">
                  <c:v>142.34913793103451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A12-445A-87AA-C581D9651685}"/>
            </c:ext>
          </c:extLst>
        </c:ser>
        <c:ser>
          <c:idx val="33"/>
          <c:order val="33"/>
          <c:tx>
            <c:v>MIX1-84</c:v>
          </c:tx>
          <c:spPr>
            <a:ln w="12700">
              <a:solidFill>
                <a:srgbClr val="73F69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TrElem!$C$35:$V$35</c:f>
              <c:numCache>
                <c:formatCode>General</c:formatCode>
                <c:ptCount val="20"/>
                <c:pt idx="0">
                  <c:v>172.10970464135022</c:v>
                </c:pt>
                <c:pt idx="1">
                  <c:v>0</c:v>
                </c:pt>
                <c:pt idx="2">
                  <c:v>35136.530172413797</c:v>
                </c:pt>
                <c:pt idx="3">
                  <c:v>592.47264770240702</c:v>
                </c:pt>
                <c:pt idx="4">
                  <c:v>2249579.7972972975</c:v>
                </c:pt>
                <c:pt idx="5">
                  <c:v>31.97158081705151</c:v>
                </c:pt>
                <c:pt idx="6">
                  <c:v>0</c:v>
                </c:pt>
                <c:pt idx="7">
                  <c:v>739.11564625850349</c:v>
                </c:pt>
                <c:pt idx="8">
                  <c:v>0.20040650406504065</c:v>
                </c:pt>
                <c:pt idx="9">
                  <c:v>0.58280254777070062</c:v>
                </c:pt>
                <c:pt idx="10">
                  <c:v>36.501831501831504</c:v>
                </c:pt>
                <c:pt idx="11">
                  <c:v>7.7312500000000002</c:v>
                </c:pt>
                <c:pt idx="12">
                  <c:v>1132.4324324324325</c:v>
                </c:pt>
                <c:pt idx="13">
                  <c:v>14.77639751552795</c:v>
                </c:pt>
                <c:pt idx="14">
                  <c:v>955.69105691056916</c:v>
                </c:pt>
                <c:pt idx="15">
                  <c:v>76.601941747572823</c:v>
                </c:pt>
                <c:pt idx="16">
                  <c:v>136.375</c:v>
                </c:pt>
                <c:pt idx="17">
                  <c:v>538.23529411764707</c:v>
                </c:pt>
                <c:pt idx="18">
                  <c:v>0.17065909090909093</c:v>
                </c:pt>
                <c:pt idx="19">
                  <c:v>143.42672413793105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A12-445A-87AA-C581D9651685}"/>
            </c:ext>
          </c:extLst>
        </c:ser>
        <c:ser>
          <c:idx val="34"/>
          <c:order val="34"/>
          <c:tx>
            <c:v>MIX1-85</c:v>
          </c:tx>
          <c:spPr>
            <a:ln w="12700">
              <a:solidFill>
                <a:srgbClr val="777A3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TrElem!$C$36:$V$36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1741.5536105032822</c:v>
                </c:pt>
                <c:pt idx="4">
                  <c:v>8697.5675675675684</c:v>
                </c:pt>
                <c:pt idx="5">
                  <c:v>6708.348134991119</c:v>
                </c:pt>
                <c:pt idx="6">
                  <c:v>0</c:v>
                </c:pt>
                <c:pt idx="7">
                  <c:v>23065.306122448979</c:v>
                </c:pt>
                <c:pt idx="8">
                  <c:v>4100.6504065040654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126959.75609756098</c:v>
                </c:pt>
                <c:pt idx="15">
                  <c:v>0</c:v>
                </c:pt>
                <c:pt idx="16">
                  <c:v>20110.458333333336</c:v>
                </c:pt>
                <c:pt idx="17">
                  <c:v>0</c:v>
                </c:pt>
                <c:pt idx="18">
                  <c:v>0</c:v>
                </c:pt>
                <c:pt idx="19">
                  <c:v>20767.241379310348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A12-445A-87AA-C581D9651685}"/>
            </c:ext>
          </c:extLst>
        </c:ser>
        <c:ser>
          <c:idx val="35"/>
          <c:order val="35"/>
          <c:tx>
            <c:v>MIX1-86</c:v>
          </c:tx>
          <c:spPr>
            <a:ln w="12700">
              <a:solidFill>
                <a:srgbClr val="7AFDC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TrElem!$C$37:$V$37</c:f>
              <c:numCache>
                <c:formatCode>General</c:formatCode>
                <c:ptCount val="20"/>
                <c:pt idx="0">
                  <c:v>153.08016877637132</c:v>
                </c:pt>
                <c:pt idx="1">
                  <c:v>0</c:v>
                </c:pt>
                <c:pt idx="2">
                  <c:v>34588.362068965522</c:v>
                </c:pt>
                <c:pt idx="3">
                  <c:v>597.35229759299784</c:v>
                </c:pt>
                <c:pt idx="4">
                  <c:v>2270031.2837837841</c:v>
                </c:pt>
                <c:pt idx="5">
                  <c:v>32.806394316163406</c:v>
                </c:pt>
                <c:pt idx="6">
                  <c:v>0</c:v>
                </c:pt>
                <c:pt idx="7">
                  <c:v>749.3197278911565</c:v>
                </c:pt>
                <c:pt idx="8">
                  <c:v>0.19471544715447153</c:v>
                </c:pt>
                <c:pt idx="9">
                  <c:v>0.65095541401273882</c:v>
                </c:pt>
                <c:pt idx="10">
                  <c:v>36.996336996336993</c:v>
                </c:pt>
                <c:pt idx="11">
                  <c:v>7.5062500000000005</c:v>
                </c:pt>
                <c:pt idx="12">
                  <c:v>1110.8108108108108</c:v>
                </c:pt>
                <c:pt idx="13">
                  <c:v>15.043478260869566</c:v>
                </c:pt>
                <c:pt idx="14">
                  <c:v>967.07317073170725</c:v>
                </c:pt>
                <c:pt idx="15">
                  <c:v>78.15533980582525</c:v>
                </c:pt>
                <c:pt idx="16">
                  <c:v>136.83333333333334</c:v>
                </c:pt>
                <c:pt idx="17">
                  <c:v>537.5</c:v>
                </c:pt>
                <c:pt idx="18">
                  <c:v>0.17229545454545456</c:v>
                </c:pt>
                <c:pt idx="19">
                  <c:v>144.71982758620689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A12-445A-87AA-C581D9651685}"/>
            </c:ext>
          </c:extLst>
        </c:ser>
        <c:ser>
          <c:idx val="36"/>
          <c:order val="36"/>
          <c:tx>
            <c:v>MIX1-87</c:v>
          </c:tx>
          <c:spPr>
            <a:ln w="12700">
              <a:solidFill>
                <a:srgbClr val="7E816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TrElem!$C$38:$V$38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185700.86206896554</c:v>
                </c:pt>
                <c:pt idx="3">
                  <c:v>0</c:v>
                </c:pt>
                <c:pt idx="4">
                  <c:v>408132.90540540538</c:v>
                </c:pt>
                <c:pt idx="5">
                  <c:v>0</c:v>
                </c:pt>
                <c:pt idx="6">
                  <c:v>0</c:v>
                </c:pt>
                <c:pt idx="7">
                  <c:v>19171.428571428572</c:v>
                </c:pt>
                <c:pt idx="8">
                  <c:v>2044.4715447154472</c:v>
                </c:pt>
                <c:pt idx="9">
                  <c:v>2366.6178343949045</c:v>
                </c:pt>
                <c:pt idx="10">
                  <c:v>70712.820512820515</c:v>
                </c:pt>
                <c:pt idx="11">
                  <c:v>0</c:v>
                </c:pt>
                <c:pt idx="12">
                  <c:v>0</c:v>
                </c:pt>
                <c:pt idx="13">
                  <c:v>5135.4037267080739</c:v>
                </c:pt>
                <c:pt idx="14">
                  <c:v>0</c:v>
                </c:pt>
                <c:pt idx="15">
                  <c:v>0</c:v>
                </c:pt>
                <c:pt idx="16">
                  <c:v>15072.416666666668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A12-445A-87AA-C581D9651685}"/>
            </c:ext>
          </c:extLst>
        </c:ser>
        <c:ser>
          <c:idx val="37"/>
          <c:order val="37"/>
          <c:tx>
            <c:v>MIX1-88</c:v>
          </c:tx>
          <c:spPr>
            <a:ln w="12700">
              <a:solidFill>
                <a:srgbClr val="8204F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TrElem!$C$39:$V$39</c:f>
              <c:numCache>
                <c:formatCode>General</c:formatCode>
                <c:ptCount val="20"/>
                <c:pt idx="0">
                  <c:v>4779.7890295358648</c:v>
                </c:pt>
                <c:pt idx="1">
                  <c:v>3049.5921696574228</c:v>
                </c:pt>
                <c:pt idx="2">
                  <c:v>50642.887931034486</c:v>
                </c:pt>
                <c:pt idx="3">
                  <c:v>1569.4091903719911</c:v>
                </c:pt>
                <c:pt idx="4">
                  <c:v>3301378.3783783787</c:v>
                </c:pt>
                <c:pt idx="5">
                  <c:v>64.298401420959152</c:v>
                </c:pt>
                <c:pt idx="6">
                  <c:v>105.52763819095478</c:v>
                </c:pt>
                <c:pt idx="7">
                  <c:v>3919.387755102041</c:v>
                </c:pt>
                <c:pt idx="8">
                  <c:v>19.674796747967481</c:v>
                </c:pt>
                <c:pt idx="9">
                  <c:v>14.414012738853502</c:v>
                </c:pt>
                <c:pt idx="10">
                  <c:v>173.26007326007326</c:v>
                </c:pt>
                <c:pt idx="11">
                  <c:v>11.981249999999999</c:v>
                </c:pt>
                <c:pt idx="12">
                  <c:v>3539.1891891891892</c:v>
                </c:pt>
                <c:pt idx="13">
                  <c:v>45.093167701863351</c:v>
                </c:pt>
                <c:pt idx="14">
                  <c:v>2906.5040650406504</c:v>
                </c:pt>
                <c:pt idx="15">
                  <c:v>226.79611650485438</c:v>
                </c:pt>
                <c:pt idx="16">
                  <c:v>405.91666666666669</c:v>
                </c:pt>
                <c:pt idx="17">
                  <c:v>1600.0000000000002</c:v>
                </c:pt>
                <c:pt idx="18">
                  <c:v>0.49831818181818177</c:v>
                </c:pt>
                <c:pt idx="19">
                  <c:v>418.53448275862075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A12-445A-87AA-C581D9651685}"/>
            </c:ext>
          </c:extLst>
        </c:ser>
        <c:ser>
          <c:idx val="38"/>
          <c:order val="38"/>
          <c:tx>
            <c:v>MIX1-89</c:v>
          </c:tx>
          <c:spPr>
            <a:ln w="12700">
              <a:solidFill>
                <a:srgbClr val="85889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TrElem!$C$40:$V$40</c:f>
              <c:numCache>
                <c:formatCode>General</c:formatCode>
                <c:ptCount val="20"/>
                <c:pt idx="0">
                  <c:v>4109.662447257384</c:v>
                </c:pt>
                <c:pt idx="1">
                  <c:v>0</c:v>
                </c:pt>
                <c:pt idx="2">
                  <c:v>50397.521551724145</c:v>
                </c:pt>
                <c:pt idx="3">
                  <c:v>6687.2647702406994</c:v>
                </c:pt>
                <c:pt idx="4">
                  <c:v>3301378.3783783787</c:v>
                </c:pt>
                <c:pt idx="5">
                  <c:v>635.52397868561275</c:v>
                </c:pt>
                <c:pt idx="6">
                  <c:v>0.77487437185929642</c:v>
                </c:pt>
                <c:pt idx="7">
                  <c:v>1746.9387755102041</c:v>
                </c:pt>
                <c:pt idx="8">
                  <c:v>0.82520325203252043</c:v>
                </c:pt>
                <c:pt idx="9">
                  <c:v>1.8789808917197452</c:v>
                </c:pt>
                <c:pt idx="10">
                  <c:v>140.47619047619048</c:v>
                </c:pt>
                <c:pt idx="11">
                  <c:v>1.4625000000000001</c:v>
                </c:pt>
                <c:pt idx="12">
                  <c:v>6545.9459459459449</c:v>
                </c:pt>
                <c:pt idx="13">
                  <c:v>126.33540372670807</c:v>
                </c:pt>
                <c:pt idx="14">
                  <c:v>10852.032520325201</c:v>
                </c:pt>
                <c:pt idx="15">
                  <c:v>1020.6796116504854</c:v>
                </c:pt>
                <c:pt idx="16">
                  <c:v>2012.6666666666667</c:v>
                </c:pt>
                <c:pt idx="17">
                  <c:v>7966.911764705882</c:v>
                </c:pt>
                <c:pt idx="18">
                  <c:v>2.4100909090909091</c:v>
                </c:pt>
                <c:pt idx="19">
                  <c:v>1886.2068965517242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A12-445A-87AA-C581D9651685}"/>
            </c:ext>
          </c:extLst>
        </c:ser>
        <c:ser>
          <c:idx val="39"/>
          <c:order val="39"/>
          <c:tx>
            <c:v>MIX1-90</c:v>
          </c:tx>
          <c:spPr>
            <a:ln w="12700">
              <a:solidFill>
                <a:srgbClr val="890C2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TrElem!$C$41:$V$41</c:f>
              <c:numCache>
                <c:formatCode>General</c:formatCode>
                <c:ptCount val="20"/>
                <c:pt idx="0">
                  <c:v>3398.9029535864979</c:v>
                </c:pt>
                <c:pt idx="1">
                  <c:v>979.38009787928229</c:v>
                </c:pt>
                <c:pt idx="2">
                  <c:v>69458.72844827587</c:v>
                </c:pt>
                <c:pt idx="3">
                  <c:v>12245.142231947482</c:v>
                </c:pt>
                <c:pt idx="4">
                  <c:v>3301378.3783783787</c:v>
                </c:pt>
                <c:pt idx="5">
                  <c:v>263.58792184724689</c:v>
                </c:pt>
                <c:pt idx="6">
                  <c:v>46.231155778894468</c:v>
                </c:pt>
                <c:pt idx="7">
                  <c:v>2498.6394557823128</c:v>
                </c:pt>
                <c:pt idx="8">
                  <c:v>19.878048780487802</c:v>
                </c:pt>
                <c:pt idx="9">
                  <c:v>21.624203821656053</c:v>
                </c:pt>
                <c:pt idx="10">
                  <c:v>563.55311355311346</c:v>
                </c:pt>
                <c:pt idx="11">
                  <c:v>32.6875</c:v>
                </c:pt>
                <c:pt idx="12">
                  <c:v>18143.24324324324</c:v>
                </c:pt>
                <c:pt idx="13">
                  <c:v>294.53416149068323</c:v>
                </c:pt>
                <c:pt idx="14">
                  <c:v>23110.975609756097</c:v>
                </c:pt>
                <c:pt idx="15">
                  <c:v>2036.7961165048544</c:v>
                </c:pt>
                <c:pt idx="16">
                  <c:v>3683.4166666666665</c:v>
                </c:pt>
                <c:pt idx="17">
                  <c:v>13264.705882352942</c:v>
                </c:pt>
                <c:pt idx="18">
                  <c:v>3.7435909090909094</c:v>
                </c:pt>
                <c:pt idx="19">
                  <c:v>2874.1379310344832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A12-445A-87AA-C581D9651685}"/>
            </c:ext>
          </c:extLst>
        </c:ser>
        <c:ser>
          <c:idx val="40"/>
          <c:order val="40"/>
          <c:tx>
            <c:v>MIX1-91</c:v>
          </c:tx>
          <c:spPr>
            <a:ln w="12700">
              <a:solidFill>
                <a:srgbClr val="8C8FC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TrElem!$C$42:$V$42</c:f>
              <c:numCache>
                <c:formatCode>General</c:formatCode>
                <c:ptCount val="20"/>
                <c:pt idx="0">
                  <c:v>1608.9029535864979</c:v>
                </c:pt>
                <c:pt idx="1">
                  <c:v>0</c:v>
                </c:pt>
                <c:pt idx="2">
                  <c:v>50835.344827586217</c:v>
                </c:pt>
                <c:pt idx="3">
                  <c:v>3652.2100656455141</c:v>
                </c:pt>
                <c:pt idx="4">
                  <c:v>3301378.3783783787</c:v>
                </c:pt>
                <c:pt idx="5">
                  <c:v>30.071047957371224</c:v>
                </c:pt>
                <c:pt idx="6">
                  <c:v>0.33567839195979898</c:v>
                </c:pt>
                <c:pt idx="7">
                  <c:v>236.39455782312928</c:v>
                </c:pt>
                <c:pt idx="8">
                  <c:v>1.878048780487805</c:v>
                </c:pt>
                <c:pt idx="9">
                  <c:v>4.4968152866242033</c:v>
                </c:pt>
                <c:pt idx="10">
                  <c:v>200.18315018315016</c:v>
                </c:pt>
                <c:pt idx="11">
                  <c:v>15.393750000000001</c:v>
                </c:pt>
                <c:pt idx="12">
                  <c:v>6605.4054054054059</c:v>
                </c:pt>
                <c:pt idx="13">
                  <c:v>97.639751552795033</c:v>
                </c:pt>
                <c:pt idx="14">
                  <c:v>7002.0325203252032</c:v>
                </c:pt>
                <c:pt idx="15">
                  <c:v>585.92233009708741</c:v>
                </c:pt>
                <c:pt idx="16">
                  <c:v>1030.8333333333335</c:v>
                </c:pt>
                <c:pt idx="17">
                  <c:v>3732.3529411764707</c:v>
                </c:pt>
                <c:pt idx="18">
                  <c:v>1.0845227272727274</c:v>
                </c:pt>
                <c:pt idx="19">
                  <c:v>882.00431034482756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A12-445A-87AA-C581D9651685}"/>
            </c:ext>
          </c:extLst>
        </c:ser>
        <c:ser>
          <c:idx val="41"/>
          <c:order val="41"/>
          <c:tx>
            <c:v>MIX1-92</c:v>
          </c:tx>
          <c:spPr>
            <a:ln w="12700">
              <a:solidFill>
                <a:srgbClr val="90135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TrElem!$C$43:$V$43</c:f>
              <c:numCache>
                <c:formatCode>General</c:formatCode>
                <c:ptCount val="20"/>
                <c:pt idx="0">
                  <c:v>1131.0548523206751</c:v>
                </c:pt>
                <c:pt idx="1">
                  <c:v>71.207177814029365</c:v>
                </c:pt>
                <c:pt idx="2">
                  <c:v>50755.172413793109</c:v>
                </c:pt>
                <c:pt idx="3">
                  <c:v>1725.1641137855579</c:v>
                </c:pt>
                <c:pt idx="4">
                  <c:v>3301378.7837837841</c:v>
                </c:pt>
                <c:pt idx="5">
                  <c:v>40.301953818827712</c:v>
                </c:pt>
                <c:pt idx="6">
                  <c:v>0.92462311557788934</c:v>
                </c:pt>
                <c:pt idx="7">
                  <c:v>742.17687074829939</c:v>
                </c:pt>
                <c:pt idx="8">
                  <c:v>0.38292682926829269</c:v>
                </c:pt>
                <c:pt idx="9">
                  <c:v>0.78535031847133763</c:v>
                </c:pt>
                <c:pt idx="10">
                  <c:v>47.252747252747248</c:v>
                </c:pt>
                <c:pt idx="11">
                  <c:v>2.2937499999999997</c:v>
                </c:pt>
                <c:pt idx="12">
                  <c:v>1831.081081081081</c:v>
                </c:pt>
                <c:pt idx="13">
                  <c:v>31.739130434782609</c:v>
                </c:pt>
                <c:pt idx="14">
                  <c:v>2574.3902439024391</c:v>
                </c:pt>
                <c:pt idx="15">
                  <c:v>248.93203883495147</c:v>
                </c:pt>
                <c:pt idx="16">
                  <c:v>513.70833333333337</c:v>
                </c:pt>
                <c:pt idx="17">
                  <c:v>2187.5</c:v>
                </c:pt>
                <c:pt idx="18">
                  <c:v>0.71120454545454548</c:v>
                </c:pt>
                <c:pt idx="19">
                  <c:v>631.78879310344837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A12-445A-87AA-C581D9651685}"/>
            </c:ext>
          </c:extLst>
        </c:ser>
        <c:ser>
          <c:idx val="42"/>
          <c:order val="42"/>
          <c:tx>
            <c:v>MIX1-93</c:v>
          </c:tx>
          <c:spPr>
            <a:ln w="12700">
              <a:solidFill>
                <a:srgbClr val="9396F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TrElem!$C$44:$V$44</c:f>
              <c:numCache>
                <c:formatCode>General</c:formatCode>
                <c:ptCount val="20"/>
                <c:pt idx="0">
                  <c:v>1746.8354430379748</c:v>
                </c:pt>
                <c:pt idx="1">
                  <c:v>0</c:v>
                </c:pt>
                <c:pt idx="2">
                  <c:v>50199.245689655174</c:v>
                </c:pt>
                <c:pt idx="3">
                  <c:v>3034.682713347921</c:v>
                </c:pt>
                <c:pt idx="4">
                  <c:v>3301378.7837837841</c:v>
                </c:pt>
                <c:pt idx="5">
                  <c:v>57.015985790408521</c:v>
                </c:pt>
                <c:pt idx="6">
                  <c:v>0.70201005025125618</c:v>
                </c:pt>
                <c:pt idx="7">
                  <c:v>1122.4489795918369</c:v>
                </c:pt>
                <c:pt idx="8">
                  <c:v>1.178861788617886</c:v>
                </c:pt>
                <c:pt idx="9">
                  <c:v>2.6751592356687897</c:v>
                </c:pt>
                <c:pt idx="10">
                  <c:v>126.55677655677655</c:v>
                </c:pt>
                <c:pt idx="11">
                  <c:v>8.3000000000000007</c:v>
                </c:pt>
                <c:pt idx="12">
                  <c:v>4248.6486486486483</c:v>
                </c:pt>
                <c:pt idx="13">
                  <c:v>65.714285714285708</c:v>
                </c:pt>
                <c:pt idx="14">
                  <c:v>5015.4471544715443</c:v>
                </c:pt>
                <c:pt idx="15">
                  <c:v>454.56310679611653</c:v>
                </c:pt>
                <c:pt idx="16">
                  <c:v>889.41666666666674</c:v>
                </c:pt>
                <c:pt idx="17">
                  <c:v>3544.8529411764707</c:v>
                </c:pt>
                <c:pt idx="18">
                  <c:v>1.1039318181818183</c:v>
                </c:pt>
                <c:pt idx="19">
                  <c:v>935.12931034482767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A12-445A-87AA-C581D9651685}"/>
            </c:ext>
          </c:extLst>
        </c:ser>
        <c:ser>
          <c:idx val="43"/>
          <c:order val="43"/>
          <c:tx>
            <c:v>MIX1-94</c:v>
          </c:tx>
          <c:spPr>
            <a:ln w="12700">
              <a:solidFill>
                <a:srgbClr val="971A8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TrElem!$C$45:$V$45</c:f>
              <c:numCache>
                <c:formatCode>General</c:formatCode>
                <c:ptCount val="20"/>
                <c:pt idx="0">
                  <c:v>3878.6075949367091</c:v>
                </c:pt>
                <c:pt idx="1">
                  <c:v>80.929853181076666</c:v>
                </c:pt>
                <c:pt idx="2">
                  <c:v>50130.926724137928</c:v>
                </c:pt>
                <c:pt idx="3">
                  <c:v>6250.3282275711163</c:v>
                </c:pt>
                <c:pt idx="4">
                  <c:v>3301378.5810810816</c:v>
                </c:pt>
                <c:pt idx="5">
                  <c:v>63.765541740674948</c:v>
                </c:pt>
                <c:pt idx="6">
                  <c:v>1.879396984924623</c:v>
                </c:pt>
                <c:pt idx="7">
                  <c:v>1177.2108843537414</c:v>
                </c:pt>
                <c:pt idx="8">
                  <c:v>1.845528455284553</c:v>
                </c:pt>
                <c:pt idx="9">
                  <c:v>4.3949044585987265</c:v>
                </c:pt>
                <c:pt idx="10">
                  <c:v>207.87545787545787</c:v>
                </c:pt>
                <c:pt idx="11">
                  <c:v>16.3125</c:v>
                </c:pt>
                <c:pt idx="12">
                  <c:v>7639.1891891891892</c:v>
                </c:pt>
                <c:pt idx="13">
                  <c:v>128.38509316770188</c:v>
                </c:pt>
                <c:pt idx="14">
                  <c:v>10432.520325203252</c:v>
                </c:pt>
                <c:pt idx="15">
                  <c:v>968.93203883495153</c:v>
                </c:pt>
                <c:pt idx="16">
                  <c:v>1892.2083333333335</c:v>
                </c:pt>
                <c:pt idx="17">
                  <c:v>7462.5</c:v>
                </c:pt>
                <c:pt idx="18">
                  <c:v>2.2773636363636363</c:v>
                </c:pt>
                <c:pt idx="19">
                  <c:v>1876.6163793103451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A12-445A-87AA-C581D9651685}"/>
            </c:ext>
          </c:extLst>
        </c:ser>
        <c:ser>
          <c:idx val="44"/>
          <c:order val="44"/>
          <c:tx>
            <c:v>MIX1-95</c:v>
          </c:tx>
          <c:spPr>
            <a:ln w="12700">
              <a:solidFill>
                <a:srgbClr val="9A9E2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TrElem!$C$46:$V$46</c:f>
              <c:numCache>
                <c:formatCode>General</c:formatCode>
                <c:ptCount val="20"/>
                <c:pt idx="0">
                  <c:v>2482.4472573839666</c:v>
                </c:pt>
                <c:pt idx="1">
                  <c:v>370.44045676998371</c:v>
                </c:pt>
                <c:pt idx="2">
                  <c:v>50679.956896551732</c:v>
                </c:pt>
                <c:pt idx="3">
                  <c:v>4526.2582056892779</c:v>
                </c:pt>
                <c:pt idx="4">
                  <c:v>3301378.5810810816</c:v>
                </c:pt>
                <c:pt idx="5">
                  <c:v>73.357015985790397</c:v>
                </c:pt>
                <c:pt idx="6">
                  <c:v>18.241206030150753</c:v>
                </c:pt>
                <c:pt idx="7">
                  <c:v>2769.0476190476188</c:v>
                </c:pt>
                <c:pt idx="8">
                  <c:v>15</c:v>
                </c:pt>
                <c:pt idx="9">
                  <c:v>15.904458598726114</c:v>
                </c:pt>
                <c:pt idx="10">
                  <c:v>383.5164835164835</c:v>
                </c:pt>
                <c:pt idx="11">
                  <c:v>33.875</c:v>
                </c:pt>
                <c:pt idx="12">
                  <c:v>7733.7837837837833</c:v>
                </c:pt>
                <c:pt idx="13">
                  <c:v>112.91925465838509</c:v>
                </c:pt>
                <c:pt idx="14">
                  <c:v>8022.3577235772354</c:v>
                </c:pt>
                <c:pt idx="15">
                  <c:v>678.73786407766988</c:v>
                </c:pt>
                <c:pt idx="16">
                  <c:v>1289.5416666666667</c:v>
                </c:pt>
                <c:pt idx="17">
                  <c:v>5178.676470588236</c:v>
                </c:pt>
                <c:pt idx="18">
                  <c:v>1.6232500000000001</c:v>
                </c:pt>
                <c:pt idx="19">
                  <c:v>1347.5215517241379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A12-445A-87AA-C581D9651685}"/>
            </c:ext>
          </c:extLst>
        </c:ser>
        <c:ser>
          <c:idx val="45"/>
          <c:order val="45"/>
          <c:tx>
            <c:v>MIX1-96</c:v>
          </c:tx>
          <c:spPr>
            <a:ln w="12700">
              <a:solidFill>
                <a:srgbClr val="9E21B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TrElem!$C$47:$V$47</c:f>
              <c:numCache>
                <c:formatCode>General</c:formatCode>
                <c:ptCount val="20"/>
                <c:pt idx="0">
                  <c:v>2209.5358649789027</c:v>
                </c:pt>
                <c:pt idx="1">
                  <c:v>10901.044045676999</c:v>
                </c:pt>
                <c:pt idx="2">
                  <c:v>50568.318965517239</c:v>
                </c:pt>
                <c:pt idx="3">
                  <c:v>10066.477024070022</c:v>
                </c:pt>
                <c:pt idx="4">
                  <c:v>3301378.5810810816</c:v>
                </c:pt>
                <c:pt idx="5">
                  <c:v>150.62166962699823</c:v>
                </c:pt>
                <c:pt idx="6">
                  <c:v>22.8643216080402</c:v>
                </c:pt>
                <c:pt idx="7">
                  <c:v>1955.4421768707484</c:v>
                </c:pt>
                <c:pt idx="8">
                  <c:v>8.8252032520325194</c:v>
                </c:pt>
                <c:pt idx="9">
                  <c:v>12.178343949044587</c:v>
                </c:pt>
                <c:pt idx="10">
                  <c:v>430.03663003663002</c:v>
                </c:pt>
                <c:pt idx="11">
                  <c:v>27.687499999999996</c:v>
                </c:pt>
                <c:pt idx="12">
                  <c:v>15833.783783783783</c:v>
                </c:pt>
                <c:pt idx="13">
                  <c:v>250.68322981366458</c:v>
                </c:pt>
                <c:pt idx="14">
                  <c:v>19274.390243902439</c:v>
                </c:pt>
                <c:pt idx="15">
                  <c:v>1678.7378640776699</c:v>
                </c:pt>
                <c:pt idx="16">
                  <c:v>2944.8333333333335</c:v>
                </c:pt>
                <c:pt idx="17">
                  <c:v>10192.64705882353</c:v>
                </c:pt>
                <c:pt idx="18">
                  <c:v>2.7575681818181819</c:v>
                </c:pt>
                <c:pt idx="19">
                  <c:v>2096.9827586206898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A12-445A-87AA-C581D9651685}"/>
            </c:ext>
          </c:extLst>
        </c:ser>
        <c:ser>
          <c:idx val="46"/>
          <c:order val="46"/>
          <c:tx>
            <c:v>MIX1-97</c:v>
          </c:tx>
          <c:spPr>
            <a:ln w="12700">
              <a:solidFill>
                <a:srgbClr val="A1A55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TrElem!$C$48:$V$48</c:f>
              <c:numCache>
                <c:formatCode>General</c:formatCode>
                <c:ptCount val="20"/>
                <c:pt idx="0">
                  <c:v>3168.9451476793247</c:v>
                </c:pt>
                <c:pt idx="1">
                  <c:v>0</c:v>
                </c:pt>
                <c:pt idx="2">
                  <c:v>50095.258620689659</c:v>
                </c:pt>
                <c:pt idx="3">
                  <c:v>4377.1334792122534</c:v>
                </c:pt>
                <c:pt idx="4">
                  <c:v>3301378.5810810816</c:v>
                </c:pt>
                <c:pt idx="5">
                  <c:v>36.00355239786856</c:v>
                </c:pt>
                <c:pt idx="6">
                  <c:v>7.4874371859296476E-2</c:v>
                </c:pt>
                <c:pt idx="7">
                  <c:v>721.08843537414964</c:v>
                </c:pt>
                <c:pt idx="8">
                  <c:v>0.50325203252032513</c:v>
                </c:pt>
                <c:pt idx="9">
                  <c:v>1.8662420382165605</c:v>
                </c:pt>
                <c:pt idx="10">
                  <c:v>123.26007326007326</c:v>
                </c:pt>
                <c:pt idx="11">
                  <c:v>8.7937499999999993</c:v>
                </c:pt>
                <c:pt idx="12">
                  <c:v>5328.3783783783783</c:v>
                </c:pt>
                <c:pt idx="13">
                  <c:v>91.490683229813669</c:v>
                </c:pt>
                <c:pt idx="14">
                  <c:v>7322.7642276422757</c:v>
                </c:pt>
                <c:pt idx="15">
                  <c:v>675.53398058252424</c:v>
                </c:pt>
                <c:pt idx="16">
                  <c:v>1297.4583333333333</c:v>
                </c:pt>
                <c:pt idx="17">
                  <c:v>4991.9117647058829</c:v>
                </c:pt>
                <c:pt idx="18">
                  <c:v>1.4910681818181819</c:v>
                </c:pt>
                <c:pt idx="19">
                  <c:v>1234.1594827586207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A12-445A-87AA-C581D9651685}"/>
            </c:ext>
          </c:extLst>
        </c:ser>
        <c:ser>
          <c:idx val="47"/>
          <c:order val="47"/>
          <c:tx>
            <c:v>MIX1-98</c:v>
          </c:tx>
          <c:spPr>
            <a:ln w="12700">
              <a:solidFill>
                <a:srgbClr val="A528E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TrElem!$C$49:$V$49</c:f>
              <c:numCache>
                <c:formatCode>General</c:formatCode>
                <c:ptCount val="20"/>
                <c:pt idx="0">
                  <c:v>2439.915611814346</c:v>
                </c:pt>
                <c:pt idx="1">
                  <c:v>92.854812398042412</c:v>
                </c:pt>
                <c:pt idx="2">
                  <c:v>50411.422413793109</c:v>
                </c:pt>
                <c:pt idx="3">
                  <c:v>5409.9124726477021</c:v>
                </c:pt>
                <c:pt idx="4">
                  <c:v>3301378.5810810816</c:v>
                </c:pt>
                <c:pt idx="5">
                  <c:v>62.166962699822378</c:v>
                </c:pt>
                <c:pt idx="6">
                  <c:v>0.78492462311557787</c:v>
                </c:pt>
                <c:pt idx="7">
                  <c:v>1629.5918367346937</c:v>
                </c:pt>
                <c:pt idx="8">
                  <c:v>1.524390243902439</c:v>
                </c:pt>
                <c:pt idx="9">
                  <c:v>3.7643312101910826</c:v>
                </c:pt>
                <c:pt idx="10">
                  <c:v>212.08791208791209</c:v>
                </c:pt>
                <c:pt idx="11">
                  <c:v>19.375</c:v>
                </c:pt>
                <c:pt idx="12">
                  <c:v>7824.3243243243242</c:v>
                </c:pt>
                <c:pt idx="13">
                  <c:v>126.2111801242236</c:v>
                </c:pt>
                <c:pt idx="14">
                  <c:v>9634.5528455284548</c:v>
                </c:pt>
                <c:pt idx="15">
                  <c:v>844.36893203883494</c:v>
                </c:pt>
                <c:pt idx="16">
                  <c:v>1557.2083333333335</c:v>
                </c:pt>
                <c:pt idx="17">
                  <c:v>5863.2352941176468</c:v>
                </c:pt>
                <c:pt idx="18">
                  <c:v>1.7442272727272727</c:v>
                </c:pt>
                <c:pt idx="19">
                  <c:v>1401.9396551724137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A12-445A-87AA-C581D9651685}"/>
            </c:ext>
          </c:extLst>
        </c:ser>
        <c:ser>
          <c:idx val="48"/>
          <c:order val="48"/>
          <c:tx>
            <c:v>MIX1-102</c:v>
          </c:tx>
          <c:spPr>
            <a:ln w="12700">
              <a:solidFill>
                <a:srgbClr val="A8AC8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TrElem!$C$50:$V$50</c:f>
              <c:numCache>
                <c:formatCode>General</c:formatCode>
                <c:ptCount val="20"/>
                <c:pt idx="0">
                  <c:v>1811.2658227848101</c:v>
                </c:pt>
                <c:pt idx="1">
                  <c:v>262.13703099510604</c:v>
                </c:pt>
                <c:pt idx="2">
                  <c:v>52041.59482758621</c:v>
                </c:pt>
                <c:pt idx="3">
                  <c:v>5949.4967177242888</c:v>
                </c:pt>
                <c:pt idx="4">
                  <c:v>3301378.5810810816</c:v>
                </c:pt>
                <c:pt idx="5">
                  <c:v>58.792184724689164</c:v>
                </c:pt>
                <c:pt idx="6">
                  <c:v>2.8090452261306535</c:v>
                </c:pt>
                <c:pt idx="7">
                  <c:v>949.3197278911565</c:v>
                </c:pt>
                <c:pt idx="8">
                  <c:v>3.1626016260162602</c:v>
                </c:pt>
                <c:pt idx="9">
                  <c:v>7.1783439490445851</c:v>
                </c:pt>
                <c:pt idx="10">
                  <c:v>328.02197802197799</c:v>
                </c:pt>
                <c:pt idx="11">
                  <c:v>14.61875</c:v>
                </c:pt>
                <c:pt idx="12">
                  <c:v>10377.027027027027</c:v>
                </c:pt>
                <c:pt idx="13">
                  <c:v>151.98757763975155</c:v>
                </c:pt>
                <c:pt idx="14">
                  <c:v>10779.268292682927</c:v>
                </c:pt>
                <c:pt idx="15">
                  <c:v>910.00000000000011</c:v>
                </c:pt>
                <c:pt idx="16">
                  <c:v>1656.3333333333333</c:v>
                </c:pt>
                <c:pt idx="17">
                  <c:v>6184.5588235294117</c:v>
                </c:pt>
                <c:pt idx="18">
                  <c:v>1.8256818181818182</c:v>
                </c:pt>
                <c:pt idx="19">
                  <c:v>1451.9396551724139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A12-445A-87AA-C581D9651685}"/>
            </c:ext>
          </c:extLst>
        </c:ser>
        <c:ser>
          <c:idx val="49"/>
          <c:order val="49"/>
          <c:tx>
            <c:v>MIX1-106</c:v>
          </c:tx>
          <c:spPr>
            <a:ln w="12700">
              <a:solidFill>
                <a:srgbClr val="AC301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TrElem!$C$51:$V$51</c:f>
              <c:numCache>
                <c:formatCode>General</c:formatCode>
                <c:ptCount val="20"/>
                <c:pt idx="0">
                  <c:v>176.83544303797467</c:v>
                </c:pt>
                <c:pt idx="1">
                  <c:v>0</c:v>
                </c:pt>
                <c:pt idx="2">
                  <c:v>33502.370689655174</c:v>
                </c:pt>
                <c:pt idx="3">
                  <c:v>567.33041575492337</c:v>
                </c:pt>
                <c:pt idx="4">
                  <c:v>2225377.9729729732</c:v>
                </c:pt>
                <c:pt idx="5">
                  <c:v>31.172291296625218</c:v>
                </c:pt>
                <c:pt idx="6">
                  <c:v>0</c:v>
                </c:pt>
                <c:pt idx="7">
                  <c:v>719.72789115646265</c:v>
                </c:pt>
                <c:pt idx="8">
                  <c:v>0.15365853658536585</c:v>
                </c:pt>
                <c:pt idx="9">
                  <c:v>0.53503184713375795</c:v>
                </c:pt>
                <c:pt idx="10">
                  <c:v>34.816849816849818</c:v>
                </c:pt>
                <c:pt idx="11">
                  <c:v>7.8312499999999989</c:v>
                </c:pt>
                <c:pt idx="12">
                  <c:v>1098.6486486486488</c:v>
                </c:pt>
                <c:pt idx="13">
                  <c:v>14.217391304347826</c:v>
                </c:pt>
                <c:pt idx="14">
                  <c:v>928.86178861788619</c:v>
                </c:pt>
                <c:pt idx="15">
                  <c:v>74.271844660194176</c:v>
                </c:pt>
                <c:pt idx="16">
                  <c:v>133</c:v>
                </c:pt>
                <c:pt idx="17">
                  <c:v>521.32352941176475</c:v>
                </c:pt>
                <c:pt idx="18">
                  <c:v>0.16424999999999998</c:v>
                </c:pt>
                <c:pt idx="19">
                  <c:v>140.08620689655174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A12-445A-87AA-C581D9651685}"/>
            </c:ext>
          </c:extLst>
        </c:ser>
        <c:ser>
          <c:idx val="50"/>
          <c:order val="50"/>
          <c:tx>
            <c:v>MIX1-107</c:v>
          </c:tx>
          <c:spPr>
            <a:ln w="12700">
              <a:solidFill>
                <a:srgbClr val="AFB3B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TrElem!$C$52:$V$52</c:f>
              <c:numCache>
                <c:formatCode>General</c:formatCode>
                <c:ptCount val="20"/>
                <c:pt idx="0">
                  <c:v>164.55696202531647</c:v>
                </c:pt>
                <c:pt idx="1">
                  <c:v>0</c:v>
                </c:pt>
                <c:pt idx="2">
                  <c:v>33545.689655172413</c:v>
                </c:pt>
                <c:pt idx="3">
                  <c:v>571.57549234135661</c:v>
                </c:pt>
                <c:pt idx="4">
                  <c:v>2238747.5</c:v>
                </c:pt>
                <c:pt idx="5">
                  <c:v>31.527531083481346</c:v>
                </c:pt>
                <c:pt idx="6">
                  <c:v>2.4120603015075372E-2</c:v>
                </c:pt>
                <c:pt idx="7">
                  <c:v>733.33333333333326</c:v>
                </c:pt>
                <c:pt idx="8">
                  <c:v>0.17926829268292682</c:v>
                </c:pt>
                <c:pt idx="9">
                  <c:v>0.59490445859872609</c:v>
                </c:pt>
                <c:pt idx="10">
                  <c:v>37.252747252747248</c:v>
                </c:pt>
                <c:pt idx="11">
                  <c:v>7.7249999999999996</c:v>
                </c:pt>
                <c:pt idx="12">
                  <c:v>1091.8918918918919</c:v>
                </c:pt>
                <c:pt idx="13">
                  <c:v>14.161490683229813</c:v>
                </c:pt>
                <c:pt idx="14">
                  <c:v>943.90243902439022</c:v>
                </c:pt>
                <c:pt idx="15">
                  <c:v>74.5631067961165</c:v>
                </c:pt>
                <c:pt idx="16">
                  <c:v>133.625</c:v>
                </c:pt>
                <c:pt idx="17">
                  <c:v>530.88235294117646</c:v>
                </c:pt>
                <c:pt idx="18">
                  <c:v>0.16956818181818181</c:v>
                </c:pt>
                <c:pt idx="19">
                  <c:v>140.08620689655174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A12-445A-87AA-C581D9651685}"/>
            </c:ext>
          </c:extLst>
        </c:ser>
        <c:ser>
          <c:idx val="51"/>
          <c:order val="51"/>
          <c:tx>
            <c:v>MIX1-108</c:v>
          </c:tx>
          <c:spPr>
            <a:ln w="12700">
              <a:solidFill>
                <a:srgbClr val="B3374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TrElem!$C$53:$V$53</c:f>
              <c:numCache>
                <c:formatCode>General</c:formatCode>
                <c:ptCount val="20"/>
                <c:pt idx="0">
                  <c:v>161.09704641350211</c:v>
                </c:pt>
                <c:pt idx="1">
                  <c:v>0</c:v>
                </c:pt>
                <c:pt idx="2">
                  <c:v>33987.284482758623</c:v>
                </c:pt>
                <c:pt idx="3">
                  <c:v>568.22757111597377</c:v>
                </c:pt>
                <c:pt idx="4">
                  <c:v>2291050.2702702703</c:v>
                </c:pt>
                <c:pt idx="5">
                  <c:v>35.293072824156305</c:v>
                </c:pt>
                <c:pt idx="6">
                  <c:v>0</c:v>
                </c:pt>
                <c:pt idx="7">
                  <c:v>650.34013605442181</c:v>
                </c:pt>
                <c:pt idx="8">
                  <c:v>0</c:v>
                </c:pt>
                <c:pt idx="9">
                  <c:v>0.5089171974522293</c:v>
                </c:pt>
                <c:pt idx="10">
                  <c:v>33.11355311355311</c:v>
                </c:pt>
                <c:pt idx="11">
                  <c:v>7.2437500000000004</c:v>
                </c:pt>
                <c:pt idx="12">
                  <c:v>1083.7837837837837</c:v>
                </c:pt>
                <c:pt idx="13">
                  <c:v>13.006211180124222</c:v>
                </c:pt>
                <c:pt idx="14">
                  <c:v>915.85365853658539</c:v>
                </c:pt>
                <c:pt idx="15">
                  <c:v>72.233009708737868</c:v>
                </c:pt>
                <c:pt idx="16">
                  <c:v>134.54166666666666</c:v>
                </c:pt>
                <c:pt idx="17">
                  <c:v>516.91176470588243</c:v>
                </c:pt>
                <c:pt idx="18">
                  <c:v>0.15527272727272726</c:v>
                </c:pt>
                <c:pt idx="19">
                  <c:v>138.57758620689654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A12-445A-87AA-C581D9651685}"/>
            </c:ext>
          </c:extLst>
        </c:ser>
        <c:ser>
          <c:idx val="52"/>
          <c:order val="52"/>
          <c:tx>
            <c:v>MIX1-111</c:v>
          </c:tx>
          <c:spPr>
            <a:ln w="12700">
              <a:solidFill>
                <a:srgbClr val="B6BAE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TrElem!$C$54:$V$54</c:f>
              <c:numCache>
                <c:formatCode>General</c:formatCode>
                <c:ptCount val="20"/>
                <c:pt idx="0">
                  <c:v>110.42194092827006</c:v>
                </c:pt>
                <c:pt idx="1">
                  <c:v>0</c:v>
                </c:pt>
                <c:pt idx="2">
                  <c:v>31251.185344827591</c:v>
                </c:pt>
                <c:pt idx="3">
                  <c:v>520.56892778993438</c:v>
                </c:pt>
                <c:pt idx="4">
                  <c:v>2185888.9189189188</c:v>
                </c:pt>
                <c:pt idx="5">
                  <c:v>36.341030195381876</c:v>
                </c:pt>
                <c:pt idx="6">
                  <c:v>0</c:v>
                </c:pt>
                <c:pt idx="7">
                  <c:v>685.71428571428578</c:v>
                </c:pt>
                <c:pt idx="8">
                  <c:v>0.2203252032520325</c:v>
                </c:pt>
                <c:pt idx="9">
                  <c:v>0.5286624203821656</c:v>
                </c:pt>
                <c:pt idx="10">
                  <c:v>31.868131868131865</c:v>
                </c:pt>
                <c:pt idx="11">
                  <c:v>7.8250000000000002</c:v>
                </c:pt>
                <c:pt idx="12">
                  <c:v>1039.1891891891892</c:v>
                </c:pt>
                <c:pt idx="13">
                  <c:v>12.51552795031056</c:v>
                </c:pt>
                <c:pt idx="14">
                  <c:v>882.52032520325201</c:v>
                </c:pt>
                <c:pt idx="15">
                  <c:v>72.524271844660191</c:v>
                </c:pt>
                <c:pt idx="16">
                  <c:v>134.83333333333334</c:v>
                </c:pt>
                <c:pt idx="17">
                  <c:v>557.35294117647061</c:v>
                </c:pt>
                <c:pt idx="18">
                  <c:v>0.17711363636363639</c:v>
                </c:pt>
                <c:pt idx="19">
                  <c:v>131.14224137931035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A12-445A-87AA-C581D9651685}"/>
            </c:ext>
          </c:extLst>
        </c:ser>
        <c:ser>
          <c:idx val="53"/>
          <c:order val="53"/>
          <c:tx>
            <c:v>MIX1-119</c:v>
          </c:tx>
          <c:spPr>
            <a:ln w="12700">
              <a:solidFill>
                <a:srgbClr val="BA3E7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TrElem!$C$55:$V$55</c:f>
              <c:numCache>
                <c:formatCode>General</c:formatCode>
                <c:ptCount val="20"/>
                <c:pt idx="0">
                  <c:v>101.77215189873418</c:v>
                </c:pt>
                <c:pt idx="1">
                  <c:v>0</c:v>
                </c:pt>
                <c:pt idx="2">
                  <c:v>37587.176724137935</c:v>
                </c:pt>
                <c:pt idx="3">
                  <c:v>348.35886214442007</c:v>
                </c:pt>
                <c:pt idx="4">
                  <c:v>2488792.2297297297</c:v>
                </c:pt>
                <c:pt idx="5">
                  <c:v>23.996447602131436</c:v>
                </c:pt>
                <c:pt idx="6">
                  <c:v>0</c:v>
                </c:pt>
                <c:pt idx="7">
                  <c:v>90.748299319727906</c:v>
                </c:pt>
                <c:pt idx="8">
                  <c:v>8.4146341463414639E-2</c:v>
                </c:pt>
                <c:pt idx="9">
                  <c:v>0.14267515923566879</c:v>
                </c:pt>
                <c:pt idx="10">
                  <c:v>8.7912087912087902</c:v>
                </c:pt>
                <c:pt idx="11">
                  <c:v>1.55</c:v>
                </c:pt>
                <c:pt idx="12">
                  <c:v>333.91891891891891</c:v>
                </c:pt>
                <c:pt idx="13">
                  <c:v>5.6770186335403725</c:v>
                </c:pt>
                <c:pt idx="14">
                  <c:v>522.35772357723579</c:v>
                </c:pt>
                <c:pt idx="15">
                  <c:v>51.262135922330103</c:v>
                </c:pt>
                <c:pt idx="16">
                  <c:v>117.41666666666667</c:v>
                </c:pt>
                <c:pt idx="17">
                  <c:v>547.05882352941182</c:v>
                </c:pt>
                <c:pt idx="18">
                  <c:v>0.18193181818181817</c:v>
                </c:pt>
                <c:pt idx="19">
                  <c:v>155.49568965517241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A12-445A-87AA-C581D9651685}"/>
            </c:ext>
          </c:extLst>
        </c:ser>
        <c:ser>
          <c:idx val="54"/>
          <c:order val="54"/>
          <c:tx>
            <c:v>MIX1-121</c:v>
          </c:tx>
          <c:spPr>
            <a:ln w="12700">
              <a:solidFill>
                <a:srgbClr val="BDC21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TrElem!$C$56:$V$56</c:f>
              <c:numCache>
                <c:formatCode>General</c:formatCode>
                <c:ptCount val="20"/>
                <c:pt idx="0">
                  <c:v>2375.7383966244724</c:v>
                </c:pt>
                <c:pt idx="1">
                  <c:v>288.97226753670469</c:v>
                </c:pt>
                <c:pt idx="2">
                  <c:v>49759.913793103457</c:v>
                </c:pt>
                <c:pt idx="3">
                  <c:v>5185.0765864332598</c:v>
                </c:pt>
                <c:pt idx="4">
                  <c:v>3301378.3783783787</c:v>
                </c:pt>
                <c:pt idx="5">
                  <c:v>351.33214920071049</c:v>
                </c:pt>
                <c:pt idx="6">
                  <c:v>123.71859296482413</c:v>
                </c:pt>
                <c:pt idx="7">
                  <c:v>5406.8027210884356</c:v>
                </c:pt>
                <c:pt idx="8">
                  <c:v>18.943089430894311</c:v>
                </c:pt>
                <c:pt idx="9">
                  <c:v>11.076433121019107</c:v>
                </c:pt>
                <c:pt idx="10">
                  <c:v>116.1172161172161</c:v>
                </c:pt>
                <c:pt idx="11">
                  <c:v>4.3874999999999993</c:v>
                </c:pt>
                <c:pt idx="12">
                  <c:v>3059.4594594594596</c:v>
                </c:pt>
                <c:pt idx="13">
                  <c:v>52.173913043478265</c:v>
                </c:pt>
                <c:pt idx="14">
                  <c:v>5197.5609756097556</c:v>
                </c:pt>
                <c:pt idx="15">
                  <c:v>598.05825242718447</c:v>
                </c:pt>
                <c:pt idx="16">
                  <c:v>1524.5833333333333</c:v>
                </c:pt>
                <c:pt idx="17">
                  <c:v>7452.9411764705883</c:v>
                </c:pt>
                <c:pt idx="18">
                  <c:v>2.6132499999999999</c:v>
                </c:pt>
                <c:pt idx="19">
                  <c:v>2586.0991379310349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A12-445A-87AA-C581D9651685}"/>
            </c:ext>
          </c:extLst>
        </c:ser>
        <c:ser>
          <c:idx val="55"/>
          <c:order val="55"/>
          <c:tx>
            <c:v>MIX1-126</c:v>
          </c:tx>
          <c:spPr>
            <a:ln w="12700">
              <a:solidFill>
                <a:srgbClr val="C145A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TrElem!$C$57:$V$57</c:f>
              <c:numCache>
                <c:formatCode>General</c:formatCode>
                <c:ptCount val="20"/>
                <c:pt idx="0">
                  <c:v>1178.6919831223631</c:v>
                </c:pt>
                <c:pt idx="1">
                  <c:v>583.39314845024467</c:v>
                </c:pt>
                <c:pt idx="2">
                  <c:v>49581.357758620688</c:v>
                </c:pt>
                <c:pt idx="3">
                  <c:v>1855.2735229759298</c:v>
                </c:pt>
                <c:pt idx="4">
                  <c:v>3301378.3783783787</c:v>
                </c:pt>
                <c:pt idx="5">
                  <c:v>102.66429840142096</c:v>
                </c:pt>
                <c:pt idx="6">
                  <c:v>22.814070351758794</c:v>
                </c:pt>
                <c:pt idx="7">
                  <c:v>3271.0884353741499</c:v>
                </c:pt>
                <c:pt idx="8">
                  <c:v>17.032520325203254</c:v>
                </c:pt>
                <c:pt idx="9">
                  <c:v>14.324840764331208</c:v>
                </c:pt>
                <c:pt idx="10">
                  <c:v>242.85714285714283</c:v>
                </c:pt>
                <c:pt idx="11">
                  <c:v>22.625</c:v>
                </c:pt>
                <c:pt idx="12">
                  <c:v>3305.4054054054054</c:v>
                </c:pt>
                <c:pt idx="13">
                  <c:v>43.602484472049689</c:v>
                </c:pt>
                <c:pt idx="14">
                  <c:v>3156.5040650406504</c:v>
                </c:pt>
                <c:pt idx="15">
                  <c:v>256.11650485436894</c:v>
                </c:pt>
                <c:pt idx="16">
                  <c:v>521.70833333333337</c:v>
                </c:pt>
                <c:pt idx="17">
                  <c:v>2253.6764705882351</c:v>
                </c:pt>
                <c:pt idx="18">
                  <c:v>0.73636363636363633</c:v>
                </c:pt>
                <c:pt idx="19">
                  <c:v>688.14655172413802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A12-445A-87AA-C581D9651685}"/>
            </c:ext>
          </c:extLst>
        </c:ser>
        <c:ser>
          <c:idx val="56"/>
          <c:order val="56"/>
          <c:tx>
            <c:v>MIX1-131</c:v>
          </c:tx>
          <c:spPr>
            <a:ln w="12700">
              <a:solidFill>
                <a:srgbClr val="C4C94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TrElem!$C$58:$V$58</c:f>
              <c:numCache>
                <c:formatCode>General</c:formatCode>
                <c:ptCount val="20"/>
                <c:pt idx="0">
                  <c:v>1597.0464135021098</c:v>
                </c:pt>
                <c:pt idx="1">
                  <c:v>0</c:v>
                </c:pt>
                <c:pt idx="2">
                  <c:v>49411.637931034486</c:v>
                </c:pt>
                <c:pt idx="3">
                  <c:v>3678.7527352297593</c:v>
                </c:pt>
                <c:pt idx="4">
                  <c:v>3301378.3783783787</c:v>
                </c:pt>
                <c:pt idx="5">
                  <c:v>42.380106571936054</c:v>
                </c:pt>
                <c:pt idx="6">
                  <c:v>0.53216080402010046</c:v>
                </c:pt>
                <c:pt idx="7">
                  <c:v>876.19047619047626</c:v>
                </c:pt>
                <c:pt idx="8">
                  <c:v>2.5772357723577235</c:v>
                </c:pt>
                <c:pt idx="9">
                  <c:v>5.9299363057324843</c:v>
                </c:pt>
                <c:pt idx="10">
                  <c:v>226.73992673992674</c:v>
                </c:pt>
                <c:pt idx="11">
                  <c:v>11.956250000000001</c:v>
                </c:pt>
                <c:pt idx="12">
                  <c:v>6613.5135135135133</c:v>
                </c:pt>
                <c:pt idx="13">
                  <c:v>89.06832298136645</c:v>
                </c:pt>
                <c:pt idx="14">
                  <c:v>6737.8048780487807</c:v>
                </c:pt>
                <c:pt idx="15">
                  <c:v>561.26213592233012</c:v>
                </c:pt>
                <c:pt idx="16">
                  <c:v>1054</c:v>
                </c:pt>
                <c:pt idx="17">
                  <c:v>3971.3235294117649</c:v>
                </c:pt>
                <c:pt idx="18">
                  <c:v>1.1609545454545454</c:v>
                </c:pt>
                <c:pt idx="19">
                  <c:v>957.54310344827593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A12-445A-87AA-C581D9651685}"/>
            </c:ext>
          </c:extLst>
        </c:ser>
        <c:ser>
          <c:idx val="57"/>
          <c:order val="57"/>
          <c:tx>
            <c:v>MIX1-132</c:v>
          </c:tx>
          <c:spPr>
            <a:ln w="12700">
              <a:solidFill>
                <a:srgbClr val="C84CD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TrElem!$C$59:$V$59</c:f>
              <c:numCache>
                <c:formatCode>General</c:formatCode>
                <c:ptCount val="20"/>
                <c:pt idx="0">
                  <c:v>1644.1350210970465</c:v>
                </c:pt>
                <c:pt idx="1">
                  <c:v>188.23817292006527</c:v>
                </c:pt>
                <c:pt idx="2">
                  <c:v>50129.525862068971</c:v>
                </c:pt>
                <c:pt idx="3">
                  <c:v>3466.3894967177243</c:v>
                </c:pt>
                <c:pt idx="4">
                  <c:v>3301378.3783783787</c:v>
                </c:pt>
                <c:pt idx="5">
                  <c:v>78.863232682060399</c:v>
                </c:pt>
                <c:pt idx="6">
                  <c:v>2.6733668341708543</c:v>
                </c:pt>
                <c:pt idx="7">
                  <c:v>836.73469387755108</c:v>
                </c:pt>
                <c:pt idx="8">
                  <c:v>0.89430894308943087</c:v>
                </c:pt>
                <c:pt idx="9">
                  <c:v>1.3566878980891719</c:v>
                </c:pt>
                <c:pt idx="10">
                  <c:v>77.65567765567765</c:v>
                </c:pt>
                <c:pt idx="11">
                  <c:v>5.1875</c:v>
                </c:pt>
                <c:pt idx="12">
                  <c:v>3385.135135135135</c:v>
                </c:pt>
                <c:pt idx="13">
                  <c:v>56.708074534161497</c:v>
                </c:pt>
                <c:pt idx="14">
                  <c:v>5164.2276422764226</c:v>
                </c:pt>
                <c:pt idx="15">
                  <c:v>499.126213592233</c:v>
                </c:pt>
                <c:pt idx="16">
                  <c:v>1075.4583333333335</c:v>
                </c:pt>
                <c:pt idx="17">
                  <c:v>4476.4705882352946</c:v>
                </c:pt>
                <c:pt idx="18">
                  <c:v>1.3923636363636362</c:v>
                </c:pt>
                <c:pt idx="19">
                  <c:v>1241.3793103448277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A12-445A-87AA-C581D9651685}"/>
            </c:ext>
          </c:extLst>
        </c:ser>
        <c:ser>
          <c:idx val="58"/>
          <c:order val="58"/>
          <c:tx>
            <c:v>MIX1-133</c:v>
          </c:tx>
          <c:spPr>
            <a:ln w="12700">
              <a:solidFill>
                <a:srgbClr val="CBD07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TrElem!$C$60:$V$60</c:f>
              <c:numCache>
                <c:formatCode>General</c:formatCode>
                <c:ptCount val="20"/>
                <c:pt idx="0">
                  <c:v>2353.1645569620255</c:v>
                </c:pt>
                <c:pt idx="1">
                  <c:v>0</c:v>
                </c:pt>
                <c:pt idx="2">
                  <c:v>49157.435344827594</c:v>
                </c:pt>
                <c:pt idx="3">
                  <c:v>16132.385120350109</c:v>
                </c:pt>
                <c:pt idx="4">
                  <c:v>3301378.5810810816</c:v>
                </c:pt>
                <c:pt idx="5">
                  <c:v>646.71403197158077</c:v>
                </c:pt>
                <c:pt idx="6">
                  <c:v>4.3969849246231156</c:v>
                </c:pt>
                <c:pt idx="7">
                  <c:v>2350.3401360544217</c:v>
                </c:pt>
                <c:pt idx="8">
                  <c:v>3.2723577235772359</c:v>
                </c:pt>
                <c:pt idx="9">
                  <c:v>6.904458598726114</c:v>
                </c:pt>
                <c:pt idx="10">
                  <c:v>490.1098901098901</c:v>
                </c:pt>
                <c:pt idx="11">
                  <c:v>2.9437499999999996</c:v>
                </c:pt>
                <c:pt idx="12">
                  <c:v>23301.35135135135</c:v>
                </c:pt>
                <c:pt idx="13">
                  <c:v>357.51552795031057</c:v>
                </c:pt>
                <c:pt idx="14">
                  <c:v>29884.959349593493</c:v>
                </c:pt>
                <c:pt idx="15">
                  <c:v>2595.4368932038833</c:v>
                </c:pt>
                <c:pt idx="16">
                  <c:v>4790.3333333333339</c:v>
                </c:pt>
                <c:pt idx="17">
                  <c:v>17007.352941176472</c:v>
                </c:pt>
                <c:pt idx="18">
                  <c:v>4.5649318181818179</c:v>
                </c:pt>
                <c:pt idx="19">
                  <c:v>3599.6767241379316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A12-445A-87AA-C581D9651685}"/>
            </c:ext>
          </c:extLst>
        </c:ser>
        <c:ser>
          <c:idx val="59"/>
          <c:order val="59"/>
          <c:tx>
            <c:v>MIX1-134</c:v>
          </c:tx>
          <c:spPr>
            <a:ln w="12700">
              <a:solidFill>
                <a:srgbClr val="CF540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TrElem!$C$61:$V$61</c:f>
              <c:numCache>
                <c:formatCode>General</c:formatCode>
                <c:ptCount val="20"/>
                <c:pt idx="0">
                  <c:v>1158.1856540084389</c:v>
                </c:pt>
                <c:pt idx="1">
                  <c:v>37.504078303425771</c:v>
                </c:pt>
                <c:pt idx="2">
                  <c:v>48823.491379310348</c:v>
                </c:pt>
                <c:pt idx="3">
                  <c:v>1893.5886214442012</c:v>
                </c:pt>
                <c:pt idx="4">
                  <c:v>3301378.3783783787</c:v>
                </c:pt>
                <c:pt idx="5">
                  <c:v>97.158081705150963</c:v>
                </c:pt>
                <c:pt idx="6">
                  <c:v>0.34020100502512557</c:v>
                </c:pt>
                <c:pt idx="7">
                  <c:v>375.51020408163265</c:v>
                </c:pt>
                <c:pt idx="8">
                  <c:v>0.56300813008130091</c:v>
                </c:pt>
                <c:pt idx="9">
                  <c:v>1.400636942675159</c:v>
                </c:pt>
                <c:pt idx="10">
                  <c:v>73.626373626373621</c:v>
                </c:pt>
                <c:pt idx="11">
                  <c:v>2.2687499999999998</c:v>
                </c:pt>
                <c:pt idx="12">
                  <c:v>2855.405405405405</c:v>
                </c:pt>
                <c:pt idx="13">
                  <c:v>42.049689440993788</c:v>
                </c:pt>
                <c:pt idx="14">
                  <c:v>3435.3658536585367</c:v>
                </c:pt>
                <c:pt idx="15">
                  <c:v>295.24271844660194</c:v>
                </c:pt>
                <c:pt idx="16">
                  <c:v>555.625</c:v>
                </c:pt>
                <c:pt idx="17">
                  <c:v>2113.2352941176468</c:v>
                </c:pt>
                <c:pt idx="18">
                  <c:v>0.62127272727272731</c:v>
                </c:pt>
                <c:pt idx="19">
                  <c:v>482.21982758620692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A12-445A-87AA-C581D9651685}"/>
            </c:ext>
          </c:extLst>
        </c:ser>
        <c:ser>
          <c:idx val="60"/>
          <c:order val="60"/>
          <c:tx>
            <c:v>MIX1-136</c:v>
          </c:tx>
          <c:spPr>
            <a:ln w="12700">
              <a:solidFill>
                <a:srgbClr val="D2D7A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TrElem!$C$62:$V$62</c:f>
              <c:numCache>
                <c:formatCode>General</c:formatCode>
                <c:ptCount val="20"/>
                <c:pt idx="0">
                  <c:v>1116.9620253164558</c:v>
                </c:pt>
                <c:pt idx="1">
                  <c:v>140.04893964110929</c:v>
                </c:pt>
                <c:pt idx="2">
                  <c:v>49392.995689655174</c:v>
                </c:pt>
                <c:pt idx="3">
                  <c:v>1295.2078774617066</c:v>
                </c:pt>
                <c:pt idx="4">
                  <c:v>3301377.9729729732</c:v>
                </c:pt>
                <c:pt idx="5">
                  <c:v>39.4316163410302</c:v>
                </c:pt>
                <c:pt idx="6">
                  <c:v>9.5477386934673364E-2</c:v>
                </c:pt>
                <c:pt idx="7">
                  <c:v>649.65986394557831</c:v>
                </c:pt>
                <c:pt idx="8">
                  <c:v>0.26747967479674795</c:v>
                </c:pt>
                <c:pt idx="9">
                  <c:v>0.6165605095541401</c:v>
                </c:pt>
                <c:pt idx="10">
                  <c:v>35.164835164835161</c:v>
                </c:pt>
                <c:pt idx="11">
                  <c:v>2.2875000000000001</c:v>
                </c:pt>
                <c:pt idx="12">
                  <c:v>1585.1351351351352</c:v>
                </c:pt>
                <c:pt idx="13">
                  <c:v>24.658385093167702</c:v>
                </c:pt>
                <c:pt idx="14">
                  <c:v>2084.959349593496</c:v>
                </c:pt>
                <c:pt idx="15">
                  <c:v>187.37864077669906</c:v>
                </c:pt>
                <c:pt idx="16">
                  <c:v>377.75</c:v>
                </c:pt>
                <c:pt idx="17">
                  <c:v>1503.6764705882354</c:v>
                </c:pt>
                <c:pt idx="18">
                  <c:v>0.45206818181818181</c:v>
                </c:pt>
                <c:pt idx="19">
                  <c:v>387.39224137931041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A12-445A-87AA-C581D9651685}"/>
            </c:ext>
          </c:extLst>
        </c:ser>
        <c:ser>
          <c:idx val="61"/>
          <c:order val="61"/>
          <c:tx>
            <c:v>MIX1-137</c:v>
          </c:tx>
          <c:spPr>
            <a:ln w="12700">
              <a:solidFill>
                <a:srgbClr val="D65B3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TrElem!$C$63:$V$63</c:f>
              <c:numCache>
                <c:formatCode>General</c:formatCode>
                <c:ptCount val="20"/>
                <c:pt idx="0">
                  <c:v>2581.4767932489449</c:v>
                </c:pt>
                <c:pt idx="1">
                  <c:v>41.549755301794455</c:v>
                </c:pt>
                <c:pt idx="2">
                  <c:v>49136.099137931036</c:v>
                </c:pt>
                <c:pt idx="3">
                  <c:v>7215.1203501094087</c:v>
                </c:pt>
                <c:pt idx="4">
                  <c:v>3301377.9729729732</c:v>
                </c:pt>
                <c:pt idx="5">
                  <c:v>98.579040852575474</c:v>
                </c:pt>
                <c:pt idx="6">
                  <c:v>0.48844221105527635</c:v>
                </c:pt>
                <c:pt idx="7">
                  <c:v>739.45578231292518</c:v>
                </c:pt>
                <c:pt idx="8">
                  <c:v>1.5406504065040652</c:v>
                </c:pt>
                <c:pt idx="9">
                  <c:v>3.878980891719745</c:v>
                </c:pt>
                <c:pt idx="10">
                  <c:v>248.7179487179487</c:v>
                </c:pt>
                <c:pt idx="11">
                  <c:v>6.0749999999999993</c:v>
                </c:pt>
                <c:pt idx="12">
                  <c:v>10443.243243243243</c:v>
                </c:pt>
                <c:pt idx="13">
                  <c:v>158.88198757763973</c:v>
                </c:pt>
                <c:pt idx="14">
                  <c:v>12877.235772357722</c:v>
                </c:pt>
                <c:pt idx="15">
                  <c:v>1100.3883495145633</c:v>
                </c:pt>
                <c:pt idx="16">
                  <c:v>2054.625</c:v>
                </c:pt>
                <c:pt idx="17">
                  <c:v>7465.4411764705883</c:v>
                </c:pt>
                <c:pt idx="18">
                  <c:v>2.0615454545454548</c:v>
                </c:pt>
                <c:pt idx="19">
                  <c:v>1649.0301724137933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A12-445A-87AA-C581D9651685}"/>
            </c:ext>
          </c:extLst>
        </c:ser>
        <c:ser>
          <c:idx val="62"/>
          <c:order val="62"/>
          <c:tx>
            <c:v>MIX1-141</c:v>
          </c:tx>
          <c:spPr>
            <a:ln w="12700">
              <a:solidFill>
                <a:srgbClr val="D9DED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TrElem!$C$64:$V$64</c:f>
              <c:numCache>
                <c:formatCode>General</c:formatCode>
                <c:ptCount val="20"/>
                <c:pt idx="0">
                  <c:v>3092.0253164556962</c:v>
                </c:pt>
                <c:pt idx="1">
                  <c:v>783.94779771615015</c:v>
                </c:pt>
                <c:pt idx="2">
                  <c:v>88657.974137931029</c:v>
                </c:pt>
                <c:pt idx="3">
                  <c:v>9948.5995623632389</c:v>
                </c:pt>
                <c:pt idx="4">
                  <c:v>3301378.1756756757</c:v>
                </c:pt>
                <c:pt idx="5">
                  <c:v>456.30550621669624</c:v>
                </c:pt>
                <c:pt idx="6">
                  <c:v>13.819095477386934</c:v>
                </c:pt>
                <c:pt idx="7">
                  <c:v>3460.5442176870747</c:v>
                </c:pt>
                <c:pt idx="8">
                  <c:v>8.4796747967479664</c:v>
                </c:pt>
                <c:pt idx="9">
                  <c:v>16.968152866242036</c:v>
                </c:pt>
                <c:pt idx="10">
                  <c:v>798.1684981684981</c:v>
                </c:pt>
                <c:pt idx="11">
                  <c:v>88.5</c:v>
                </c:pt>
                <c:pt idx="12">
                  <c:v>25340.54054054054</c:v>
                </c:pt>
                <c:pt idx="13">
                  <c:v>307.63975155279502</c:v>
                </c:pt>
                <c:pt idx="14">
                  <c:v>21535.365853658535</c:v>
                </c:pt>
                <c:pt idx="15">
                  <c:v>1616.3106796116506</c:v>
                </c:pt>
                <c:pt idx="16">
                  <c:v>2697.9583333333335</c:v>
                </c:pt>
                <c:pt idx="17">
                  <c:v>9274.2647058823532</c:v>
                </c:pt>
                <c:pt idx="18">
                  <c:v>2.4766363636363637</c:v>
                </c:pt>
                <c:pt idx="19">
                  <c:v>1895.4741379310346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A12-445A-87AA-C581D9651685}"/>
            </c:ext>
          </c:extLst>
        </c:ser>
        <c:ser>
          <c:idx val="63"/>
          <c:order val="63"/>
          <c:tx>
            <c:v>MIX1-142</c:v>
          </c:tx>
          <c:spPr>
            <a:ln w="12700">
              <a:solidFill>
                <a:srgbClr val="DD626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TrElem!$C$65:$V$65</c:f>
              <c:numCache>
                <c:formatCode>General</c:formatCode>
                <c:ptCount val="20"/>
                <c:pt idx="0">
                  <c:v>1006.5822784810127</c:v>
                </c:pt>
                <c:pt idx="1">
                  <c:v>33.246329526916803</c:v>
                </c:pt>
                <c:pt idx="2">
                  <c:v>49906.681034482761</c:v>
                </c:pt>
                <c:pt idx="3">
                  <c:v>4845.3829321663025</c:v>
                </c:pt>
                <c:pt idx="4">
                  <c:v>3301378.1756756757</c:v>
                </c:pt>
                <c:pt idx="5">
                  <c:v>47.424511545293072</c:v>
                </c:pt>
                <c:pt idx="6">
                  <c:v>0.41909547738693465</c:v>
                </c:pt>
                <c:pt idx="7">
                  <c:v>2208.8435374149658</c:v>
                </c:pt>
                <c:pt idx="8">
                  <c:v>1.5487804878048781</c:v>
                </c:pt>
                <c:pt idx="9">
                  <c:v>4.0573248407643314</c:v>
                </c:pt>
                <c:pt idx="10">
                  <c:v>224.54212454212453</c:v>
                </c:pt>
                <c:pt idx="11">
                  <c:v>12.90625</c:v>
                </c:pt>
                <c:pt idx="12">
                  <c:v>7613.5135135135133</c:v>
                </c:pt>
                <c:pt idx="13">
                  <c:v>107.63975155279502</c:v>
                </c:pt>
                <c:pt idx="14">
                  <c:v>8515.4471544715434</c:v>
                </c:pt>
                <c:pt idx="15">
                  <c:v>728.64077669902917</c:v>
                </c:pt>
                <c:pt idx="16">
                  <c:v>1375.3333333333333</c:v>
                </c:pt>
                <c:pt idx="17">
                  <c:v>5044.1176470588234</c:v>
                </c:pt>
                <c:pt idx="18">
                  <c:v>1.4339090909090908</c:v>
                </c:pt>
                <c:pt idx="19">
                  <c:v>1179.6336206896553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A12-445A-87AA-C581D9651685}"/>
            </c:ext>
          </c:extLst>
        </c:ser>
        <c:ser>
          <c:idx val="64"/>
          <c:order val="64"/>
          <c:tx>
            <c:v>MIX1-147</c:v>
          </c:tx>
          <c:spPr>
            <a:ln w="12700">
              <a:solidFill>
                <a:srgbClr val="E0E60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TrElem!$C$66:$V$66</c:f>
              <c:numCache>
                <c:formatCode>General</c:formatCode>
                <c:ptCount val="20"/>
                <c:pt idx="0">
                  <c:v>2711.6033755274261</c:v>
                </c:pt>
                <c:pt idx="1">
                  <c:v>1675.0570962479608</c:v>
                </c:pt>
                <c:pt idx="2">
                  <c:v>48991.918103448275</c:v>
                </c:pt>
                <c:pt idx="3">
                  <c:v>5632.0131291028447</c:v>
                </c:pt>
                <c:pt idx="4">
                  <c:v>3301377.7702702703</c:v>
                </c:pt>
                <c:pt idx="5">
                  <c:v>132.85968028419182</c:v>
                </c:pt>
                <c:pt idx="6">
                  <c:v>131.75879396984922</c:v>
                </c:pt>
                <c:pt idx="7">
                  <c:v>3171.0884353741499</c:v>
                </c:pt>
                <c:pt idx="8">
                  <c:v>45.609756097560982</c:v>
                </c:pt>
                <c:pt idx="9">
                  <c:v>38.484076433121018</c:v>
                </c:pt>
                <c:pt idx="10">
                  <c:v>457.69230769230762</c:v>
                </c:pt>
                <c:pt idx="11">
                  <c:v>5.5187499999999998</c:v>
                </c:pt>
                <c:pt idx="12">
                  <c:v>9833.7837837837833</c:v>
                </c:pt>
                <c:pt idx="13">
                  <c:v>131.67701863354037</c:v>
                </c:pt>
                <c:pt idx="14">
                  <c:v>10451.219512195123</c:v>
                </c:pt>
                <c:pt idx="15">
                  <c:v>891.16504854368941</c:v>
                </c:pt>
                <c:pt idx="16">
                  <c:v>1660.9166666666667</c:v>
                </c:pt>
                <c:pt idx="17">
                  <c:v>6116.9117647058829</c:v>
                </c:pt>
                <c:pt idx="18">
                  <c:v>1.7130454545454545</c:v>
                </c:pt>
                <c:pt idx="19">
                  <c:v>1341.7025862068967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A12-445A-87AA-C581D9651685}"/>
            </c:ext>
          </c:extLst>
        </c:ser>
        <c:ser>
          <c:idx val="65"/>
          <c:order val="65"/>
          <c:tx>
            <c:v>MIX1-151</c:v>
          </c:tx>
          <c:spPr>
            <a:ln w="12700">
              <a:solidFill>
                <a:srgbClr val="E4699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TrElem!$C$67:$V$67</c:f>
              <c:numCache>
                <c:formatCode>General</c:formatCode>
                <c:ptCount val="20"/>
                <c:pt idx="0">
                  <c:v>1167.594936708861</c:v>
                </c:pt>
                <c:pt idx="1">
                  <c:v>555.12234910277334</c:v>
                </c:pt>
                <c:pt idx="2">
                  <c:v>49514.762931034486</c:v>
                </c:pt>
                <c:pt idx="3">
                  <c:v>8129.321663019693</c:v>
                </c:pt>
                <c:pt idx="4">
                  <c:v>3301377.9729729732</c:v>
                </c:pt>
                <c:pt idx="5">
                  <c:v>380.99467140319712</c:v>
                </c:pt>
                <c:pt idx="6">
                  <c:v>9.8994974874371859</c:v>
                </c:pt>
                <c:pt idx="7">
                  <c:v>8020.4081632653069</c:v>
                </c:pt>
                <c:pt idx="8">
                  <c:v>9.6747967479674788</c:v>
                </c:pt>
                <c:pt idx="9">
                  <c:v>14.535031847133757</c:v>
                </c:pt>
                <c:pt idx="10">
                  <c:v>460.07326007326009</c:v>
                </c:pt>
                <c:pt idx="11">
                  <c:v>38.1875</c:v>
                </c:pt>
                <c:pt idx="12">
                  <c:v>12667.567567567567</c:v>
                </c:pt>
                <c:pt idx="13">
                  <c:v>185.09316770186336</c:v>
                </c:pt>
                <c:pt idx="14">
                  <c:v>14499.186991869919</c:v>
                </c:pt>
                <c:pt idx="15">
                  <c:v>1225.7281553398059</c:v>
                </c:pt>
                <c:pt idx="16">
                  <c:v>2358.375</c:v>
                </c:pt>
                <c:pt idx="17">
                  <c:v>9431.6176470588252</c:v>
                </c:pt>
                <c:pt idx="18">
                  <c:v>2.8989545454545453</c:v>
                </c:pt>
                <c:pt idx="19">
                  <c:v>2193.9655172413795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A12-445A-87AA-C581D9651685}"/>
            </c:ext>
          </c:extLst>
        </c:ser>
        <c:ser>
          <c:idx val="66"/>
          <c:order val="66"/>
          <c:tx>
            <c:v>MIX1-153</c:v>
          </c:tx>
          <c:spPr>
            <a:ln w="12700">
              <a:solidFill>
                <a:srgbClr val="E7ED3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TrElem!$C$68:$V$68</c:f>
              <c:numCache>
                <c:formatCode>General</c:formatCode>
                <c:ptCount val="20"/>
                <c:pt idx="0">
                  <c:v>583.62869198312239</c:v>
                </c:pt>
                <c:pt idx="1">
                  <c:v>0</c:v>
                </c:pt>
                <c:pt idx="2">
                  <c:v>48974.784482758623</c:v>
                </c:pt>
                <c:pt idx="3">
                  <c:v>502.66958424507658</c:v>
                </c:pt>
                <c:pt idx="4">
                  <c:v>3301377.9729729732</c:v>
                </c:pt>
                <c:pt idx="5">
                  <c:v>24.493783303730016</c:v>
                </c:pt>
                <c:pt idx="6">
                  <c:v>4.1708542713567838E-2</c:v>
                </c:pt>
                <c:pt idx="7">
                  <c:v>147.61904761904762</c:v>
                </c:pt>
                <c:pt idx="8">
                  <c:v>0.12804878048780488</c:v>
                </c:pt>
                <c:pt idx="9">
                  <c:v>0.23121019108280252</c:v>
                </c:pt>
                <c:pt idx="10">
                  <c:v>13.223443223443223</c:v>
                </c:pt>
                <c:pt idx="11">
                  <c:v>1.39375</c:v>
                </c:pt>
                <c:pt idx="12">
                  <c:v>536.48648648648646</c:v>
                </c:pt>
                <c:pt idx="13">
                  <c:v>8.3478260869565215</c:v>
                </c:pt>
                <c:pt idx="14">
                  <c:v>723.17073170731703</c:v>
                </c:pt>
                <c:pt idx="15">
                  <c:v>66.990291262135926</c:v>
                </c:pt>
                <c:pt idx="16">
                  <c:v>142.875</c:v>
                </c:pt>
                <c:pt idx="17">
                  <c:v>636.76470588235304</c:v>
                </c:pt>
                <c:pt idx="18">
                  <c:v>0.21686363636363637</c:v>
                </c:pt>
                <c:pt idx="19">
                  <c:v>211.96120689655174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A12-445A-87AA-C581D9651685}"/>
            </c:ext>
          </c:extLst>
        </c:ser>
        <c:ser>
          <c:idx val="67"/>
          <c:order val="67"/>
          <c:tx>
            <c:v>MIX1-155</c:v>
          </c:tx>
          <c:spPr>
            <a:ln w="12700">
              <a:solidFill>
                <a:srgbClr val="EB70C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TrElem!$C$69:$V$69</c:f>
              <c:numCache>
                <c:formatCode>General</c:formatCode>
                <c:ptCount val="20"/>
                <c:pt idx="0">
                  <c:v>1122.9535864978902</c:v>
                </c:pt>
                <c:pt idx="1">
                  <c:v>0</c:v>
                </c:pt>
                <c:pt idx="2">
                  <c:v>48857.112068965514</c:v>
                </c:pt>
                <c:pt idx="3">
                  <c:v>3285.7330415754923</c:v>
                </c:pt>
                <c:pt idx="4">
                  <c:v>3301377.9729729732</c:v>
                </c:pt>
                <c:pt idx="5">
                  <c:v>58.259325044404967</c:v>
                </c:pt>
                <c:pt idx="6">
                  <c:v>0.47035175879396984</c:v>
                </c:pt>
                <c:pt idx="7">
                  <c:v>911.90476190476193</c:v>
                </c:pt>
                <c:pt idx="8">
                  <c:v>0.88211382113821135</c:v>
                </c:pt>
                <c:pt idx="9">
                  <c:v>2.4777070063694269</c:v>
                </c:pt>
                <c:pt idx="10">
                  <c:v>139.92673992673991</c:v>
                </c:pt>
                <c:pt idx="11">
                  <c:v>8.0187499999999989</c:v>
                </c:pt>
                <c:pt idx="12">
                  <c:v>5132.4324324324316</c:v>
                </c:pt>
                <c:pt idx="13">
                  <c:v>72.857142857142861</c:v>
                </c:pt>
                <c:pt idx="14">
                  <c:v>5723.1707317073169</c:v>
                </c:pt>
                <c:pt idx="15">
                  <c:v>495.92233009708741</c:v>
                </c:pt>
                <c:pt idx="16">
                  <c:v>953.375</c:v>
                </c:pt>
                <c:pt idx="17">
                  <c:v>3652.9411764705883</c:v>
                </c:pt>
                <c:pt idx="18">
                  <c:v>1.0724090909090909</c:v>
                </c:pt>
                <c:pt idx="19">
                  <c:v>924.67672413793116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A12-445A-87AA-C581D9651685}"/>
            </c:ext>
          </c:extLst>
        </c:ser>
        <c:ser>
          <c:idx val="68"/>
          <c:order val="68"/>
          <c:tx>
            <c:v>MIX1-158</c:v>
          </c:tx>
          <c:spPr>
            <a:ln w="12700">
              <a:solidFill>
                <a:srgbClr val="EEF46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TrElem!$C$70:$V$70</c:f>
              <c:numCache>
                <c:formatCode>General</c:formatCode>
                <c:ptCount val="20"/>
                <c:pt idx="0">
                  <c:v>1623.5864978902955</c:v>
                </c:pt>
                <c:pt idx="1">
                  <c:v>47.471451876019579</c:v>
                </c:pt>
                <c:pt idx="2">
                  <c:v>49537.607758620696</c:v>
                </c:pt>
                <c:pt idx="3">
                  <c:v>4555.1641137855577</c:v>
                </c:pt>
                <c:pt idx="4">
                  <c:v>3301377.9729729732</c:v>
                </c:pt>
                <c:pt idx="5">
                  <c:v>73.889875666074602</c:v>
                </c:pt>
                <c:pt idx="6">
                  <c:v>0.48391959798994971</c:v>
                </c:pt>
                <c:pt idx="7">
                  <c:v>1483.6734693877552</c:v>
                </c:pt>
                <c:pt idx="8">
                  <c:v>1.5365853658536586</c:v>
                </c:pt>
                <c:pt idx="9">
                  <c:v>3.8216560509554141</c:v>
                </c:pt>
                <c:pt idx="10">
                  <c:v>182.05128205128204</c:v>
                </c:pt>
                <c:pt idx="11">
                  <c:v>12.918750000000001</c:v>
                </c:pt>
                <c:pt idx="12">
                  <c:v>6145.9459459459449</c:v>
                </c:pt>
                <c:pt idx="13">
                  <c:v>90.993788819875775</c:v>
                </c:pt>
                <c:pt idx="14">
                  <c:v>7389.4308943089427</c:v>
                </c:pt>
                <c:pt idx="15">
                  <c:v>660.87378640776694</c:v>
                </c:pt>
                <c:pt idx="16">
                  <c:v>1323.75</c:v>
                </c:pt>
                <c:pt idx="17">
                  <c:v>5220.588235294118</c:v>
                </c:pt>
                <c:pt idx="18">
                  <c:v>1.5691136363636362</c:v>
                </c:pt>
                <c:pt idx="19">
                  <c:v>1385.344827586207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A12-445A-87AA-C581D9651685}"/>
            </c:ext>
          </c:extLst>
        </c:ser>
        <c:ser>
          <c:idx val="69"/>
          <c:order val="69"/>
          <c:tx>
            <c:v>MIX1-163</c:v>
          </c:tx>
          <c:spPr>
            <a:ln w="12700">
              <a:solidFill>
                <a:srgbClr val="F277F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TrElem!$C$71:$V$71</c:f>
              <c:numCache>
                <c:formatCode>General</c:formatCode>
                <c:ptCount val="20"/>
                <c:pt idx="0">
                  <c:v>164.17721518987341</c:v>
                </c:pt>
                <c:pt idx="1">
                  <c:v>0</c:v>
                </c:pt>
                <c:pt idx="2">
                  <c:v>32932.004310344833</c:v>
                </c:pt>
                <c:pt idx="3">
                  <c:v>555.95185995623626</c:v>
                </c:pt>
                <c:pt idx="4">
                  <c:v>2234620.8108108109</c:v>
                </c:pt>
                <c:pt idx="5">
                  <c:v>33.53463587921847</c:v>
                </c:pt>
                <c:pt idx="6">
                  <c:v>0</c:v>
                </c:pt>
                <c:pt idx="7">
                  <c:v>646.2585034013606</c:v>
                </c:pt>
                <c:pt idx="8">
                  <c:v>0.18170731707317073</c:v>
                </c:pt>
                <c:pt idx="9">
                  <c:v>0.5394904458598726</c:v>
                </c:pt>
                <c:pt idx="10">
                  <c:v>34.19413919413919</c:v>
                </c:pt>
                <c:pt idx="11">
                  <c:v>6.65</c:v>
                </c:pt>
                <c:pt idx="12">
                  <c:v>1071.6216216216214</c:v>
                </c:pt>
                <c:pt idx="13">
                  <c:v>12.819875776397515</c:v>
                </c:pt>
                <c:pt idx="14">
                  <c:v>891.05691056910575</c:v>
                </c:pt>
                <c:pt idx="15">
                  <c:v>70.194174757281559</c:v>
                </c:pt>
                <c:pt idx="16">
                  <c:v>132.29166666666669</c:v>
                </c:pt>
                <c:pt idx="17">
                  <c:v>513.97058823529414</c:v>
                </c:pt>
                <c:pt idx="18">
                  <c:v>0.15495454545454548</c:v>
                </c:pt>
                <c:pt idx="19">
                  <c:v>135.99137931034483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A12-445A-87AA-C581D9651685}"/>
            </c:ext>
          </c:extLst>
        </c:ser>
        <c:ser>
          <c:idx val="70"/>
          <c:order val="70"/>
          <c:tx>
            <c:v>MIX1-166</c:v>
          </c:tx>
          <c:spPr>
            <a:ln w="12700">
              <a:solidFill>
                <a:srgbClr val="F5FB90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TrElem!$C$72:$V$72</c:f>
              <c:numCache>
                <c:formatCode>General</c:formatCode>
                <c:ptCount val="20"/>
                <c:pt idx="0">
                  <c:v>148.22784810126583</c:v>
                </c:pt>
                <c:pt idx="1">
                  <c:v>0</c:v>
                </c:pt>
                <c:pt idx="2">
                  <c:v>32953.232758620688</c:v>
                </c:pt>
                <c:pt idx="3">
                  <c:v>556.23632385120345</c:v>
                </c:pt>
                <c:pt idx="4">
                  <c:v>2237693.445945946</c:v>
                </c:pt>
                <c:pt idx="5">
                  <c:v>33.392539964476015</c:v>
                </c:pt>
                <c:pt idx="6">
                  <c:v>0</c:v>
                </c:pt>
                <c:pt idx="7">
                  <c:v>646.2585034013606</c:v>
                </c:pt>
                <c:pt idx="8">
                  <c:v>0.1548780487804878</c:v>
                </c:pt>
                <c:pt idx="9">
                  <c:v>0.57324840764331209</c:v>
                </c:pt>
                <c:pt idx="10">
                  <c:v>34.853479853479854</c:v>
                </c:pt>
                <c:pt idx="11">
                  <c:v>6.96875</c:v>
                </c:pt>
                <c:pt idx="12">
                  <c:v>1054.0540540540539</c:v>
                </c:pt>
                <c:pt idx="13">
                  <c:v>12.739130434782609</c:v>
                </c:pt>
                <c:pt idx="14">
                  <c:v>894.30894308943084</c:v>
                </c:pt>
                <c:pt idx="15">
                  <c:v>69.902912621359235</c:v>
                </c:pt>
                <c:pt idx="16">
                  <c:v>131.125</c:v>
                </c:pt>
                <c:pt idx="17">
                  <c:v>504.41176470588238</c:v>
                </c:pt>
                <c:pt idx="18">
                  <c:v>0.15561363636363637</c:v>
                </c:pt>
                <c:pt idx="19">
                  <c:v>135.99137931034483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A12-445A-87AA-C581D9651685}"/>
            </c:ext>
          </c:extLst>
        </c:ser>
        <c:ser>
          <c:idx val="71"/>
          <c:order val="71"/>
          <c:tx>
            <c:v>MIX1-167</c:v>
          </c:tx>
          <c:spPr>
            <a:ln w="12700">
              <a:solidFill>
                <a:srgbClr val="F97F28"/>
              </a:solidFill>
            </a:ln>
          </c:spPr>
          <c:marker>
            <c:symbol val="none"/>
          </c:marker>
          <c:cat>
            <c:strRef>
              <c:f>TrElem!$C$1:$V$1</c:f>
              <c:strCache>
                <c:ptCount val="2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Th</c:v>
                </c:pt>
                <c:pt idx="8">
                  <c:v>Dy</c:v>
                </c:pt>
                <c:pt idx="9">
                  <c:v>Y</c:v>
                </c:pt>
                <c:pt idx="10">
                  <c:v>Ho</c:v>
                </c:pt>
                <c:pt idx="11">
                  <c:v>Er</c:v>
                </c:pt>
                <c:pt idx="12">
                  <c:v>U</c:v>
                </c:pt>
                <c:pt idx="13">
                  <c:v>Yb</c:v>
                </c:pt>
                <c:pt idx="14">
                  <c:v>Lu</c:v>
                </c:pt>
                <c:pt idx="15">
                  <c:v>Hf</c:v>
                </c:pt>
                <c:pt idx="16">
                  <c:v>Nb</c:v>
                </c:pt>
                <c:pt idx="17">
                  <c:v>Ta</c:v>
                </c:pt>
                <c:pt idx="18">
                  <c:v>Ti</c:v>
                </c:pt>
                <c:pt idx="19">
                  <c:v>P</c:v>
                </c:pt>
              </c:strCache>
            </c:strRef>
          </c:cat>
          <c:val>
            <c:numRef>
              <c:f>TrElem!$C$73:$V$73</c:f>
              <c:numCache>
                <c:formatCode>General</c:formatCode>
                <c:ptCount val="20"/>
                <c:pt idx="0">
                  <c:v>151.18143459915612</c:v>
                </c:pt>
                <c:pt idx="1">
                  <c:v>0</c:v>
                </c:pt>
                <c:pt idx="2">
                  <c:v>33215.517241379312</c:v>
                </c:pt>
                <c:pt idx="3">
                  <c:v>559.47483588621446</c:v>
                </c:pt>
                <c:pt idx="4">
                  <c:v>2217603.648648649</c:v>
                </c:pt>
                <c:pt idx="5">
                  <c:v>30.24866785079929</c:v>
                </c:pt>
                <c:pt idx="6">
                  <c:v>3.8693467336683419E-2</c:v>
                </c:pt>
                <c:pt idx="7">
                  <c:v>721.76870748299314</c:v>
                </c:pt>
                <c:pt idx="8">
                  <c:v>0.16869918699186992</c:v>
                </c:pt>
                <c:pt idx="9">
                  <c:v>0.57643312101910826</c:v>
                </c:pt>
                <c:pt idx="10">
                  <c:v>39.743589743589737</c:v>
                </c:pt>
                <c:pt idx="11">
                  <c:v>7.9312499999999995</c:v>
                </c:pt>
                <c:pt idx="12">
                  <c:v>1078.3783783783783</c:v>
                </c:pt>
                <c:pt idx="13">
                  <c:v>14.577639751552795</c:v>
                </c:pt>
                <c:pt idx="14">
                  <c:v>934.95934959349597</c:v>
                </c:pt>
                <c:pt idx="15">
                  <c:v>73.786407766990294</c:v>
                </c:pt>
                <c:pt idx="16">
                  <c:v>132.625</c:v>
                </c:pt>
                <c:pt idx="17">
                  <c:v>530.14705882352939</c:v>
                </c:pt>
                <c:pt idx="18">
                  <c:v>0.16704545454545455</c:v>
                </c:pt>
                <c:pt idx="19">
                  <c:v>138.68534482758622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A12-445A-87AA-C581D965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10002"/>
        <c:crossesAt val="1E-3"/>
        <c:auto val="1"/>
        <c:lblAlgn val="ctr"/>
        <c:lblOffset val="100"/>
        <c:noMultiLvlLbl val="0"/>
      </c:catAx>
      <c:valAx>
        <c:axId val="50010002"/>
        <c:scaling>
          <c:logBase val="10"/>
          <c:orientation val="minMax"/>
          <c:min val="1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Ce/Ce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'Y-CeCedata'!$E$2:$E$4</c:f>
              <c:numCache>
                <c:formatCode>General</c:formatCode>
                <c:ptCount val="3"/>
                <c:pt idx="0">
                  <c:v>1.0292433094044089</c:v>
                </c:pt>
                <c:pt idx="1">
                  <c:v>9.4535070834443768</c:v>
                </c:pt>
                <c:pt idx="2">
                  <c:v>3.4707317201852348</c:v>
                </c:pt>
              </c:numCache>
            </c:numRef>
          </c:xVal>
          <c:yVal>
            <c:numRef>
              <c:f>'Y-CeCedata'!$D$2:$D$4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E-4B80-8A52-A10FA09767AA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'Y-CeCedata'!$E$5:$E$45</c:f>
              <c:numCache>
                <c:formatCode>General</c:formatCode>
                <c:ptCount val="41"/>
                <c:pt idx="0">
                  <c:v>1.2581708970305261</c:v>
                </c:pt>
                <c:pt idx="1">
                  <c:v>16.16202171897212</c:v>
                </c:pt>
                <c:pt idx="2">
                  <c:v>3.4754056822238102</c:v>
                </c:pt>
                <c:pt idx="3">
                  <c:v>0.59016108745248996</c:v>
                </c:pt>
                <c:pt idx="4">
                  <c:v>1.551528555388179</c:v>
                </c:pt>
                <c:pt idx="5">
                  <c:v>5.1361648603946151</c:v>
                </c:pt>
                <c:pt idx="6">
                  <c:v>6.2013597116709054</c:v>
                </c:pt>
                <c:pt idx="7">
                  <c:v>7.1592341117413172</c:v>
                </c:pt>
                <c:pt idx="8">
                  <c:v>7.4784278258792796</c:v>
                </c:pt>
                <c:pt idx="9">
                  <c:v>11.78953930640701</c:v>
                </c:pt>
                <c:pt idx="10">
                  <c:v>2.5044473382181689</c:v>
                </c:pt>
                <c:pt idx="11">
                  <c:v>1.1763055973248131</c:v>
                </c:pt>
                <c:pt idx="12">
                  <c:v>14.760525351508971</c:v>
                </c:pt>
                <c:pt idx="13">
                  <c:v>4.3630147512971904</c:v>
                </c:pt>
                <c:pt idx="14">
                  <c:v>1.2055859790732351</c:v>
                </c:pt>
                <c:pt idx="15">
                  <c:v>12.378658124008689</c:v>
                </c:pt>
                <c:pt idx="16">
                  <c:v>8.3144972526469108</c:v>
                </c:pt>
                <c:pt idx="17">
                  <c:v>2.1192065278794519</c:v>
                </c:pt>
                <c:pt idx="18">
                  <c:v>0.84139930052351963</c:v>
                </c:pt>
                <c:pt idx="19">
                  <c:v>2.8866867559778702</c:v>
                </c:pt>
                <c:pt idx="20">
                  <c:v>4.3474424604924264</c:v>
                </c:pt>
                <c:pt idx="21">
                  <c:v>3.9456519270613351</c:v>
                </c:pt>
                <c:pt idx="22">
                  <c:v>11.88311361965815</c:v>
                </c:pt>
                <c:pt idx="23">
                  <c:v>0.32842996895771448</c:v>
                </c:pt>
                <c:pt idx="24">
                  <c:v>5.6637118349722986</c:v>
                </c:pt>
                <c:pt idx="25">
                  <c:v>7.9424679803542331</c:v>
                </c:pt>
                <c:pt idx="26">
                  <c:v>2.334225509975588</c:v>
                </c:pt>
                <c:pt idx="27">
                  <c:v>0.92937255931967488</c:v>
                </c:pt>
                <c:pt idx="28">
                  <c:v>0.63231182411087605</c:v>
                </c:pt>
                <c:pt idx="29">
                  <c:v>0.65062084252386121</c:v>
                </c:pt>
                <c:pt idx="30">
                  <c:v>1.402645231997983</c:v>
                </c:pt>
                <c:pt idx="31">
                  <c:v>9.8509161461631578</c:v>
                </c:pt>
                <c:pt idx="32">
                  <c:v>34.441375902233951</c:v>
                </c:pt>
                <c:pt idx="33">
                  <c:v>0.86799114288486778</c:v>
                </c:pt>
                <c:pt idx="34">
                  <c:v>0.81546582675912316</c:v>
                </c:pt>
                <c:pt idx="35">
                  <c:v>0.55198864265504222</c:v>
                </c:pt>
                <c:pt idx="36">
                  <c:v>7.4461704837364664</c:v>
                </c:pt>
                <c:pt idx="37">
                  <c:v>0.48374033096594232</c:v>
                </c:pt>
                <c:pt idx="38">
                  <c:v>3.851805767366713</c:v>
                </c:pt>
                <c:pt idx="39">
                  <c:v>0.94722689800285986</c:v>
                </c:pt>
                <c:pt idx="40">
                  <c:v>0.44112917684631842</c:v>
                </c:pt>
              </c:numCache>
            </c:numRef>
          </c:xVal>
          <c:yVal>
            <c:numRef>
              <c:f>'Y-CeCedata'!$D$5:$D$45</c:f>
              <c:numCache>
                <c:formatCode>General</c:formatCode>
                <c:ptCount val="41"/>
                <c:pt idx="0">
                  <c:v>2075.4499999999998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2578.0500000000002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E-4B80-8A52-A10FA09767AA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'Y-CeCedata'!$E$46:$E$65</c:f>
              <c:numCache>
                <c:formatCode>General</c:formatCode>
                <c:ptCount val="20"/>
                <c:pt idx="0">
                  <c:v>0.92179210887752239</c:v>
                </c:pt>
                <c:pt idx="1">
                  <c:v>1.791555486417874</c:v>
                </c:pt>
                <c:pt idx="2">
                  <c:v>1.444488967667096</c:v>
                </c:pt>
                <c:pt idx="3">
                  <c:v>5.4260963394590096</c:v>
                </c:pt>
                <c:pt idx="4">
                  <c:v>0.27510873837520511</c:v>
                </c:pt>
                <c:pt idx="5">
                  <c:v>12.93476636644437</c:v>
                </c:pt>
                <c:pt idx="6">
                  <c:v>0.66770910035019759</c:v>
                </c:pt>
                <c:pt idx="7">
                  <c:v>1.077664120269638</c:v>
                </c:pt>
                <c:pt idx="8">
                  <c:v>9.9347687577964265</c:v>
                </c:pt>
                <c:pt idx="9">
                  <c:v>7.2465080721291164</c:v>
                </c:pt>
                <c:pt idx="10">
                  <c:v>1.219806743097499</c:v>
                </c:pt>
                <c:pt idx="11">
                  <c:v>5.064303885003631</c:v>
                </c:pt>
                <c:pt idx="12">
                  <c:v>19.739881410084649</c:v>
                </c:pt>
                <c:pt idx="13">
                  <c:v>8.0005388164684472</c:v>
                </c:pt>
                <c:pt idx="14">
                  <c:v>11.46845012449702</c:v>
                </c:pt>
                <c:pt idx="15">
                  <c:v>3.0944615280620802</c:v>
                </c:pt>
                <c:pt idx="16">
                  <c:v>4.0536685717276582</c:v>
                </c:pt>
                <c:pt idx="17">
                  <c:v>1.1309350990299769</c:v>
                </c:pt>
                <c:pt idx="18">
                  <c:v>49.927758289615937</c:v>
                </c:pt>
                <c:pt idx="19">
                  <c:v>4.5639268848659116</c:v>
                </c:pt>
              </c:numCache>
            </c:numRef>
          </c:xVal>
          <c:yVal>
            <c:numRef>
              <c:f>'Y-CeCedata'!$D$46:$D$65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1224.8599999999999</c:v>
                </c:pt>
                <c:pt idx="3">
                  <c:v>594.71</c:v>
                </c:pt>
                <c:pt idx="4">
                  <c:v>1077.3699999999999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FE-4B80-8A52-A10FA09767AA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'Y-CeCedata'!$E$66:$E$69</c:f>
              <c:numCache>
                <c:formatCode>General</c:formatCode>
                <c:ptCount val="4"/>
                <c:pt idx="0">
                  <c:v>0.27714041089574543</c:v>
                </c:pt>
                <c:pt idx="1">
                  <c:v>12.189306208631701</c:v>
                </c:pt>
                <c:pt idx="2">
                  <c:v>0.65475660360785692</c:v>
                </c:pt>
                <c:pt idx="3">
                  <c:v>4.5576287508178419</c:v>
                </c:pt>
              </c:numCache>
            </c:numRef>
          </c:xVal>
          <c:yVal>
            <c:numRef>
              <c:f>'Y-CeCedata'!$D$66:$D$69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FE-4B80-8A52-A10FA09767AA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'Y-CeCedata'!$E$70:$E$73</c:f>
              <c:numCache>
                <c:formatCode>General</c:formatCode>
                <c:ptCount val="4"/>
                <c:pt idx="0">
                  <c:v>1.100947418558144</c:v>
                </c:pt>
                <c:pt idx="1">
                  <c:v>2.4348848989607399</c:v>
                </c:pt>
                <c:pt idx="2">
                  <c:v>10.78929914693172</c:v>
                </c:pt>
                <c:pt idx="3">
                  <c:v>0.44876926807340117</c:v>
                </c:pt>
              </c:numCache>
            </c:numRef>
          </c:xVal>
          <c:yVal>
            <c:numRef>
              <c:f>'Y-CeCedata'!$D$70:$D$73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FE-4B80-8A52-A10FA0976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logBase val="10"/>
          <c:orientation val="minMax"/>
          <c:max val="1000"/>
          <c:min val="0.1"/>
        </c:scaling>
        <c:delete val="0"/>
        <c:axPos val="b"/>
        <c:majorGridlines/>
        <c:title>
          <c:tx>
            <c:strRef>
              <c:f>'Y-CeCedata'!$E$1</c:f>
              <c:strCache>
                <c:ptCount val="1"/>
                <c:pt idx="0">
                  <c:v>Ce/Ce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00002"/>
        <c:crossesAt val="1"/>
        <c:crossBetween val="midCat"/>
      </c:valAx>
      <c:valAx>
        <c:axId val="5010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'Y-CeCedata'!$D$1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00001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Eu/Eu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'Y-EuEudata'!$E$2:$E$4</c:f>
              <c:numCache>
                <c:formatCode>General</c:formatCode>
                <c:ptCount val="3"/>
                <c:pt idx="0">
                  <c:v>1.3548827228243561E-2</c:v>
                </c:pt>
                <c:pt idx="1">
                  <c:v>3.9691443111942353E-3</c:v>
                </c:pt>
                <c:pt idx="2">
                  <c:v>4.9313966677432474E-4</c:v>
                </c:pt>
              </c:numCache>
            </c:numRef>
          </c:xVal>
          <c:yVal>
            <c:numRef>
              <c:f>'Y-EuEudata'!$D$2:$D$4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A-4EDE-B57C-CBE5D7A4FC21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'Y-EuEudata'!$E$5:$E$45</c:f>
              <c:numCache>
                <c:formatCode>General</c:formatCode>
                <c:ptCount val="41"/>
                <c:pt idx="0">
                  <c:v>3.8774920570122028E-4</c:v>
                </c:pt>
                <c:pt idx="1">
                  <c:v>1.7526162888806759E-3</c:v>
                </c:pt>
                <c:pt idx="2">
                  <c:v>4.3368616181366218E-3</c:v>
                </c:pt>
                <c:pt idx="3">
                  <c:v>1.1274439700022679E-2</c:v>
                </c:pt>
                <c:pt idx="4">
                  <c:v>8.412613802221169E-3</c:v>
                </c:pt>
                <c:pt idx="5">
                  <c:v>2.437392980685195E-3</c:v>
                </c:pt>
                <c:pt idx="6">
                  <c:v>2.996363229955815E-3</c:v>
                </c:pt>
                <c:pt idx="7">
                  <c:v>2.60994984620397E-3</c:v>
                </c:pt>
                <c:pt idx="8">
                  <c:v>3.3628352187370408E-3</c:v>
                </c:pt>
                <c:pt idx="9">
                  <c:v>5.9778302670873921E-3</c:v>
                </c:pt>
                <c:pt idx="10">
                  <c:v>3.221246565069313E-3</c:v>
                </c:pt>
                <c:pt idx="11">
                  <c:v>2.5632788103022142E-3</c:v>
                </c:pt>
                <c:pt idx="12">
                  <c:v>3.4430613456300772E-4</c:v>
                </c:pt>
                <c:pt idx="13">
                  <c:v>3.2400503875895442E-3</c:v>
                </c:pt>
                <c:pt idx="14">
                  <c:v>6.2702459652732101E-3</c:v>
                </c:pt>
                <c:pt idx="15">
                  <c:v>2.5317952203751009E-3</c:v>
                </c:pt>
                <c:pt idx="16">
                  <c:v>3.7583403158369839E-3</c:v>
                </c:pt>
                <c:pt idx="17">
                  <c:v>2.1126564676508851E-3</c:v>
                </c:pt>
                <c:pt idx="18">
                  <c:v>2.1151043563768508E-3</c:v>
                </c:pt>
                <c:pt idx="19">
                  <c:v>2.6920981868125441E-3</c:v>
                </c:pt>
                <c:pt idx="20">
                  <c:v>2.352112786896197E-3</c:v>
                </c:pt>
                <c:pt idx="21">
                  <c:v>8.907531969091591E-4</c:v>
                </c:pt>
                <c:pt idx="22">
                  <c:v>2.5565146824329428E-3</c:v>
                </c:pt>
                <c:pt idx="23">
                  <c:v>8.0960695165089593E-4</c:v>
                </c:pt>
                <c:pt idx="24">
                  <c:v>4.4651855488392197E-3</c:v>
                </c:pt>
                <c:pt idx="25">
                  <c:v>3.1689561016232859E-3</c:v>
                </c:pt>
                <c:pt idx="26">
                  <c:v>3.621989041499516E-3</c:v>
                </c:pt>
                <c:pt idx="27">
                  <c:v>2.4892194157316839E-3</c:v>
                </c:pt>
                <c:pt idx="28">
                  <c:v>2.80970574388811E-3</c:v>
                </c:pt>
                <c:pt idx="29">
                  <c:v>7.9731298061650312E-3</c:v>
                </c:pt>
                <c:pt idx="30">
                  <c:v>1.7019471293970351E-3</c:v>
                </c:pt>
                <c:pt idx="31">
                  <c:v>5.9217800829640468E-3</c:v>
                </c:pt>
                <c:pt idx="32">
                  <c:v>3.0266960034420051E-3</c:v>
                </c:pt>
                <c:pt idx="33">
                  <c:v>7.053379897204318E-4</c:v>
                </c:pt>
                <c:pt idx="34">
                  <c:v>1.7344829775918539E-3</c:v>
                </c:pt>
                <c:pt idx="35">
                  <c:v>1.8604323670130751E-3</c:v>
                </c:pt>
                <c:pt idx="36">
                  <c:v>3.3112777795135059E-3</c:v>
                </c:pt>
                <c:pt idx="37">
                  <c:v>5.4784999545257219E-3</c:v>
                </c:pt>
                <c:pt idx="38">
                  <c:v>5.2187469313724269E-3</c:v>
                </c:pt>
                <c:pt idx="39">
                  <c:v>2.1932036339169488E-3</c:v>
                </c:pt>
                <c:pt idx="40">
                  <c:v>3.7403200634156392E-3</c:v>
                </c:pt>
              </c:numCache>
            </c:numRef>
          </c:xVal>
          <c:yVal>
            <c:numRef>
              <c:f>'Y-EuEudata'!$D$5:$D$45</c:f>
              <c:numCache>
                <c:formatCode>General</c:formatCode>
                <c:ptCount val="41"/>
                <c:pt idx="0">
                  <c:v>2075.4499999999998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2578.0500000000002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A-4EDE-B57C-CBE5D7A4FC21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'Y-EuEudata'!$E$46:$E$65</c:f>
              <c:numCache>
                <c:formatCode>General</c:formatCode>
                <c:ptCount val="20"/>
                <c:pt idx="0">
                  <c:v>5.1044426545199806E-3</c:v>
                </c:pt>
                <c:pt idx="1">
                  <c:v>5.7334192687089613E-3</c:v>
                </c:pt>
                <c:pt idx="2">
                  <c:v>2.195722563296441E-3</c:v>
                </c:pt>
                <c:pt idx="3">
                  <c:v>1.8188650555470301E-3</c:v>
                </c:pt>
                <c:pt idx="4">
                  <c:v>7.9782377435226957E-3</c:v>
                </c:pt>
                <c:pt idx="5">
                  <c:v>3.3338745071775739E-3</c:v>
                </c:pt>
                <c:pt idx="6">
                  <c:v>4.853925840484238E-3</c:v>
                </c:pt>
                <c:pt idx="7">
                  <c:v>3.5070251145893211E-3</c:v>
                </c:pt>
                <c:pt idx="8">
                  <c:v>1.9078990823867281E-3</c:v>
                </c:pt>
                <c:pt idx="9">
                  <c:v>2.9438773785141672E-3</c:v>
                </c:pt>
                <c:pt idx="10">
                  <c:v>9.2408219394572028E-3</c:v>
                </c:pt>
                <c:pt idx="11">
                  <c:v>1.2102087821447109E-3</c:v>
                </c:pt>
                <c:pt idx="12">
                  <c:v>2.219532251616009E-3</c:v>
                </c:pt>
                <c:pt idx="13">
                  <c:v>2.3702928560624778E-3</c:v>
                </c:pt>
                <c:pt idx="14">
                  <c:v>6.8848990958509998E-3</c:v>
                </c:pt>
                <c:pt idx="15">
                  <c:v>1.461022886982467E-3</c:v>
                </c:pt>
                <c:pt idx="16">
                  <c:v>5.9555672593682683E-4</c:v>
                </c:pt>
                <c:pt idx="17">
                  <c:v>6.6082704861048971E-3</c:v>
                </c:pt>
                <c:pt idx="18">
                  <c:v>1.7976064977864731E-3</c:v>
                </c:pt>
                <c:pt idx="19">
                  <c:v>6.0902481003723349E-3</c:v>
                </c:pt>
              </c:numCache>
            </c:numRef>
          </c:xVal>
          <c:yVal>
            <c:numRef>
              <c:f>'Y-EuEudata'!$D$46:$D$65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1224.8599999999999</c:v>
                </c:pt>
                <c:pt idx="3">
                  <c:v>594.71</c:v>
                </c:pt>
                <c:pt idx="4">
                  <c:v>1077.3699999999999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A-4EDE-B57C-CBE5D7A4FC21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'Y-EuEudata'!$E$66:$E$69</c:f>
              <c:numCache>
                <c:formatCode>General</c:formatCode>
                <c:ptCount val="4"/>
                <c:pt idx="0">
                  <c:v>2.2877575048344281E-2</c:v>
                </c:pt>
                <c:pt idx="1">
                  <c:v>2.2141728106514621E-3</c:v>
                </c:pt>
                <c:pt idx="2">
                  <c:v>2.7057652776154829E-3</c:v>
                </c:pt>
                <c:pt idx="3">
                  <c:v>1.9491501308527089E-4</c:v>
                </c:pt>
              </c:numCache>
            </c:numRef>
          </c:xVal>
          <c:yVal>
            <c:numRef>
              <c:f>'Y-EuEudata'!$D$66:$D$69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A-4EDE-B57C-CBE5D7A4FC21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'Y-EuEudata'!$E$70:$E$73</c:f>
              <c:numCache>
                <c:formatCode>General</c:formatCode>
                <c:ptCount val="4"/>
                <c:pt idx="0">
                  <c:v>2.6536177312978921E-3</c:v>
                </c:pt>
                <c:pt idx="1">
                  <c:v>5.23900233693153E-3</c:v>
                </c:pt>
                <c:pt idx="2">
                  <c:v>1.8771908890146791E-3</c:v>
                </c:pt>
                <c:pt idx="3">
                  <c:v>2.2538358776264381E-3</c:v>
                </c:pt>
              </c:numCache>
            </c:numRef>
          </c:xVal>
          <c:yVal>
            <c:numRef>
              <c:f>'Y-EuEudata'!$D$70:$D$73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A-4EDE-B57C-CBE5D7A4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logBase val="10"/>
          <c:orientation val="minMax"/>
          <c:max val="100"/>
          <c:min val="1E-3"/>
        </c:scaling>
        <c:delete val="0"/>
        <c:axPos val="b"/>
        <c:majorGridlines/>
        <c:title>
          <c:tx>
            <c:strRef>
              <c:f>'Y-EuEudata'!$E$1</c:f>
              <c:strCache>
                <c:ptCount val="1"/>
                <c:pt idx="0">
                  <c:v>Eu/Eu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10002"/>
        <c:crossesAt val="1"/>
        <c:crossBetween val="midCat"/>
      </c:valAx>
      <c:valAx>
        <c:axId val="5011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'Y-EuEudata'!$D$1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10001"/>
        <c:crossesAt val="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Hf vs Y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'Hf-Ydata'!$E$2:$E$4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892.81</c:v>
                </c:pt>
              </c:numCache>
            </c:numRef>
          </c:xVal>
          <c:yVal>
            <c:numRef>
              <c:f>'Hf-Ydata'!$D$2:$D$4</c:f>
              <c:numCache>
                <c:formatCode>General</c:formatCode>
                <c:ptCount val="3"/>
                <c:pt idx="0">
                  <c:v>1.5411319999999999</c:v>
                </c:pt>
                <c:pt idx="1">
                  <c:v>1.7468060000000001</c:v>
                </c:pt>
                <c:pt idx="2">
                  <c:v>2.5238350000000001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8-4538-8891-97F485E18105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'Hf-Ydata'!$E$5:$E$45</c:f>
              <c:numCache>
                <c:formatCode>General</c:formatCode>
                <c:ptCount val="41"/>
                <c:pt idx="0">
                  <c:v>2075.4499999999998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2578.0500000000002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xVal>
          <c:yVal>
            <c:numRef>
              <c:f>'Hf-Ydata'!$D$5:$D$45</c:f>
              <c:numCache>
                <c:formatCode>General</c:formatCode>
                <c:ptCount val="41"/>
                <c:pt idx="0">
                  <c:v>2.0556540000000001</c:v>
                </c:pt>
                <c:pt idx="1">
                  <c:v>1.9329080000000001</c:v>
                </c:pt>
                <c:pt idx="2">
                  <c:v>1.7046349999999999</c:v>
                </c:pt>
                <c:pt idx="3">
                  <c:v>2.1104219999999998</c:v>
                </c:pt>
                <c:pt idx="4">
                  <c:v>1.790961</c:v>
                </c:pt>
                <c:pt idx="5">
                  <c:v>1.6713229999999999</c:v>
                </c:pt>
                <c:pt idx="6">
                  <c:v>1.6906490000000001</c:v>
                </c:pt>
                <c:pt idx="7">
                  <c:v>1.5382709999999999</c:v>
                </c:pt>
                <c:pt idx="8">
                  <c:v>1.9374389999999999</c:v>
                </c:pt>
                <c:pt idx="9">
                  <c:v>1.666345</c:v>
                </c:pt>
                <c:pt idx="10">
                  <c:v>1.749517</c:v>
                </c:pt>
                <c:pt idx="11">
                  <c:v>1.573718</c:v>
                </c:pt>
                <c:pt idx="12">
                  <c:v>2.3640189999999999</c:v>
                </c:pt>
                <c:pt idx="13">
                  <c:v>1.794162</c:v>
                </c:pt>
                <c:pt idx="14">
                  <c:v>1.637907</c:v>
                </c:pt>
                <c:pt idx="15">
                  <c:v>1.8184739999999999</c:v>
                </c:pt>
                <c:pt idx="16">
                  <c:v>1.694448</c:v>
                </c:pt>
                <c:pt idx="17">
                  <c:v>1.691538</c:v>
                </c:pt>
                <c:pt idx="18">
                  <c:v>2.285647</c:v>
                </c:pt>
                <c:pt idx="19">
                  <c:v>1.4083479999999999</c:v>
                </c:pt>
                <c:pt idx="20">
                  <c:v>2.0183170000000001</c:v>
                </c:pt>
                <c:pt idx="21">
                  <c:v>1.811099</c:v>
                </c:pt>
                <c:pt idx="22">
                  <c:v>1.4474610000000001</c:v>
                </c:pt>
                <c:pt idx="23">
                  <c:v>1.530813</c:v>
                </c:pt>
                <c:pt idx="24">
                  <c:v>1.661929</c:v>
                </c:pt>
                <c:pt idx="25">
                  <c:v>1.606096</c:v>
                </c:pt>
                <c:pt idx="26">
                  <c:v>1.596341</c:v>
                </c:pt>
                <c:pt idx="27">
                  <c:v>1.88269</c:v>
                </c:pt>
                <c:pt idx="28">
                  <c:v>1.8266579999999999</c:v>
                </c:pt>
                <c:pt idx="29">
                  <c:v>1.39103</c:v>
                </c:pt>
                <c:pt idx="30">
                  <c:v>2.0264630000000001</c:v>
                </c:pt>
                <c:pt idx="31">
                  <c:v>1.8034239999999999</c:v>
                </c:pt>
                <c:pt idx="32">
                  <c:v>2.043075</c:v>
                </c:pt>
                <c:pt idx="33">
                  <c:v>2.0568209999999998</c:v>
                </c:pt>
                <c:pt idx="34">
                  <c:v>1.7206109999999999</c:v>
                </c:pt>
                <c:pt idx="35">
                  <c:v>1.381127</c:v>
                </c:pt>
                <c:pt idx="36">
                  <c:v>1.3673770000000001</c:v>
                </c:pt>
                <c:pt idx="37">
                  <c:v>1.529941</c:v>
                </c:pt>
                <c:pt idx="38">
                  <c:v>1.8229690000000001</c:v>
                </c:pt>
                <c:pt idx="39">
                  <c:v>1.5882849999999999</c:v>
                </c:pt>
                <c:pt idx="40">
                  <c:v>1.9873540000000001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8-4538-8891-97F485E18105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'Hf-Ydata'!$E$46:$E$65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1224.8599999999999</c:v>
                </c:pt>
                <c:pt idx="3">
                  <c:v>594.71</c:v>
                </c:pt>
                <c:pt idx="4">
                  <c:v>1077.3699999999999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xVal>
          <c:yVal>
            <c:numRef>
              <c:f>'Hf-Ydata'!$D$46:$D$65</c:f>
              <c:numCache>
                <c:formatCode>General</c:formatCode>
                <c:ptCount val="20"/>
                <c:pt idx="0">
                  <c:v>1.736713</c:v>
                </c:pt>
                <c:pt idx="1">
                  <c:v>1.7165299999999999</c:v>
                </c:pt>
                <c:pt idx="2">
                  <c:v>1.546783</c:v>
                </c:pt>
                <c:pt idx="3">
                  <c:v>1.84995</c:v>
                </c:pt>
                <c:pt idx="4">
                  <c:v>1.5609679999999999</c:v>
                </c:pt>
                <c:pt idx="5">
                  <c:v>1.6033949999999999</c:v>
                </c:pt>
                <c:pt idx="6">
                  <c:v>1.788359</c:v>
                </c:pt>
                <c:pt idx="7">
                  <c:v>1.5593790000000001</c:v>
                </c:pt>
                <c:pt idx="8">
                  <c:v>2.045976</c:v>
                </c:pt>
                <c:pt idx="9">
                  <c:v>1.7266300000000001</c:v>
                </c:pt>
                <c:pt idx="10">
                  <c:v>2.030316</c:v>
                </c:pt>
                <c:pt idx="11">
                  <c:v>1.7758640000000001</c:v>
                </c:pt>
                <c:pt idx="12">
                  <c:v>1.9824710000000001</c:v>
                </c:pt>
                <c:pt idx="13">
                  <c:v>1.781339</c:v>
                </c:pt>
                <c:pt idx="14">
                  <c:v>1.8631420000000001</c:v>
                </c:pt>
                <c:pt idx="15">
                  <c:v>1.6246370000000001</c:v>
                </c:pt>
                <c:pt idx="16">
                  <c:v>1.930304</c:v>
                </c:pt>
                <c:pt idx="17">
                  <c:v>1.3707689999999999</c:v>
                </c:pt>
                <c:pt idx="18">
                  <c:v>2.1473909999999998</c:v>
                </c:pt>
                <c:pt idx="19">
                  <c:v>1.5321560000000001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D8-4538-8891-97F485E18105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'Hf-Ydata'!$E$66:$E$69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xVal>
          <c:yVal>
            <c:numRef>
              <c:f>'Hf-Ydata'!$D$66:$D$69</c:f>
              <c:numCache>
                <c:formatCode>General</c:formatCode>
                <c:ptCount val="4"/>
                <c:pt idx="0">
                  <c:v>1.866619</c:v>
                </c:pt>
                <c:pt idx="1">
                  <c:v>1.5686960000000001</c:v>
                </c:pt>
                <c:pt idx="2">
                  <c:v>1.6431359999999999</c:v>
                </c:pt>
                <c:pt idx="3">
                  <c:v>1.88489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D8-4538-8891-97F485E18105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'Hf-Ydata'!$E$70:$E$73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xVal>
          <c:yVal>
            <c:numRef>
              <c:f>'Hf-Ydata'!$D$70:$D$73</c:f>
              <c:numCache>
                <c:formatCode>General</c:formatCode>
                <c:ptCount val="4"/>
                <c:pt idx="0">
                  <c:v>1.294073</c:v>
                </c:pt>
                <c:pt idx="1">
                  <c:v>1.6499159999999999</c:v>
                </c:pt>
                <c:pt idx="2">
                  <c:v>1.839904</c:v>
                </c:pt>
                <c:pt idx="3">
                  <c:v>1.9203049999999999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D8-4538-8891-97F485E18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logBase val="10"/>
          <c:orientation val="minMax"/>
          <c:max val="100000"/>
          <c:min val="1"/>
        </c:scaling>
        <c:delete val="0"/>
        <c:axPos val="b"/>
        <c:majorGridlines/>
        <c:title>
          <c:tx>
            <c:strRef>
              <c:f>'Hf-Ydata'!$E$1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20002"/>
        <c:crossesAt val="0"/>
        <c:crossBetween val="midCat"/>
      </c:valAx>
      <c:valAx>
        <c:axId val="50120002"/>
        <c:scaling>
          <c:orientation val="minMax"/>
          <c:max val="2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Hf (wt%)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low"/>
        <c:crossAx val="50120001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 vs Ta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'Nb-Tadata'!$E$2:$E$4</c:f>
              <c:numCache>
                <c:formatCode>General</c:formatCode>
                <c:ptCount val="3"/>
                <c:pt idx="0">
                  <c:v>23.73</c:v>
                </c:pt>
                <c:pt idx="1">
                  <c:v>0.622</c:v>
                </c:pt>
                <c:pt idx="2">
                  <c:v>1.052</c:v>
                </c:pt>
              </c:numCache>
            </c:numRef>
          </c:xVal>
          <c:yVal>
            <c:numRef>
              <c:f>'Nb-Tadata'!$D$2:$D$4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1.379</c:v>
                </c:pt>
                <c:pt idx="2">
                  <c:v>1.8879999999999999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4-4CD3-B42B-64682B28DEB1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'Nb-Tadata'!$E$5:$E$45</c:f>
              <c:numCache>
                <c:formatCode>General</c:formatCode>
                <c:ptCount val="41"/>
                <c:pt idx="0">
                  <c:v>0.79</c:v>
                </c:pt>
                <c:pt idx="1">
                  <c:v>2.4300000000000002</c:v>
                </c:pt>
                <c:pt idx="2">
                  <c:v>0.53700000000000003</c:v>
                </c:pt>
                <c:pt idx="3">
                  <c:v>3.55</c:v>
                </c:pt>
                <c:pt idx="4">
                  <c:v>2.75</c:v>
                </c:pt>
                <c:pt idx="5">
                  <c:v>2.1419999999999999</c:v>
                </c:pt>
                <c:pt idx="6">
                  <c:v>0.94599999999999995</c:v>
                </c:pt>
                <c:pt idx="7">
                  <c:v>3.4</c:v>
                </c:pt>
                <c:pt idx="8">
                  <c:v>1.742</c:v>
                </c:pt>
                <c:pt idx="9">
                  <c:v>1.3069999999999999</c:v>
                </c:pt>
                <c:pt idx="10">
                  <c:v>0.64500000000000002</c:v>
                </c:pt>
                <c:pt idx="11">
                  <c:v>0.77800000000000002</c:v>
                </c:pt>
                <c:pt idx="12">
                  <c:v>16.170000000000002</c:v>
                </c:pt>
                <c:pt idx="13">
                  <c:v>1.214</c:v>
                </c:pt>
                <c:pt idx="14">
                  <c:v>1.3149999999999999</c:v>
                </c:pt>
                <c:pt idx="15">
                  <c:v>0.63900000000000001</c:v>
                </c:pt>
                <c:pt idx="16">
                  <c:v>1.125</c:v>
                </c:pt>
                <c:pt idx="17">
                  <c:v>0.876</c:v>
                </c:pt>
                <c:pt idx="18">
                  <c:v>4.07</c:v>
                </c:pt>
                <c:pt idx="19">
                  <c:v>0.876</c:v>
                </c:pt>
                <c:pt idx="20">
                  <c:v>1.6259999999999999</c:v>
                </c:pt>
                <c:pt idx="21">
                  <c:v>2.37</c:v>
                </c:pt>
                <c:pt idx="22">
                  <c:v>0.90900000000000003</c:v>
                </c:pt>
                <c:pt idx="23">
                  <c:v>2.5299999999999998</c:v>
                </c:pt>
                <c:pt idx="24">
                  <c:v>3.87</c:v>
                </c:pt>
                <c:pt idx="25">
                  <c:v>1.679</c:v>
                </c:pt>
                <c:pt idx="26">
                  <c:v>0.60199999999999998</c:v>
                </c:pt>
                <c:pt idx="27">
                  <c:v>1.0029999999999999</c:v>
                </c:pt>
                <c:pt idx="28">
                  <c:v>0.54900000000000004</c:v>
                </c:pt>
                <c:pt idx="29">
                  <c:v>0.64300000000000002</c:v>
                </c:pt>
                <c:pt idx="30">
                  <c:v>1.3420000000000001</c:v>
                </c:pt>
                <c:pt idx="31">
                  <c:v>1.383</c:v>
                </c:pt>
                <c:pt idx="32">
                  <c:v>2.76</c:v>
                </c:pt>
                <c:pt idx="33">
                  <c:v>7.73</c:v>
                </c:pt>
                <c:pt idx="34">
                  <c:v>2.12</c:v>
                </c:pt>
                <c:pt idx="35">
                  <c:v>1.4359999999999999</c:v>
                </c:pt>
                <c:pt idx="36">
                  <c:v>0.33500000000000002</c:v>
                </c:pt>
                <c:pt idx="37">
                  <c:v>1.6519999999999999</c:v>
                </c:pt>
                <c:pt idx="38">
                  <c:v>0.56899999999999995</c:v>
                </c:pt>
                <c:pt idx="39">
                  <c:v>1.496</c:v>
                </c:pt>
                <c:pt idx="40">
                  <c:v>0.621</c:v>
                </c:pt>
              </c:numCache>
            </c:numRef>
          </c:xVal>
          <c:yVal>
            <c:numRef>
              <c:f>'Nb-Tadata'!$D$5:$D$45</c:f>
              <c:numCache>
                <c:formatCode>General</c:formatCode>
                <c:ptCount val="41"/>
                <c:pt idx="0">
                  <c:v>2.2709999999999999</c:v>
                </c:pt>
                <c:pt idx="1">
                  <c:v>9.2100000000000009</c:v>
                </c:pt>
                <c:pt idx="2">
                  <c:v>1.5529999999999999</c:v>
                </c:pt>
                <c:pt idx="3">
                  <c:v>22.37</c:v>
                </c:pt>
                <c:pt idx="4">
                  <c:v>7.7</c:v>
                </c:pt>
                <c:pt idx="5">
                  <c:v>5.47</c:v>
                </c:pt>
                <c:pt idx="6">
                  <c:v>2.98</c:v>
                </c:pt>
                <c:pt idx="7">
                  <c:v>9.94</c:v>
                </c:pt>
                <c:pt idx="8">
                  <c:v>5.97</c:v>
                </c:pt>
                <c:pt idx="9">
                  <c:v>5.25</c:v>
                </c:pt>
                <c:pt idx="10">
                  <c:v>2.0390000000000001</c:v>
                </c:pt>
                <c:pt idx="11">
                  <c:v>2.3490000000000002</c:v>
                </c:pt>
                <c:pt idx="12">
                  <c:v>35.78</c:v>
                </c:pt>
                <c:pt idx="13">
                  <c:v>3.59</c:v>
                </c:pt>
                <c:pt idx="14">
                  <c:v>4.13</c:v>
                </c:pt>
                <c:pt idx="15">
                  <c:v>2.0270000000000001</c:v>
                </c:pt>
                <c:pt idx="16">
                  <c:v>3.5</c:v>
                </c:pt>
                <c:pt idx="17">
                  <c:v>3.31</c:v>
                </c:pt>
                <c:pt idx="18">
                  <c:v>19.78</c:v>
                </c:pt>
                <c:pt idx="19">
                  <c:v>2.3860000000000001</c:v>
                </c:pt>
                <c:pt idx="20">
                  <c:v>4.4400000000000004</c:v>
                </c:pt>
                <c:pt idx="21">
                  <c:v>5.55</c:v>
                </c:pt>
                <c:pt idx="22">
                  <c:v>2.67</c:v>
                </c:pt>
                <c:pt idx="23">
                  <c:v>7.48</c:v>
                </c:pt>
                <c:pt idx="24">
                  <c:v>21.45</c:v>
                </c:pt>
                <c:pt idx="25">
                  <c:v>4.16</c:v>
                </c:pt>
                <c:pt idx="26">
                  <c:v>1.9159999999999999</c:v>
                </c:pt>
                <c:pt idx="27">
                  <c:v>3.44</c:v>
                </c:pt>
                <c:pt idx="28">
                  <c:v>1.468</c:v>
                </c:pt>
                <c:pt idx="29">
                  <c:v>2.391</c:v>
                </c:pt>
                <c:pt idx="30">
                  <c:v>4.03</c:v>
                </c:pt>
                <c:pt idx="31">
                  <c:v>3.72</c:v>
                </c:pt>
                <c:pt idx="32">
                  <c:v>8.85</c:v>
                </c:pt>
                <c:pt idx="33">
                  <c:v>23.21</c:v>
                </c:pt>
                <c:pt idx="34">
                  <c:v>8.75</c:v>
                </c:pt>
                <c:pt idx="35">
                  <c:v>5.95</c:v>
                </c:pt>
                <c:pt idx="36">
                  <c:v>1.294</c:v>
                </c:pt>
                <c:pt idx="37">
                  <c:v>10.01</c:v>
                </c:pt>
                <c:pt idx="38">
                  <c:v>1.44</c:v>
                </c:pt>
                <c:pt idx="39">
                  <c:v>4.97</c:v>
                </c:pt>
                <c:pt idx="40">
                  <c:v>2.173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64-4CD3-B42B-64682B28DEB1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'Nb-Tadata'!$E$46:$E$65</c:f>
              <c:numCache>
                <c:formatCode>General</c:formatCode>
                <c:ptCount val="20"/>
                <c:pt idx="0">
                  <c:v>1.1759999999999999</c:v>
                </c:pt>
                <c:pt idx="1">
                  <c:v>1.498</c:v>
                </c:pt>
                <c:pt idx="2">
                  <c:v>0.88100000000000001</c:v>
                </c:pt>
                <c:pt idx="3">
                  <c:v>2.87</c:v>
                </c:pt>
                <c:pt idx="4">
                  <c:v>1.0529999999999999</c:v>
                </c:pt>
                <c:pt idx="5">
                  <c:v>0.77600000000000002</c:v>
                </c:pt>
                <c:pt idx="6">
                  <c:v>1.0960000000000001</c:v>
                </c:pt>
                <c:pt idx="7">
                  <c:v>0.54400000000000004</c:v>
                </c:pt>
                <c:pt idx="8">
                  <c:v>0.78300000000000003</c:v>
                </c:pt>
                <c:pt idx="9">
                  <c:v>1.196</c:v>
                </c:pt>
                <c:pt idx="10">
                  <c:v>2.1059999999999999</c:v>
                </c:pt>
                <c:pt idx="11">
                  <c:v>1.5580000000000001</c:v>
                </c:pt>
                <c:pt idx="12">
                  <c:v>1.173</c:v>
                </c:pt>
                <c:pt idx="13">
                  <c:v>1.427</c:v>
                </c:pt>
                <c:pt idx="14">
                  <c:v>1.712</c:v>
                </c:pt>
                <c:pt idx="15">
                  <c:v>0.99299999999999999</c:v>
                </c:pt>
                <c:pt idx="16">
                  <c:v>3.69</c:v>
                </c:pt>
                <c:pt idx="17">
                  <c:v>0.45800000000000002</c:v>
                </c:pt>
                <c:pt idx="18">
                  <c:v>2.41</c:v>
                </c:pt>
                <c:pt idx="19">
                  <c:v>0.69899999999999995</c:v>
                </c:pt>
              </c:numCache>
            </c:numRef>
          </c:xVal>
          <c:yVal>
            <c:numRef>
              <c:f>'Nb-Tadata'!$D$46:$D$65</c:f>
              <c:numCache>
                <c:formatCode>General</c:formatCode>
                <c:ptCount val="20"/>
                <c:pt idx="0">
                  <c:v>4.13</c:v>
                </c:pt>
                <c:pt idx="1">
                  <c:v>4.88</c:v>
                </c:pt>
                <c:pt idx="2">
                  <c:v>2.5310000000000001</c:v>
                </c:pt>
                <c:pt idx="3">
                  <c:v>5.61</c:v>
                </c:pt>
                <c:pt idx="4">
                  <c:v>2.85</c:v>
                </c:pt>
                <c:pt idx="5">
                  <c:v>2.3319999999999999</c:v>
                </c:pt>
                <c:pt idx="6">
                  <c:v>3.62</c:v>
                </c:pt>
                <c:pt idx="7">
                  <c:v>1.6930000000000001</c:v>
                </c:pt>
                <c:pt idx="8">
                  <c:v>2.2690000000000001</c:v>
                </c:pt>
                <c:pt idx="9">
                  <c:v>3.21</c:v>
                </c:pt>
                <c:pt idx="10">
                  <c:v>5.78</c:v>
                </c:pt>
                <c:pt idx="11">
                  <c:v>5.47</c:v>
                </c:pt>
                <c:pt idx="12">
                  <c:v>2.2200000000000002</c:v>
                </c:pt>
                <c:pt idx="13">
                  <c:v>3.28</c:v>
                </c:pt>
                <c:pt idx="14">
                  <c:v>5.34</c:v>
                </c:pt>
                <c:pt idx="15">
                  <c:v>3.09</c:v>
                </c:pt>
                <c:pt idx="16">
                  <c:v>10.56</c:v>
                </c:pt>
                <c:pt idx="17">
                  <c:v>1.296</c:v>
                </c:pt>
                <c:pt idx="18">
                  <c:v>6.16</c:v>
                </c:pt>
                <c:pt idx="19">
                  <c:v>1.9319999999999999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64-4CD3-B42B-64682B28DEB1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'Nb-Tadata'!$E$66:$E$69</c:f>
              <c:numCache>
                <c:formatCode>General</c:formatCode>
                <c:ptCount val="4"/>
                <c:pt idx="0">
                  <c:v>3.61</c:v>
                </c:pt>
                <c:pt idx="1">
                  <c:v>2.4700000000000002</c:v>
                </c:pt>
                <c:pt idx="2">
                  <c:v>3.45</c:v>
                </c:pt>
                <c:pt idx="3">
                  <c:v>6.55</c:v>
                </c:pt>
              </c:numCache>
            </c:numRef>
          </c:xVal>
          <c:yVal>
            <c:numRef>
              <c:f>'Nb-Tadata'!$D$66:$D$69</c:f>
              <c:numCache>
                <c:formatCode>General</c:formatCode>
                <c:ptCount val="4"/>
                <c:pt idx="0">
                  <c:v>13.25</c:v>
                </c:pt>
                <c:pt idx="1">
                  <c:v>15.48</c:v>
                </c:pt>
                <c:pt idx="2">
                  <c:v>14.84</c:v>
                </c:pt>
                <c:pt idx="3">
                  <c:v>36.409999999999997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64-4CD3-B42B-64682B28DEB1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'Nb-Tadata'!$E$70:$E$73</c:f>
              <c:numCache>
                <c:formatCode>General</c:formatCode>
                <c:ptCount val="4"/>
                <c:pt idx="0">
                  <c:v>1.976</c:v>
                </c:pt>
                <c:pt idx="1">
                  <c:v>2.91</c:v>
                </c:pt>
                <c:pt idx="2">
                  <c:v>6.69</c:v>
                </c:pt>
                <c:pt idx="3">
                  <c:v>1.835</c:v>
                </c:pt>
              </c:numCache>
            </c:numRef>
          </c:xVal>
          <c:yVal>
            <c:numRef>
              <c:f>'Nb-Tadata'!$D$70:$D$73</c:f>
              <c:numCache>
                <c:formatCode>General</c:formatCode>
                <c:ptCount val="4"/>
                <c:pt idx="0">
                  <c:v>8.48</c:v>
                </c:pt>
                <c:pt idx="1">
                  <c:v>25.69</c:v>
                </c:pt>
                <c:pt idx="2">
                  <c:v>18.93</c:v>
                </c:pt>
                <c:pt idx="3">
                  <c:v>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64-4CD3-B42B-64682B28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logBase val="10"/>
          <c:orientation val="minMax"/>
          <c:max val="1000"/>
          <c:min val="0.01"/>
        </c:scaling>
        <c:delete val="0"/>
        <c:axPos val="b"/>
        <c:majorGridlines/>
        <c:title>
          <c:tx>
            <c:strRef>
              <c:f>'Nb-Tadata'!$E$1</c:f>
              <c:strCache>
                <c:ptCount val="1"/>
                <c:pt idx="0">
                  <c:v>Ta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30002"/>
        <c:crossesAt val="0.1"/>
        <c:crossBetween val="midCat"/>
      </c:valAx>
      <c:valAx>
        <c:axId val="50130002"/>
        <c:scaling>
          <c:logBase val="10"/>
          <c:orientation val="minMax"/>
          <c:max val="10000"/>
          <c:min val="0.1"/>
        </c:scaling>
        <c:delete val="0"/>
        <c:axPos val="l"/>
        <c:majorGridlines/>
        <c:title>
          <c:tx>
            <c:strRef>
              <c:f>'Nb-Tadata'!$D$1</c:f>
              <c:strCache>
                <c:ptCount val="1"/>
                <c:pt idx="0">
                  <c:v>Nb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30001"/>
        <c:crossesAt val="0.0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 vs Th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'U-Thdata'!$E$2:$E$4</c:f>
              <c:numCache>
                <c:formatCode>General</c:formatCode>
                <c:ptCount val="3"/>
                <c:pt idx="0">
                  <c:v>1105.96</c:v>
                </c:pt>
                <c:pt idx="1">
                  <c:v>95.41</c:v>
                </c:pt>
                <c:pt idx="2">
                  <c:v>123.1</c:v>
                </c:pt>
              </c:numCache>
            </c:numRef>
          </c:xVal>
          <c:yVal>
            <c:numRef>
              <c:f>'U-Thdata'!$D$2:$D$4</c:f>
              <c:numCache>
                <c:formatCode>General</c:formatCode>
                <c:ptCount val="3"/>
                <c:pt idx="0">
                  <c:v>564.26</c:v>
                </c:pt>
                <c:pt idx="1">
                  <c:v>255.02</c:v>
                </c:pt>
                <c:pt idx="2">
                  <c:v>1189.07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B-4F29-B659-FC24F481D87F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'U-Thdata'!$E$5:$E$45</c:f>
              <c:numCache>
                <c:formatCode>General</c:formatCode>
                <c:ptCount val="41"/>
                <c:pt idx="0">
                  <c:v>218.74</c:v>
                </c:pt>
                <c:pt idx="1">
                  <c:v>474.32</c:v>
                </c:pt>
                <c:pt idx="2">
                  <c:v>100.25</c:v>
                </c:pt>
                <c:pt idx="3">
                  <c:v>946.9</c:v>
                </c:pt>
                <c:pt idx="4">
                  <c:v>270.91000000000003</c:v>
                </c:pt>
                <c:pt idx="5">
                  <c:v>262.3</c:v>
                </c:pt>
                <c:pt idx="6">
                  <c:v>201.22</c:v>
                </c:pt>
                <c:pt idx="7">
                  <c:v>227.24</c:v>
                </c:pt>
                <c:pt idx="8">
                  <c:v>263.63</c:v>
                </c:pt>
                <c:pt idx="9">
                  <c:v>286.45</c:v>
                </c:pt>
                <c:pt idx="10">
                  <c:v>250.69</c:v>
                </c:pt>
                <c:pt idx="11">
                  <c:v>96.44</c:v>
                </c:pt>
                <c:pt idx="12">
                  <c:v>634.27</c:v>
                </c:pt>
                <c:pt idx="13">
                  <c:v>122.49</c:v>
                </c:pt>
                <c:pt idx="14">
                  <c:v>411.34</c:v>
                </c:pt>
                <c:pt idx="15">
                  <c:v>86.96</c:v>
                </c:pt>
                <c:pt idx="16">
                  <c:v>488.14</c:v>
                </c:pt>
                <c:pt idx="17">
                  <c:v>334.57</c:v>
                </c:pt>
                <c:pt idx="18">
                  <c:v>779.54</c:v>
                </c:pt>
                <c:pt idx="19">
                  <c:v>106.03</c:v>
                </c:pt>
                <c:pt idx="20">
                  <c:v>134.94</c:v>
                </c:pt>
                <c:pt idx="21">
                  <c:v>613.15</c:v>
                </c:pt>
                <c:pt idx="22">
                  <c:v>140.24</c:v>
                </c:pt>
                <c:pt idx="23">
                  <c:v>400.76</c:v>
                </c:pt>
                <c:pt idx="24">
                  <c:v>933.26</c:v>
                </c:pt>
                <c:pt idx="25">
                  <c:v>317.98</c:v>
                </c:pt>
                <c:pt idx="26">
                  <c:v>242.1</c:v>
                </c:pt>
                <c:pt idx="27">
                  <c:v>236.81</c:v>
                </c:pt>
                <c:pt idx="28">
                  <c:v>193.04</c:v>
                </c:pt>
                <c:pt idx="29">
                  <c:v>275.13</c:v>
                </c:pt>
                <c:pt idx="30">
                  <c:v>199.1</c:v>
                </c:pt>
                <c:pt idx="31">
                  <c:v>94.04</c:v>
                </c:pt>
                <c:pt idx="32">
                  <c:v>138.4</c:v>
                </c:pt>
                <c:pt idx="33">
                  <c:v>339.28</c:v>
                </c:pt>
                <c:pt idx="34">
                  <c:v>172.4</c:v>
                </c:pt>
                <c:pt idx="35">
                  <c:v>91.52</c:v>
                </c:pt>
                <c:pt idx="36">
                  <c:v>90.33</c:v>
                </c:pt>
                <c:pt idx="37">
                  <c:v>237.17</c:v>
                </c:pt>
                <c:pt idx="38">
                  <c:v>49.6</c:v>
                </c:pt>
                <c:pt idx="39">
                  <c:v>430.8</c:v>
                </c:pt>
                <c:pt idx="40">
                  <c:v>178.24</c:v>
                </c:pt>
              </c:numCache>
            </c:numRef>
          </c:xVal>
          <c:yVal>
            <c:numRef>
              <c:f>'U-Thdata'!$D$5:$D$45</c:f>
              <c:numCache>
                <c:formatCode>General</c:formatCode>
                <c:ptCount val="41"/>
                <c:pt idx="0">
                  <c:v>240.73</c:v>
                </c:pt>
                <c:pt idx="1">
                  <c:v>152.72</c:v>
                </c:pt>
                <c:pt idx="2">
                  <c:v>105.08</c:v>
                </c:pt>
                <c:pt idx="3">
                  <c:v>397.87</c:v>
                </c:pt>
                <c:pt idx="4">
                  <c:v>668.14</c:v>
                </c:pt>
                <c:pt idx="5">
                  <c:v>346.19</c:v>
                </c:pt>
                <c:pt idx="6">
                  <c:v>123.29</c:v>
                </c:pt>
                <c:pt idx="7">
                  <c:v>181.57</c:v>
                </c:pt>
                <c:pt idx="8">
                  <c:v>326.56</c:v>
                </c:pt>
                <c:pt idx="9">
                  <c:v>386.1</c:v>
                </c:pt>
                <c:pt idx="10">
                  <c:v>238.45</c:v>
                </c:pt>
                <c:pt idx="11">
                  <c:v>139.9</c:v>
                </c:pt>
                <c:pt idx="12">
                  <c:v>812.74</c:v>
                </c:pt>
                <c:pt idx="13">
                  <c:v>194.74</c:v>
                </c:pt>
                <c:pt idx="14">
                  <c:v>343.17</c:v>
                </c:pt>
                <c:pt idx="15">
                  <c:v>146.44</c:v>
                </c:pt>
                <c:pt idx="16">
                  <c:v>410.96</c:v>
                </c:pt>
                <c:pt idx="17">
                  <c:v>339.73</c:v>
                </c:pt>
                <c:pt idx="18">
                  <c:v>851.58</c:v>
                </c:pt>
                <c:pt idx="19">
                  <c:v>143.71</c:v>
                </c:pt>
                <c:pt idx="20">
                  <c:v>251.76</c:v>
                </c:pt>
                <c:pt idx="21">
                  <c:v>1311.15</c:v>
                </c:pt>
                <c:pt idx="22">
                  <c:v>140.80000000000001</c:v>
                </c:pt>
                <c:pt idx="23">
                  <c:v>604.30999999999995</c:v>
                </c:pt>
                <c:pt idx="24">
                  <c:v>972.25</c:v>
                </c:pt>
                <c:pt idx="25">
                  <c:v>348.95</c:v>
                </c:pt>
                <c:pt idx="26">
                  <c:v>205.65</c:v>
                </c:pt>
                <c:pt idx="27">
                  <c:v>352.41</c:v>
                </c:pt>
                <c:pt idx="28">
                  <c:v>209.99</c:v>
                </c:pt>
                <c:pt idx="29">
                  <c:v>280.69</c:v>
                </c:pt>
                <c:pt idx="30">
                  <c:v>733.01</c:v>
                </c:pt>
                <c:pt idx="31">
                  <c:v>220.52</c:v>
                </c:pt>
                <c:pt idx="32">
                  <c:v>244.65</c:v>
                </c:pt>
                <c:pt idx="33">
                  <c:v>604.38</c:v>
                </c:pt>
                <c:pt idx="34">
                  <c:v>270.14</c:v>
                </c:pt>
                <c:pt idx="35">
                  <c:v>172.19</c:v>
                </c:pt>
                <c:pt idx="36">
                  <c:v>76.709999999999994</c:v>
                </c:pt>
                <c:pt idx="37">
                  <c:v>293.35000000000002</c:v>
                </c:pt>
                <c:pt idx="38">
                  <c:v>33.409999999999997</c:v>
                </c:pt>
                <c:pt idx="39">
                  <c:v>608.27</c:v>
                </c:pt>
                <c:pt idx="40">
                  <c:v>174.95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B-4F29-B659-FC24F481D87F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'U-Thdata'!$E$46:$E$65</c:f>
              <c:numCache>
                <c:formatCode>General</c:formatCode>
                <c:ptCount val="20"/>
                <c:pt idx="0">
                  <c:v>170.08</c:v>
                </c:pt>
                <c:pt idx="1">
                  <c:v>171.22</c:v>
                </c:pt>
                <c:pt idx="2">
                  <c:v>60.56</c:v>
                </c:pt>
                <c:pt idx="3">
                  <c:v>84.18</c:v>
                </c:pt>
                <c:pt idx="4">
                  <c:v>250.8</c:v>
                </c:pt>
                <c:pt idx="5">
                  <c:v>126.82</c:v>
                </c:pt>
                <c:pt idx="6">
                  <c:v>553.04999999999995</c:v>
                </c:pt>
                <c:pt idx="7">
                  <c:v>59.65</c:v>
                </c:pt>
                <c:pt idx="8">
                  <c:v>220.82</c:v>
                </c:pt>
                <c:pt idx="9">
                  <c:v>191.03</c:v>
                </c:pt>
                <c:pt idx="10">
                  <c:v>331.68</c:v>
                </c:pt>
                <c:pt idx="11">
                  <c:v>53.28</c:v>
                </c:pt>
                <c:pt idx="12">
                  <c:v>122.1</c:v>
                </c:pt>
                <c:pt idx="13">
                  <c:v>296.41000000000003</c:v>
                </c:pt>
                <c:pt idx="14">
                  <c:v>285.91000000000003</c:v>
                </c:pt>
                <c:pt idx="15">
                  <c:v>314.20999999999998</c:v>
                </c:pt>
                <c:pt idx="16">
                  <c:v>156.68</c:v>
                </c:pt>
                <c:pt idx="17">
                  <c:v>95.8</c:v>
                </c:pt>
                <c:pt idx="18">
                  <c:v>274.35000000000002</c:v>
                </c:pt>
                <c:pt idx="19">
                  <c:v>90.91</c:v>
                </c:pt>
              </c:numCache>
            </c:numRef>
          </c:xVal>
          <c:yVal>
            <c:numRef>
              <c:f>'U-Thdata'!$D$46:$D$65</c:f>
              <c:numCache>
                <c:formatCode>General</c:formatCode>
                <c:ptCount val="20"/>
                <c:pt idx="0">
                  <c:v>994.2</c:v>
                </c:pt>
                <c:pt idx="1">
                  <c:v>98.74</c:v>
                </c:pt>
                <c:pt idx="2">
                  <c:v>100.66</c:v>
                </c:pt>
                <c:pt idx="3">
                  <c:v>939.81</c:v>
                </c:pt>
                <c:pt idx="4">
                  <c:v>532.78</c:v>
                </c:pt>
                <c:pt idx="5">
                  <c:v>162.01</c:v>
                </c:pt>
                <c:pt idx="6">
                  <c:v>503.98</c:v>
                </c:pt>
                <c:pt idx="7">
                  <c:v>91.3</c:v>
                </c:pt>
                <c:pt idx="8">
                  <c:v>368.4</c:v>
                </c:pt>
                <c:pt idx="9">
                  <c:v>240.99</c:v>
                </c:pt>
                <c:pt idx="10">
                  <c:v>921.16</c:v>
                </c:pt>
                <c:pt idx="11">
                  <c:v>68.09</c:v>
                </c:pt>
                <c:pt idx="12">
                  <c:v>221.63</c:v>
                </c:pt>
                <c:pt idx="13">
                  <c:v>583.08000000000004</c:v>
                </c:pt>
                <c:pt idx="14">
                  <c:v>434.57</c:v>
                </c:pt>
                <c:pt idx="15">
                  <c:v>276.18</c:v>
                </c:pt>
                <c:pt idx="16">
                  <c:v>341.95</c:v>
                </c:pt>
                <c:pt idx="17">
                  <c:v>99.21</c:v>
                </c:pt>
                <c:pt idx="18">
                  <c:v>331.02</c:v>
                </c:pt>
                <c:pt idx="19">
                  <c:v>82.22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4B-4F29-B659-FC24F481D87F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'U-Thdata'!$E$66:$E$69</c:f>
              <c:numCache>
                <c:formatCode>General</c:formatCode>
                <c:ptCount val="4"/>
                <c:pt idx="0">
                  <c:v>1514.88</c:v>
                </c:pt>
                <c:pt idx="1">
                  <c:v>1214.2</c:v>
                </c:pt>
                <c:pt idx="2">
                  <c:v>653.16</c:v>
                </c:pt>
                <c:pt idx="3">
                  <c:v>1054.0899999999999</c:v>
                </c:pt>
              </c:numCache>
            </c:numRef>
          </c:xVal>
          <c:yVal>
            <c:numRef>
              <c:f>'U-Thdata'!$D$66:$D$69</c:f>
              <c:numCache>
                <c:formatCode>General</c:formatCode>
                <c:ptCount val="4"/>
                <c:pt idx="0">
                  <c:v>1876.66</c:v>
                </c:pt>
                <c:pt idx="1">
                  <c:v>1256.3</c:v>
                </c:pt>
                <c:pt idx="2">
                  <c:v>1170.22</c:v>
                </c:pt>
                <c:pt idx="3">
                  <c:v>1270.6500000000001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4B-4F29-B659-FC24F481D87F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'U-Thdata'!$E$70:$E$73</c:f>
              <c:numCache>
                <c:formatCode>General</c:formatCode>
                <c:ptCount val="4"/>
                <c:pt idx="0">
                  <c:v>166.27</c:v>
                </c:pt>
                <c:pt idx="1">
                  <c:v>506.24</c:v>
                </c:pt>
                <c:pt idx="2">
                  <c:v>620.34</c:v>
                </c:pt>
                <c:pt idx="3">
                  <c:v>410.37</c:v>
                </c:pt>
              </c:numCache>
            </c:numRef>
          </c:xVal>
          <c:yVal>
            <c:numRef>
              <c:f>'U-Thdata'!$D$70:$D$73</c:f>
              <c:numCache>
                <c:formatCode>General</c:formatCode>
                <c:ptCount val="4"/>
                <c:pt idx="0">
                  <c:v>297.39</c:v>
                </c:pt>
                <c:pt idx="1">
                  <c:v>334.79</c:v>
                </c:pt>
                <c:pt idx="2">
                  <c:v>474.13</c:v>
                </c:pt>
                <c:pt idx="3">
                  <c:v>503.53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4B-4F29-B659-FC24F481D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logBase val="10"/>
          <c:orientation val="minMax"/>
          <c:max val="100000"/>
          <c:min val="0.1"/>
        </c:scaling>
        <c:delete val="0"/>
        <c:axPos val="b"/>
        <c:majorGridlines/>
        <c:title>
          <c:tx>
            <c:strRef>
              <c:f>'U-Thdata'!$E$1</c:f>
              <c:strCache>
                <c:ptCount val="1"/>
                <c:pt idx="0">
                  <c:v>Th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40002"/>
        <c:crossesAt val="0.01"/>
        <c:crossBetween val="midCat"/>
      </c:valAx>
      <c:valAx>
        <c:axId val="50140002"/>
        <c:scaling>
          <c:logBase val="10"/>
          <c:orientation val="minMax"/>
          <c:max val="100000"/>
          <c:min val="0.01"/>
        </c:scaling>
        <c:delete val="0"/>
        <c:axPos val="l"/>
        <c:majorGridlines/>
        <c:title>
          <c:tx>
            <c:strRef>
              <c:f>'U-Thdata'!$D$1</c:f>
              <c:strCache>
                <c:ptCount val="1"/>
                <c:pt idx="0">
                  <c:v>U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40001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Ce/Ce vs Eu/Eu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'CeCe-EuEudata'!$E$2:$E$4</c:f>
              <c:numCache>
                <c:formatCode>General</c:formatCode>
                <c:ptCount val="3"/>
                <c:pt idx="0">
                  <c:v>1.3548827228243561E-2</c:v>
                </c:pt>
                <c:pt idx="1">
                  <c:v>3.9691443111942353E-3</c:v>
                </c:pt>
                <c:pt idx="2">
                  <c:v>4.9313966677432474E-4</c:v>
                </c:pt>
              </c:numCache>
            </c:numRef>
          </c:xVal>
          <c:yVal>
            <c:numRef>
              <c:f>'CeCe-EuEudata'!$D$2:$D$4</c:f>
              <c:numCache>
                <c:formatCode>General</c:formatCode>
                <c:ptCount val="3"/>
                <c:pt idx="0">
                  <c:v>1.0292433094044089</c:v>
                </c:pt>
                <c:pt idx="1">
                  <c:v>9.4535070834443768</c:v>
                </c:pt>
                <c:pt idx="2">
                  <c:v>3.4707317201852348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7-4E1B-B389-B4030D3016EB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'CeCe-EuEudata'!$E$5:$E$45</c:f>
              <c:numCache>
                <c:formatCode>General</c:formatCode>
                <c:ptCount val="41"/>
                <c:pt idx="0">
                  <c:v>3.8774920570122028E-4</c:v>
                </c:pt>
                <c:pt idx="1">
                  <c:v>1.7526162888806759E-3</c:v>
                </c:pt>
                <c:pt idx="2">
                  <c:v>4.3368616181366218E-3</c:v>
                </c:pt>
                <c:pt idx="3">
                  <c:v>1.1274439700022679E-2</c:v>
                </c:pt>
                <c:pt idx="4">
                  <c:v>8.412613802221169E-3</c:v>
                </c:pt>
                <c:pt idx="5">
                  <c:v>2.437392980685195E-3</c:v>
                </c:pt>
                <c:pt idx="6">
                  <c:v>2.996363229955815E-3</c:v>
                </c:pt>
                <c:pt idx="7">
                  <c:v>2.60994984620397E-3</c:v>
                </c:pt>
                <c:pt idx="8">
                  <c:v>3.3628352187370408E-3</c:v>
                </c:pt>
                <c:pt idx="9">
                  <c:v>5.9778302670873921E-3</c:v>
                </c:pt>
                <c:pt idx="10">
                  <c:v>3.221246565069313E-3</c:v>
                </c:pt>
                <c:pt idx="11">
                  <c:v>2.5632788103022142E-3</c:v>
                </c:pt>
                <c:pt idx="12">
                  <c:v>3.4430613456300772E-4</c:v>
                </c:pt>
                <c:pt idx="13">
                  <c:v>3.2400503875895442E-3</c:v>
                </c:pt>
                <c:pt idx="14">
                  <c:v>6.2702459652732101E-3</c:v>
                </c:pt>
                <c:pt idx="15">
                  <c:v>2.5317952203751009E-3</c:v>
                </c:pt>
                <c:pt idx="16">
                  <c:v>3.7583403158369839E-3</c:v>
                </c:pt>
                <c:pt idx="17">
                  <c:v>2.1126564676508851E-3</c:v>
                </c:pt>
                <c:pt idx="18">
                  <c:v>2.1151043563768508E-3</c:v>
                </c:pt>
                <c:pt idx="19">
                  <c:v>2.6920981868125441E-3</c:v>
                </c:pt>
                <c:pt idx="20">
                  <c:v>2.352112786896197E-3</c:v>
                </c:pt>
                <c:pt idx="21">
                  <c:v>8.907531969091591E-4</c:v>
                </c:pt>
                <c:pt idx="22">
                  <c:v>2.5565146824329428E-3</c:v>
                </c:pt>
                <c:pt idx="23">
                  <c:v>8.0960695165089593E-4</c:v>
                </c:pt>
                <c:pt idx="24">
                  <c:v>4.4651855488392197E-3</c:v>
                </c:pt>
                <c:pt idx="25">
                  <c:v>3.1689561016232859E-3</c:v>
                </c:pt>
                <c:pt idx="26">
                  <c:v>3.621989041499516E-3</c:v>
                </c:pt>
                <c:pt idx="27">
                  <c:v>2.4892194157316839E-3</c:v>
                </c:pt>
                <c:pt idx="28">
                  <c:v>2.80970574388811E-3</c:v>
                </c:pt>
                <c:pt idx="29">
                  <c:v>7.9731298061650312E-3</c:v>
                </c:pt>
                <c:pt idx="30">
                  <c:v>1.7019471293970351E-3</c:v>
                </c:pt>
                <c:pt idx="31">
                  <c:v>5.9217800829640468E-3</c:v>
                </c:pt>
                <c:pt idx="32">
                  <c:v>3.0266960034420051E-3</c:v>
                </c:pt>
                <c:pt idx="33">
                  <c:v>7.053379897204318E-4</c:v>
                </c:pt>
                <c:pt idx="34">
                  <c:v>1.7344829775918539E-3</c:v>
                </c:pt>
                <c:pt idx="35">
                  <c:v>1.8604323670130751E-3</c:v>
                </c:pt>
                <c:pt idx="36">
                  <c:v>3.3112777795135059E-3</c:v>
                </c:pt>
                <c:pt idx="37">
                  <c:v>5.4784999545257219E-3</c:v>
                </c:pt>
                <c:pt idx="38">
                  <c:v>5.2187469313724269E-3</c:v>
                </c:pt>
                <c:pt idx="39">
                  <c:v>2.1932036339169488E-3</c:v>
                </c:pt>
                <c:pt idx="40">
                  <c:v>3.7403200634156392E-3</c:v>
                </c:pt>
              </c:numCache>
            </c:numRef>
          </c:xVal>
          <c:yVal>
            <c:numRef>
              <c:f>'CeCe-EuEudata'!$D$5:$D$45</c:f>
              <c:numCache>
                <c:formatCode>General</c:formatCode>
                <c:ptCount val="41"/>
                <c:pt idx="0">
                  <c:v>1.2581708970305261</c:v>
                </c:pt>
                <c:pt idx="1">
                  <c:v>16.16202171897212</c:v>
                </c:pt>
                <c:pt idx="2">
                  <c:v>3.4754056822238102</c:v>
                </c:pt>
                <c:pt idx="3">
                  <c:v>0.59016108745248996</c:v>
                </c:pt>
                <c:pt idx="4">
                  <c:v>1.551528555388179</c:v>
                </c:pt>
                <c:pt idx="5">
                  <c:v>5.1361648603946151</c:v>
                </c:pt>
                <c:pt idx="6">
                  <c:v>6.2013597116709054</c:v>
                </c:pt>
                <c:pt idx="7">
                  <c:v>7.1592341117413172</c:v>
                </c:pt>
                <c:pt idx="8">
                  <c:v>7.4784278258792796</c:v>
                </c:pt>
                <c:pt idx="9">
                  <c:v>11.78953930640701</c:v>
                </c:pt>
                <c:pt idx="10">
                  <c:v>2.5044473382181689</c:v>
                </c:pt>
                <c:pt idx="11">
                  <c:v>1.1763055973248131</c:v>
                </c:pt>
                <c:pt idx="12">
                  <c:v>14.760525351508971</c:v>
                </c:pt>
                <c:pt idx="13">
                  <c:v>4.3630147512971904</c:v>
                </c:pt>
                <c:pt idx="14">
                  <c:v>1.2055859790732351</c:v>
                </c:pt>
                <c:pt idx="15">
                  <c:v>12.378658124008689</c:v>
                </c:pt>
                <c:pt idx="16">
                  <c:v>8.3144972526469108</c:v>
                </c:pt>
                <c:pt idx="17">
                  <c:v>2.1192065278794519</c:v>
                </c:pt>
                <c:pt idx="18">
                  <c:v>0.84139930052351963</c:v>
                </c:pt>
                <c:pt idx="19">
                  <c:v>2.8866867559778702</c:v>
                </c:pt>
                <c:pt idx="20">
                  <c:v>4.3474424604924264</c:v>
                </c:pt>
                <c:pt idx="21">
                  <c:v>3.9456519270613351</c:v>
                </c:pt>
                <c:pt idx="22">
                  <c:v>11.88311361965815</c:v>
                </c:pt>
                <c:pt idx="23">
                  <c:v>0.32842996895771448</c:v>
                </c:pt>
                <c:pt idx="24">
                  <c:v>5.6637118349722986</c:v>
                </c:pt>
                <c:pt idx="25">
                  <c:v>7.9424679803542331</c:v>
                </c:pt>
                <c:pt idx="26">
                  <c:v>2.334225509975588</c:v>
                </c:pt>
                <c:pt idx="27">
                  <c:v>0.92937255931967488</c:v>
                </c:pt>
                <c:pt idx="28">
                  <c:v>0.63231182411087605</c:v>
                </c:pt>
                <c:pt idx="29">
                  <c:v>0.65062084252386121</c:v>
                </c:pt>
                <c:pt idx="30">
                  <c:v>1.402645231997983</c:v>
                </c:pt>
                <c:pt idx="31">
                  <c:v>9.8509161461631578</c:v>
                </c:pt>
                <c:pt idx="32">
                  <c:v>34.441375902233951</c:v>
                </c:pt>
                <c:pt idx="33">
                  <c:v>0.86799114288486778</c:v>
                </c:pt>
                <c:pt idx="34">
                  <c:v>0.81546582675912316</c:v>
                </c:pt>
                <c:pt idx="35">
                  <c:v>0.55198864265504222</c:v>
                </c:pt>
                <c:pt idx="36">
                  <c:v>7.4461704837364664</c:v>
                </c:pt>
                <c:pt idx="37">
                  <c:v>0.48374033096594232</c:v>
                </c:pt>
                <c:pt idx="38">
                  <c:v>3.851805767366713</c:v>
                </c:pt>
                <c:pt idx="39">
                  <c:v>0.94722689800285986</c:v>
                </c:pt>
                <c:pt idx="40">
                  <c:v>0.44112917684631842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37-4E1B-B389-B4030D3016EB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'CeCe-EuEudata'!$E$46:$E$65</c:f>
              <c:numCache>
                <c:formatCode>General</c:formatCode>
                <c:ptCount val="20"/>
                <c:pt idx="0">
                  <c:v>5.1044426545199806E-3</c:v>
                </c:pt>
                <c:pt idx="1">
                  <c:v>5.7334192687089613E-3</c:v>
                </c:pt>
                <c:pt idx="2">
                  <c:v>2.195722563296441E-3</c:v>
                </c:pt>
                <c:pt idx="3">
                  <c:v>1.8188650555470301E-3</c:v>
                </c:pt>
                <c:pt idx="4">
                  <c:v>7.9782377435226957E-3</c:v>
                </c:pt>
                <c:pt idx="5">
                  <c:v>3.3338745071775739E-3</c:v>
                </c:pt>
                <c:pt idx="6">
                  <c:v>4.853925840484238E-3</c:v>
                </c:pt>
                <c:pt idx="7">
                  <c:v>3.5070251145893211E-3</c:v>
                </c:pt>
                <c:pt idx="8">
                  <c:v>1.9078990823867281E-3</c:v>
                </c:pt>
                <c:pt idx="9">
                  <c:v>2.9438773785141672E-3</c:v>
                </c:pt>
                <c:pt idx="10">
                  <c:v>9.2408219394572028E-3</c:v>
                </c:pt>
                <c:pt idx="11">
                  <c:v>1.2102087821447109E-3</c:v>
                </c:pt>
                <c:pt idx="12">
                  <c:v>2.219532251616009E-3</c:v>
                </c:pt>
                <c:pt idx="13">
                  <c:v>2.3702928560624778E-3</c:v>
                </c:pt>
                <c:pt idx="14">
                  <c:v>6.8848990958509998E-3</c:v>
                </c:pt>
                <c:pt idx="15">
                  <c:v>1.461022886982467E-3</c:v>
                </c:pt>
                <c:pt idx="16">
                  <c:v>5.9555672593682683E-4</c:v>
                </c:pt>
                <c:pt idx="17">
                  <c:v>6.6082704861048971E-3</c:v>
                </c:pt>
                <c:pt idx="18">
                  <c:v>1.7976064977864731E-3</c:v>
                </c:pt>
                <c:pt idx="19">
                  <c:v>6.0902481003723349E-3</c:v>
                </c:pt>
              </c:numCache>
            </c:numRef>
          </c:xVal>
          <c:yVal>
            <c:numRef>
              <c:f>'CeCe-EuEudata'!$D$46:$D$65</c:f>
              <c:numCache>
                <c:formatCode>General</c:formatCode>
                <c:ptCount val="20"/>
                <c:pt idx="0">
                  <c:v>0.92179210887752239</c:v>
                </c:pt>
                <c:pt idx="1">
                  <c:v>1.791555486417874</c:v>
                </c:pt>
                <c:pt idx="2">
                  <c:v>1.444488967667096</c:v>
                </c:pt>
                <c:pt idx="3">
                  <c:v>5.4260963394590096</c:v>
                </c:pt>
                <c:pt idx="4">
                  <c:v>0.27510873837520511</c:v>
                </c:pt>
                <c:pt idx="5">
                  <c:v>12.93476636644437</c:v>
                </c:pt>
                <c:pt idx="6">
                  <c:v>0.66770910035019759</c:v>
                </c:pt>
                <c:pt idx="7">
                  <c:v>1.077664120269638</c:v>
                </c:pt>
                <c:pt idx="8">
                  <c:v>9.9347687577964265</c:v>
                </c:pt>
                <c:pt idx="9">
                  <c:v>7.2465080721291164</c:v>
                </c:pt>
                <c:pt idx="10">
                  <c:v>1.219806743097499</c:v>
                </c:pt>
                <c:pt idx="11">
                  <c:v>5.064303885003631</c:v>
                </c:pt>
                <c:pt idx="12">
                  <c:v>19.739881410084649</c:v>
                </c:pt>
                <c:pt idx="13">
                  <c:v>8.0005388164684472</c:v>
                </c:pt>
                <c:pt idx="14">
                  <c:v>11.46845012449702</c:v>
                </c:pt>
                <c:pt idx="15">
                  <c:v>3.0944615280620802</c:v>
                </c:pt>
                <c:pt idx="16">
                  <c:v>4.0536685717276582</c:v>
                </c:pt>
                <c:pt idx="17">
                  <c:v>1.1309350990299769</c:v>
                </c:pt>
                <c:pt idx="18">
                  <c:v>49.927758289615937</c:v>
                </c:pt>
                <c:pt idx="19">
                  <c:v>4.5639268848659116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37-4E1B-B389-B4030D3016EB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'CeCe-EuEudata'!$E$66:$E$69</c:f>
              <c:numCache>
                <c:formatCode>General</c:formatCode>
                <c:ptCount val="4"/>
                <c:pt idx="0">
                  <c:v>2.2877575048344281E-2</c:v>
                </c:pt>
                <c:pt idx="1">
                  <c:v>2.2141728106514621E-3</c:v>
                </c:pt>
                <c:pt idx="2">
                  <c:v>2.7057652776154829E-3</c:v>
                </c:pt>
                <c:pt idx="3">
                  <c:v>1.9491501308527089E-4</c:v>
                </c:pt>
              </c:numCache>
            </c:numRef>
          </c:xVal>
          <c:yVal>
            <c:numRef>
              <c:f>'CeCe-EuEudata'!$D$66:$D$69</c:f>
              <c:numCache>
                <c:formatCode>General</c:formatCode>
                <c:ptCount val="4"/>
                <c:pt idx="0">
                  <c:v>0.27714041089574543</c:v>
                </c:pt>
                <c:pt idx="1">
                  <c:v>12.189306208631701</c:v>
                </c:pt>
                <c:pt idx="2">
                  <c:v>0.65475660360785692</c:v>
                </c:pt>
                <c:pt idx="3">
                  <c:v>4.5576287508178419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37-4E1B-B389-B4030D3016EB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'CeCe-EuEudata'!$E$70:$E$73</c:f>
              <c:numCache>
                <c:formatCode>General</c:formatCode>
                <c:ptCount val="4"/>
                <c:pt idx="0">
                  <c:v>2.6536177312978921E-3</c:v>
                </c:pt>
                <c:pt idx="1">
                  <c:v>5.23900233693153E-3</c:v>
                </c:pt>
                <c:pt idx="2">
                  <c:v>1.8771908890146791E-3</c:v>
                </c:pt>
                <c:pt idx="3">
                  <c:v>2.2538358776264381E-3</c:v>
                </c:pt>
              </c:numCache>
            </c:numRef>
          </c:xVal>
          <c:yVal>
            <c:numRef>
              <c:f>'CeCe-EuEudata'!$D$70:$D$73</c:f>
              <c:numCache>
                <c:formatCode>General</c:formatCode>
                <c:ptCount val="4"/>
                <c:pt idx="0">
                  <c:v>1.100947418558144</c:v>
                </c:pt>
                <c:pt idx="1">
                  <c:v>2.4348848989607399</c:v>
                </c:pt>
                <c:pt idx="2">
                  <c:v>10.78929914693172</c:v>
                </c:pt>
                <c:pt idx="3">
                  <c:v>0.44876926807340117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37-4E1B-B389-B4030D301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logBase val="10"/>
          <c:orientation val="minMax"/>
          <c:max val="10"/>
          <c:min val="1E-3"/>
        </c:scaling>
        <c:delete val="0"/>
        <c:axPos val="b"/>
        <c:majorGridlines/>
        <c:title>
          <c:tx>
            <c:strRef>
              <c:f>'CeCe-EuEudata'!$E$1</c:f>
              <c:strCache>
                <c:ptCount val="1"/>
                <c:pt idx="0">
                  <c:v>Eu/Eu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50002"/>
        <c:crossesAt val="0.1"/>
        <c:crossBetween val="midCat"/>
      </c:valAx>
      <c:valAx>
        <c:axId val="50150002"/>
        <c:scaling>
          <c:logBase val="10"/>
          <c:orientation val="minMax"/>
          <c:max val="1000"/>
          <c:min val="0.1"/>
        </c:scaling>
        <c:delete val="0"/>
        <c:axPos val="l"/>
        <c:majorGridlines/>
        <c:title>
          <c:tx>
            <c:strRef>
              <c:f>'CeCe-EuEudata'!$D$1</c:f>
              <c:strCache>
                <c:ptCount val="1"/>
                <c:pt idx="0">
                  <c:v>Ce/Ce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150001"/>
        <c:crossesAt val="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 Element Patterns of Zircons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MIR1-01</c:v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REE!$C$2:$P$2</c:f>
              <c:numCache>
                <c:formatCode>General</c:formatCode>
                <c:ptCount val="14"/>
                <c:pt idx="0">
                  <c:v>187.97468354430379</c:v>
                </c:pt>
                <c:pt idx="1">
                  <c:v>0</c:v>
                </c:pt>
                <c:pt idx="2">
                  <c:v>44748.491379310348</c:v>
                </c:pt>
                <c:pt idx="3">
                  <c:v>597.59299781181619</c:v>
                </c:pt>
                <c:pt idx="4">
                  <c:v>2328106.2162162163</c:v>
                </c:pt>
                <c:pt idx="5">
                  <c:v>39.396092362344582</c:v>
                </c:pt>
                <c:pt idx="6">
                  <c:v>1.7085427135678389E-2</c:v>
                </c:pt>
                <c:pt idx="7">
                  <c:v>567.31301939058176</c:v>
                </c:pt>
                <c:pt idx="8">
                  <c:v>0.19593495934959348</c:v>
                </c:pt>
                <c:pt idx="9">
                  <c:v>16.355311355311354</c:v>
                </c:pt>
                <c:pt idx="10">
                  <c:v>11.643749999999999</c:v>
                </c:pt>
                <c:pt idx="11">
                  <c:v>46.599190283400809</c:v>
                </c:pt>
                <c:pt idx="12">
                  <c:v>50.37267080745341</c:v>
                </c:pt>
                <c:pt idx="13">
                  <c:v>89.065040650406502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9-4219-9BD2-BCA3B9355ED8}"/>
            </c:ext>
          </c:extLst>
        </c:ser>
        <c:ser>
          <c:idx val="1"/>
          <c:order val="1"/>
          <c:tx>
            <c:v>MIR1-06</c:v>
          </c:tx>
          <c:spPr>
            <a:ln w="12700">
              <a:solidFill>
                <a:srgbClr val="03839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REE!$C$3:$P$3</c:f>
              <c:numCache>
                <c:formatCode>General</c:formatCode>
                <c:ptCount val="14"/>
                <c:pt idx="0">
                  <c:v>183.08016877637132</c:v>
                </c:pt>
                <c:pt idx="1">
                  <c:v>0</c:v>
                </c:pt>
                <c:pt idx="2">
                  <c:v>42362.284482758623</c:v>
                </c:pt>
                <c:pt idx="3">
                  <c:v>597.74617067833697</c:v>
                </c:pt>
                <c:pt idx="4">
                  <c:v>2297217.5</c:v>
                </c:pt>
                <c:pt idx="5">
                  <c:v>38.419182948490224</c:v>
                </c:pt>
                <c:pt idx="6">
                  <c:v>0</c:v>
                </c:pt>
                <c:pt idx="7">
                  <c:v>560.11080332409972</c:v>
                </c:pt>
                <c:pt idx="8">
                  <c:v>0.18008130081300813</c:v>
                </c:pt>
                <c:pt idx="9">
                  <c:v>16.098901098901099</c:v>
                </c:pt>
                <c:pt idx="10">
                  <c:v>11.749999999999998</c:v>
                </c:pt>
                <c:pt idx="11">
                  <c:v>46.437246963562757</c:v>
                </c:pt>
                <c:pt idx="12">
                  <c:v>50.683229813664596</c:v>
                </c:pt>
                <c:pt idx="13">
                  <c:v>87.845528455284551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9-4219-9BD2-BCA3B9355ED8}"/>
            </c:ext>
          </c:extLst>
        </c:ser>
        <c:ser>
          <c:idx val="2"/>
          <c:order val="2"/>
          <c:tx>
            <c:v>MIR1-11</c:v>
          </c:tx>
          <c:spPr>
            <a:ln w="12700">
              <a:solidFill>
                <a:srgbClr val="07073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REE!$C$4:$P$4</c:f>
              <c:numCache>
                <c:formatCode>General</c:formatCode>
                <c:ptCount val="14"/>
                <c:pt idx="0">
                  <c:v>178.73417721518987</c:v>
                </c:pt>
                <c:pt idx="1">
                  <c:v>0</c:v>
                </c:pt>
                <c:pt idx="2">
                  <c:v>39535.129310344833</c:v>
                </c:pt>
                <c:pt idx="3">
                  <c:v>587.28665207877452</c:v>
                </c:pt>
                <c:pt idx="4">
                  <c:v>2269221.8918918921</c:v>
                </c:pt>
                <c:pt idx="5">
                  <c:v>38.206039076376548</c:v>
                </c:pt>
                <c:pt idx="6">
                  <c:v>1.8592964824120602E-2</c:v>
                </c:pt>
                <c:pt idx="7">
                  <c:v>553.73961218836564</c:v>
                </c:pt>
                <c:pt idx="8">
                  <c:v>0.17276422764227645</c:v>
                </c:pt>
                <c:pt idx="9">
                  <c:v>16.556776556776555</c:v>
                </c:pt>
                <c:pt idx="10">
                  <c:v>11.86875</c:v>
                </c:pt>
                <c:pt idx="11">
                  <c:v>45.627530364372468</c:v>
                </c:pt>
                <c:pt idx="12">
                  <c:v>50.496894409937894</c:v>
                </c:pt>
                <c:pt idx="13">
                  <c:v>86.951219512195109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9-4219-9BD2-BCA3B9355ED8}"/>
            </c:ext>
          </c:extLst>
        </c:ser>
        <c:ser>
          <c:idx val="3"/>
          <c:order val="3"/>
          <c:tx>
            <c:v>MIR1-12</c:v>
          </c:tx>
          <c:spPr>
            <a:ln w="12700">
              <a:solidFill>
                <a:srgbClr val="0A8AC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REE!$C$5:$P$5</c:f>
              <c:numCache>
                <c:formatCode>General</c:formatCode>
                <c:ptCount val="14"/>
                <c:pt idx="0">
                  <c:v>176.37130801687763</c:v>
                </c:pt>
                <c:pt idx="1">
                  <c:v>0</c:v>
                </c:pt>
                <c:pt idx="2">
                  <c:v>41192.456896551725</c:v>
                </c:pt>
                <c:pt idx="3">
                  <c:v>591.90371991247264</c:v>
                </c:pt>
                <c:pt idx="4">
                  <c:v>2301970</c:v>
                </c:pt>
                <c:pt idx="5">
                  <c:v>38.330373001776195</c:v>
                </c:pt>
                <c:pt idx="6">
                  <c:v>0</c:v>
                </c:pt>
                <c:pt idx="7">
                  <c:v>566.75900277008316</c:v>
                </c:pt>
                <c:pt idx="8">
                  <c:v>0.17520325203252032</c:v>
                </c:pt>
                <c:pt idx="9">
                  <c:v>16.813186813186814</c:v>
                </c:pt>
                <c:pt idx="10">
                  <c:v>11.387499999999999</c:v>
                </c:pt>
                <c:pt idx="11">
                  <c:v>47.044534412955464</c:v>
                </c:pt>
                <c:pt idx="12">
                  <c:v>49.751552795031053</c:v>
                </c:pt>
                <c:pt idx="13">
                  <c:v>87.113821138211378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9-4219-9BD2-BCA3B9355ED8}"/>
            </c:ext>
          </c:extLst>
        </c:ser>
        <c:ser>
          <c:idx val="4"/>
          <c:order val="4"/>
          <c:tx>
            <c:v>MIR1-14</c:v>
          </c:tx>
          <c:spPr>
            <a:ln w="12700">
              <a:solidFill>
                <a:srgbClr val="0E0E6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REE!$C$6:$P$6</c:f>
              <c:numCache>
                <c:formatCode>General</c:formatCode>
                <c:ptCount val="14"/>
                <c:pt idx="0">
                  <c:v>127.9746835443038</c:v>
                </c:pt>
                <c:pt idx="1">
                  <c:v>33.001631321370311</c:v>
                </c:pt>
                <c:pt idx="2">
                  <c:v>42262.607758620688</c:v>
                </c:pt>
                <c:pt idx="3">
                  <c:v>363.8293216630197</c:v>
                </c:pt>
                <c:pt idx="4">
                  <c:v>2477275.1351351351</c:v>
                </c:pt>
                <c:pt idx="5">
                  <c:v>26.305506216696269</c:v>
                </c:pt>
                <c:pt idx="6">
                  <c:v>2.964824120603015E-2</c:v>
                </c:pt>
                <c:pt idx="7">
                  <c:v>78.337950138504155</c:v>
                </c:pt>
                <c:pt idx="8">
                  <c:v>7.2357723577235772E-2</c:v>
                </c:pt>
                <c:pt idx="9">
                  <c:v>4.8351648351648349</c:v>
                </c:pt>
                <c:pt idx="10">
                  <c:v>3.5749999999999997</c:v>
                </c:pt>
                <c:pt idx="11">
                  <c:v>11.578947368421051</c:v>
                </c:pt>
                <c:pt idx="12">
                  <c:v>16.478260869565219</c:v>
                </c:pt>
                <c:pt idx="13">
                  <c:v>40.691056910569102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59-4219-9BD2-BCA3B9355ED8}"/>
            </c:ext>
          </c:extLst>
        </c:ser>
        <c:ser>
          <c:idx val="5"/>
          <c:order val="5"/>
          <c:tx>
            <c:v>MIR1-17</c:v>
          </c:tx>
          <c:spPr>
            <a:ln w="12700">
              <a:solidFill>
                <a:srgbClr val="1191F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REE!$C$7:$P$7</c:f>
              <c:numCache>
                <c:formatCode>General</c:formatCode>
                <c:ptCount val="14"/>
                <c:pt idx="0">
                  <c:v>184.13502109704643</c:v>
                </c:pt>
                <c:pt idx="1">
                  <c:v>0</c:v>
                </c:pt>
                <c:pt idx="2">
                  <c:v>37674.676724137935</c:v>
                </c:pt>
                <c:pt idx="3">
                  <c:v>617.35229759299773</c:v>
                </c:pt>
                <c:pt idx="4">
                  <c:v>2328686.2162162163</c:v>
                </c:pt>
                <c:pt idx="5">
                  <c:v>38.152753108348136</c:v>
                </c:pt>
                <c:pt idx="6">
                  <c:v>2.0100502512562814E-2</c:v>
                </c:pt>
                <c:pt idx="7">
                  <c:v>569.80609418282552</c:v>
                </c:pt>
                <c:pt idx="8">
                  <c:v>0.18780487804878049</c:v>
                </c:pt>
                <c:pt idx="9">
                  <c:v>16.373626373626372</c:v>
                </c:pt>
                <c:pt idx="10">
                  <c:v>12.03125</c:v>
                </c:pt>
                <c:pt idx="11">
                  <c:v>47.975708502024297</c:v>
                </c:pt>
                <c:pt idx="12">
                  <c:v>52.670807453416153</c:v>
                </c:pt>
                <c:pt idx="13">
                  <c:v>90.040650406504056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59-4219-9BD2-BCA3B9355ED8}"/>
            </c:ext>
          </c:extLst>
        </c:ser>
        <c:ser>
          <c:idx val="6"/>
          <c:order val="6"/>
          <c:tx>
            <c:v>MIR1-19</c:v>
          </c:tx>
          <c:spPr>
            <a:ln w="12700">
              <a:solidFill>
                <a:srgbClr val="15159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REE!$C$8:$P$8</c:f>
              <c:numCache>
                <c:formatCode>General</c:formatCode>
                <c:ptCount val="14"/>
                <c:pt idx="0">
                  <c:v>1035.1898734177216</c:v>
                </c:pt>
                <c:pt idx="1">
                  <c:v>45.383360522022841</c:v>
                </c:pt>
                <c:pt idx="2">
                  <c:v>52563.469827586217</c:v>
                </c:pt>
                <c:pt idx="3">
                  <c:v>1591.8380743982495</c:v>
                </c:pt>
                <c:pt idx="4">
                  <c:v>3301378.5810810816</c:v>
                </c:pt>
                <c:pt idx="5">
                  <c:v>73.357015985790397</c:v>
                </c:pt>
                <c:pt idx="6">
                  <c:v>4.2462311557788945</c:v>
                </c:pt>
                <c:pt idx="7">
                  <c:v>419.94459833795014</c:v>
                </c:pt>
                <c:pt idx="8">
                  <c:v>3.7154471544715451</c:v>
                </c:pt>
                <c:pt idx="9">
                  <c:v>115.38461538461537</c:v>
                </c:pt>
                <c:pt idx="10">
                  <c:v>55.374999999999993</c:v>
                </c:pt>
                <c:pt idx="11">
                  <c:v>113.76518218623482</c:v>
                </c:pt>
                <c:pt idx="12">
                  <c:v>237.26708074534162</c:v>
                </c:pt>
                <c:pt idx="13">
                  <c:v>402.4390243902439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59-4219-9BD2-BCA3B9355ED8}"/>
            </c:ext>
          </c:extLst>
        </c:ser>
        <c:ser>
          <c:idx val="7"/>
          <c:order val="7"/>
          <c:tx>
            <c:v>MIR1-20</c:v>
          </c:tx>
          <c:spPr>
            <a:ln w="12700">
              <a:solidFill>
                <a:srgbClr val="18992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REE!$C$9:$P$9</c:f>
              <c:numCache>
                <c:formatCode>General</c:formatCode>
                <c:ptCount val="14"/>
                <c:pt idx="0">
                  <c:v>3762.2362869198314</c:v>
                </c:pt>
                <c:pt idx="1">
                  <c:v>271.01141924959217</c:v>
                </c:pt>
                <c:pt idx="2">
                  <c:v>52225.754310344833</c:v>
                </c:pt>
                <c:pt idx="3">
                  <c:v>4541.4660831509846</c:v>
                </c:pt>
                <c:pt idx="4">
                  <c:v>3301378.3783783787</c:v>
                </c:pt>
                <c:pt idx="5">
                  <c:v>40.337477797513316</c:v>
                </c:pt>
                <c:pt idx="6">
                  <c:v>0.24974874371859296</c:v>
                </c:pt>
                <c:pt idx="7">
                  <c:v>250.69252077562328</c:v>
                </c:pt>
                <c:pt idx="8">
                  <c:v>2.1341463414634148</c:v>
                </c:pt>
                <c:pt idx="9">
                  <c:v>168.13186813186812</c:v>
                </c:pt>
                <c:pt idx="10">
                  <c:v>113.5</c:v>
                </c:pt>
                <c:pt idx="11">
                  <c:v>17.327935222672064</c:v>
                </c:pt>
                <c:pt idx="12">
                  <c:v>474.78260869565213</c:v>
                </c:pt>
                <c:pt idx="13">
                  <c:v>861.3821138211382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59-4219-9BD2-BCA3B9355ED8}"/>
            </c:ext>
          </c:extLst>
        </c:ser>
        <c:ser>
          <c:idx val="8"/>
          <c:order val="8"/>
          <c:tx>
            <c:v>MIR1-26</c:v>
          </c:tx>
          <c:spPr>
            <a:ln w="12700">
              <a:solidFill>
                <a:srgbClr val="1C1CC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REE!$C$10:$P$10</c:f>
              <c:numCache>
                <c:formatCode>General</c:formatCode>
                <c:ptCount val="14"/>
                <c:pt idx="0">
                  <c:v>56792.489451476795</c:v>
                </c:pt>
                <c:pt idx="1">
                  <c:v>21195.497553017944</c:v>
                </c:pt>
                <c:pt idx="2">
                  <c:v>62301.077586206899</c:v>
                </c:pt>
                <c:pt idx="3">
                  <c:v>44647.658643326038</c:v>
                </c:pt>
                <c:pt idx="4">
                  <c:v>3301378.3783783787</c:v>
                </c:pt>
                <c:pt idx="5">
                  <c:v>235.3463587921847</c:v>
                </c:pt>
                <c:pt idx="6">
                  <c:v>4007.5376884422108</c:v>
                </c:pt>
                <c:pt idx="7">
                  <c:v>61663.988919667594</c:v>
                </c:pt>
                <c:pt idx="8">
                  <c:v>1202.1138211382115</c:v>
                </c:pt>
                <c:pt idx="9">
                  <c:v>26880.402930402932</c:v>
                </c:pt>
                <c:pt idx="10">
                  <c:v>5177</c:v>
                </c:pt>
                <c:pt idx="11">
                  <c:v>22822.672064777329</c:v>
                </c:pt>
                <c:pt idx="12">
                  <c:v>9570.1863354037268</c:v>
                </c:pt>
                <c:pt idx="13">
                  <c:v>15659.349593495936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59-4219-9BD2-BCA3B9355ED8}"/>
            </c:ext>
          </c:extLst>
        </c:ser>
        <c:ser>
          <c:idx val="9"/>
          <c:order val="9"/>
          <c:tx>
            <c:v>MIR1-29</c:v>
          </c:tx>
          <c:spPr>
            <a:ln w="12700">
              <a:solidFill>
                <a:srgbClr val="1FA05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REE!$C$11:$P$11</c:f>
              <c:numCache>
                <c:formatCode>General</c:formatCode>
                <c:ptCount val="14"/>
                <c:pt idx="0">
                  <c:v>2075.1898734177216</c:v>
                </c:pt>
                <c:pt idx="1">
                  <c:v>167.89559543230015</c:v>
                </c:pt>
                <c:pt idx="2">
                  <c:v>51855.818965517246</c:v>
                </c:pt>
                <c:pt idx="3">
                  <c:v>3461.9037199124723</c:v>
                </c:pt>
                <c:pt idx="4">
                  <c:v>3301378.3783783787</c:v>
                </c:pt>
                <c:pt idx="5">
                  <c:v>86.678507992895192</c:v>
                </c:pt>
                <c:pt idx="6">
                  <c:v>9.4874371859296467</c:v>
                </c:pt>
                <c:pt idx="7">
                  <c:v>1350.1385041551248</c:v>
                </c:pt>
                <c:pt idx="8">
                  <c:v>5.3658536585365857</c:v>
                </c:pt>
                <c:pt idx="9">
                  <c:v>224.17582417582418</c:v>
                </c:pt>
                <c:pt idx="10">
                  <c:v>83.8125</c:v>
                </c:pt>
                <c:pt idx="11">
                  <c:v>168.42105263157896</c:v>
                </c:pt>
                <c:pt idx="12">
                  <c:v>308.50931677018633</c:v>
                </c:pt>
                <c:pt idx="13">
                  <c:v>579.67479674796743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59-4219-9BD2-BCA3B9355ED8}"/>
            </c:ext>
          </c:extLst>
        </c:ser>
        <c:ser>
          <c:idx val="10"/>
          <c:order val="10"/>
          <c:tx>
            <c:v>MIR1-35</c:v>
          </c:tx>
          <c:spPr>
            <a:ln w="12700">
              <a:solidFill>
                <a:srgbClr val="2323F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REE!$C$12:$P$12</c:f>
              <c:numCache>
                <c:formatCode>General</c:formatCode>
                <c:ptCount val="14"/>
                <c:pt idx="0">
                  <c:v>1994.6413502109706</c:v>
                </c:pt>
                <c:pt idx="1">
                  <c:v>0</c:v>
                </c:pt>
                <c:pt idx="2">
                  <c:v>51128.448275862072</c:v>
                </c:pt>
                <c:pt idx="3">
                  <c:v>5773.3916849015313</c:v>
                </c:pt>
                <c:pt idx="4">
                  <c:v>3301378.1756756757</c:v>
                </c:pt>
                <c:pt idx="5">
                  <c:v>163.58792184724689</c:v>
                </c:pt>
                <c:pt idx="6">
                  <c:v>1.391959798994975</c:v>
                </c:pt>
                <c:pt idx="7">
                  <c:v>3214.4044321329643</c:v>
                </c:pt>
                <c:pt idx="8">
                  <c:v>1.7682926829268293</c:v>
                </c:pt>
                <c:pt idx="9">
                  <c:v>115.01831501831502</c:v>
                </c:pt>
                <c:pt idx="10">
                  <c:v>73.625</c:v>
                </c:pt>
                <c:pt idx="11">
                  <c:v>65.546558704453446</c:v>
                </c:pt>
                <c:pt idx="12">
                  <c:v>405.6521739130435</c:v>
                </c:pt>
                <c:pt idx="13">
                  <c:v>839.02439024390242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59-4219-9BD2-BCA3B9355ED8}"/>
            </c:ext>
          </c:extLst>
        </c:ser>
        <c:ser>
          <c:idx val="11"/>
          <c:order val="11"/>
          <c:tx>
            <c:v>MIR1-36</c:v>
          </c:tx>
          <c:spPr>
            <a:ln w="12700">
              <a:solidFill>
                <a:srgbClr val="26A78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REE!$C$13:$P$13</c:f>
              <c:numCache>
                <c:formatCode>General</c:formatCode>
                <c:ptCount val="14"/>
                <c:pt idx="0">
                  <c:v>1301.9831223628692</c:v>
                </c:pt>
                <c:pt idx="1">
                  <c:v>0</c:v>
                </c:pt>
                <c:pt idx="2">
                  <c:v>51402.801724137935</c:v>
                </c:pt>
                <c:pt idx="3">
                  <c:v>4567.6367614879646</c:v>
                </c:pt>
                <c:pt idx="4">
                  <c:v>3301378.3783783787</c:v>
                </c:pt>
                <c:pt idx="5">
                  <c:v>27.584369449378329</c:v>
                </c:pt>
                <c:pt idx="6">
                  <c:v>0.68190954773869339</c:v>
                </c:pt>
                <c:pt idx="7">
                  <c:v>596.67590027700828</c:v>
                </c:pt>
                <c:pt idx="8">
                  <c:v>1.6910569105691056</c:v>
                </c:pt>
                <c:pt idx="9">
                  <c:v>102.38095238095238</c:v>
                </c:pt>
                <c:pt idx="10">
                  <c:v>52.125</c:v>
                </c:pt>
                <c:pt idx="11">
                  <c:v>103.88663967611336</c:v>
                </c:pt>
                <c:pt idx="12">
                  <c:v>257.88819875776397</c:v>
                </c:pt>
                <c:pt idx="13">
                  <c:v>550.81300813008136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59-4219-9BD2-BCA3B9355ED8}"/>
            </c:ext>
          </c:extLst>
        </c:ser>
        <c:ser>
          <c:idx val="12"/>
          <c:order val="12"/>
          <c:tx>
            <c:v>MIR1-37</c:v>
          </c:tx>
          <c:spPr>
            <a:ln w="12700">
              <a:solidFill>
                <a:srgbClr val="2A2B2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REE!$C$14:$P$14</c:f>
              <c:numCache>
                <c:formatCode>General</c:formatCode>
                <c:ptCount val="14"/>
                <c:pt idx="0">
                  <c:v>12316.160337552743</c:v>
                </c:pt>
                <c:pt idx="1">
                  <c:v>3708.384991843393</c:v>
                </c:pt>
                <c:pt idx="2">
                  <c:v>58608.512931034486</c:v>
                </c:pt>
                <c:pt idx="3">
                  <c:v>7628.2932166301971</c:v>
                </c:pt>
                <c:pt idx="4">
                  <c:v>3301378.3783783787</c:v>
                </c:pt>
                <c:pt idx="5">
                  <c:v>397.33570159857902</c:v>
                </c:pt>
                <c:pt idx="6">
                  <c:v>354.77386934673365</c:v>
                </c:pt>
                <c:pt idx="7">
                  <c:v>28682.548476454296</c:v>
                </c:pt>
                <c:pt idx="8">
                  <c:v>427.47967479674799</c:v>
                </c:pt>
                <c:pt idx="9">
                  <c:v>11293.040293040292</c:v>
                </c:pt>
                <c:pt idx="10">
                  <c:v>1989.5</c:v>
                </c:pt>
                <c:pt idx="11">
                  <c:v>2586.2348178137654</c:v>
                </c:pt>
                <c:pt idx="12">
                  <c:v>1889.6273291925465</c:v>
                </c:pt>
                <c:pt idx="13">
                  <c:v>2550.4065040650407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659-4219-9BD2-BCA3B9355ED8}"/>
            </c:ext>
          </c:extLst>
        </c:ser>
        <c:ser>
          <c:idx val="13"/>
          <c:order val="13"/>
          <c:tx>
            <c:v>MIR1-39</c:v>
          </c:tx>
          <c:spPr>
            <a:ln w="12700">
              <a:solidFill>
                <a:srgbClr val="2DAEB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REE!$C$15:$P$15</c:f>
              <c:numCache>
                <c:formatCode>General</c:formatCode>
                <c:ptCount val="14"/>
                <c:pt idx="0">
                  <c:v>3049.57805907173</c:v>
                </c:pt>
                <c:pt idx="1">
                  <c:v>662.46329526916804</c:v>
                </c:pt>
                <c:pt idx="2">
                  <c:v>51235.237068965522</c:v>
                </c:pt>
                <c:pt idx="3">
                  <c:v>5641.2472647702407</c:v>
                </c:pt>
                <c:pt idx="4">
                  <c:v>3301378.3783783787</c:v>
                </c:pt>
                <c:pt idx="5">
                  <c:v>136.76731793960923</c:v>
                </c:pt>
                <c:pt idx="6">
                  <c:v>16.030150753768844</c:v>
                </c:pt>
                <c:pt idx="7">
                  <c:v>3763.9889196675899</c:v>
                </c:pt>
                <c:pt idx="8">
                  <c:v>21.869918699186993</c:v>
                </c:pt>
                <c:pt idx="9">
                  <c:v>707.32600732600724</c:v>
                </c:pt>
                <c:pt idx="10">
                  <c:v>211.68749999999997</c:v>
                </c:pt>
                <c:pt idx="11">
                  <c:v>468.82591093117412</c:v>
                </c:pt>
                <c:pt idx="12">
                  <c:v>564.78260869565224</c:v>
                </c:pt>
                <c:pt idx="13">
                  <c:v>1124.3902439024391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659-4219-9BD2-BCA3B9355ED8}"/>
            </c:ext>
          </c:extLst>
        </c:ser>
        <c:ser>
          <c:idx val="14"/>
          <c:order val="14"/>
          <c:tx>
            <c:v>MIR1-40</c:v>
          </c:tx>
          <c:spPr>
            <a:ln w="12700">
              <a:solidFill>
                <a:srgbClr val="31325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REE!$C$16:$P$16</c:f>
              <c:numCache>
                <c:formatCode>General</c:formatCode>
                <c:ptCount val="14"/>
                <c:pt idx="0">
                  <c:v>1513.5021097046413</c:v>
                </c:pt>
                <c:pt idx="1">
                  <c:v>42.72430668841762</c:v>
                </c:pt>
                <c:pt idx="2">
                  <c:v>51293.318965517246</c:v>
                </c:pt>
                <c:pt idx="3">
                  <c:v>2680.2188183807439</c:v>
                </c:pt>
                <c:pt idx="4">
                  <c:v>3301378.3783783787</c:v>
                </c:pt>
                <c:pt idx="5">
                  <c:v>44.955595026642982</c:v>
                </c:pt>
                <c:pt idx="6">
                  <c:v>0.68592964824120606</c:v>
                </c:pt>
                <c:pt idx="7">
                  <c:v>155.12465373961217</c:v>
                </c:pt>
                <c:pt idx="8">
                  <c:v>0.97560975609756095</c:v>
                </c:pt>
                <c:pt idx="9">
                  <c:v>65.201465201465197</c:v>
                </c:pt>
                <c:pt idx="10">
                  <c:v>37.9375</c:v>
                </c:pt>
                <c:pt idx="11">
                  <c:v>39.4331983805668</c:v>
                </c:pt>
                <c:pt idx="12">
                  <c:v>193.7888198757764</c:v>
                </c:pt>
                <c:pt idx="13">
                  <c:v>393.90243902439022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659-4219-9BD2-BCA3B9355ED8}"/>
            </c:ext>
          </c:extLst>
        </c:ser>
        <c:ser>
          <c:idx val="15"/>
          <c:order val="15"/>
          <c:tx>
            <c:v>MIR1-45</c:v>
          </c:tx>
          <c:spPr>
            <a:ln w="12700">
              <a:solidFill>
                <a:srgbClr val="34B5E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REE!$C$17:$P$17</c:f>
              <c:numCache>
                <c:formatCode>General</c:formatCode>
                <c:ptCount val="14"/>
                <c:pt idx="0">
                  <c:v>1769.535864978903</c:v>
                </c:pt>
                <c:pt idx="1">
                  <c:v>51.305057096247964</c:v>
                </c:pt>
                <c:pt idx="2">
                  <c:v>50787.5</c:v>
                </c:pt>
                <c:pt idx="3">
                  <c:v>3463.6761487964991</c:v>
                </c:pt>
                <c:pt idx="4">
                  <c:v>3301378.1756756757</c:v>
                </c:pt>
                <c:pt idx="5">
                  <c:v>97.158081705150963</c:v>
                </c:pt>
                <c:pt idx="6">
                  <c:v>3.5025125628140699</c:v>
                </c:pt>
                <c:pt idx="7">
                  <c:v>1353.185595567867</c:v>
                </c:pt>
                <c:pt idx="8">
                  <c:v>1.8170731707317074</c:v>
                </c:pt>
                <c:pt idx="9">
                  <c:v>97.252747252747241</c:v>
                </c:pt>
                <c:pt idx="10">
                  <c:v>49.875</c:v>
                </c:pt>
                <c:pt idx="11">
                  <c:v>51.983805668016196</c:v>
                </c:pt>
                <c:pt idx="12">
                  <c:v>228.26086956521738</c:v>
                </c:pt>
                <c:pt idx="13">
                  <c:v>463.41463414634148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659-4219-9BD2-BCA3B9355ED8}"/>
            </c:ext>
          </c:extLst>
        </c:ser>
        <c:ser>
          <c:idx val="16"/>
          <c:order val="16"/>
          <c:tx>
            <c:v>MIR1-48</c:v>
          </c:tx>
          <c:spPr>
            <a:ln w="12700">
              <a:solidFill>
                <a:srgbClr val="38398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REE!$C$18:$P$18</c:f>
              <c:numCache>
                <c:formatCode>General</c:formatCode>
                <c:ptCount val="14"/>
                <c:pt idx="0">
                  <c:v>150.04219409282703</c:v>
                </c:pt>
                <c:pt idx="1">
                  <c:v>0</c:v>
                </c:pt>
                <c:pt idx="2">
                  <c:v>39054.418103448275</c:v>
                </c:pt>
                <c:pt idx="3">
                  <c:v>589.21225382932164</c:v>
                </c:pt>
                <c:pt idx="4">
                  <c:v>2318292.4324324327</c:v>
                </c:pt>
                <c:pt idx="5">
                  <c:v>36.749555950266426</c:v>
                </c:pt>
                <c:pt idx="6">
                  <c:v>0</c:v>
                </c:pt>
                <c:pt idx="7">
                  <c:v>566.75900277008316</c:v>
                </c:pt>
                <c:pt idx="8">
                  <c:v>0.1910569105691057</c:v>
                </c:pt>
                <c:pt idx="9">
                  <c:v>16.483516483516482</c:v>
                </c:pt>
                <c:pt idx="10">
                  <c:v>12.112499999999999</c:v>
                </c:pt>
                <c:pt idx="11">
                  <c:v>46.801619433198375</c:v>
                </c:pt>
                <c:pt idx="12">
                  <c:v>50.062111801242239</c:v>
                </c:pt>
                <c:pt idx="13">
                  <c:v>86.951219512195109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659-4219-9BD2-BCA3B9355ED8}"/>
            </c:ext>
          </c:extLst>
        </c:ser>
        <c:ser>
          <c:idx val="17"/>
          <c:order val="17"/>
          <c:tx>
            <c:v>MIR1-51</c:v>
          </c:tx>
          <c:spPr>
            <a:ln w="12700">
              <a:solidFill>
                <a:srgbClr val="3BBD1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REE!$C$19:$P$19</c:f>
              <c:numCache>
                <c:formatCode>General</c:formatCode>
                <c:ptCount val="14"/>
                <c:pt idx="0">
                  <c:v>163.50210970464136</c:v>
                </c:pt>
                <c:pt idx="1">
                  <c:v>0</c:v>
                </c:pt>
                <c:pt idx="2">
                  <c:v>36822.521551724145</c:v>
                </c:pt>
                <c:pt idx="3">
                  <c:v>590.83150984682709</c:v>
                </c:pt>
                <c:pt idx="4">
                  <c:v>2291016.2837837837</c:v>
                </c:pt>
                <c:pt idx="5">
                  <c:v>37.158081705150977</c:v>
                </c:pt>
                <c:pt idx="6">
                  <c:v>1.879396984924623E-2</c:v>
                </c:pt>
                <c:pt idx="7">
                  <c:v>563.98891966759004</c:v>
                </c:pt>
                <c:pt idx="8">
                  <c:v>0.17113821138211383</c:v>
                </c:pt>
                <c:pt idx="9">
                  <c:v>16.135531135531135</c:v>
                </c:pt>
                <c:pt idx="10">
                  <c:v>11.63125</c:v>
                </c:pt>
                <c:pt idx="11">
                  <c:v>47.692307692307693</c:v>
                </c:pt>
                <c:pt idx="12">
                  <c:v>51.180124223602483</c:v>
                </c:pt>
                <c:pt idx="13">
                  <c:v>86.747967479674784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659-4219-9BD2-BCA3B9355ED8}"/>
            </c:ext>
          </c:extLst>
        </c:ser>
        <c:ser>
          <c:idx val="18"/>
          <c:order val="18"/>
          <c:tx>
            <c:v>MIR1-52</c:v>
          </c:tx>
          <c:spPr>
            <a:ln w="12700">
              <a:solidFill>
                <a:srgbClr val="3F40B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REE!$C$20:$P$20</c:f>
              <c:numCache>
                <c:formatCode>General</c:formatCode>
                <c:ptCount val="14"/>
                <c:pt idx="0">
                  <c:v>163.67088607594937</c:v>
                </c:pt>
                <c:pt idx="1">
                  <c:v>0</c:v>
                </c:pt>
                <c:pt idx="2">
                  <c:v>38360.775862068971</c:v>
                </c:pt>
                <c:pt idx="3">
                  <c:v>590.94091903719914</c:v>
                </c:pt>
                <c:pt idx="4">
                  <c:v>2265931.1486486485</c:v>
                </c:pt>
                <c:pt idx="5">
                  <c:v>32.824156305506214</c:v>
                </c:pt>
                <c:pt idx="6">
                  <c:v>0</c:v>
                </c:pt>
                <c:pt idx="7">
                  <c:v>619.39058171745148</c:v>
                </c:pt>
                <c:pt idx="8">
                  <c:v>0.19715447154471546</c:v>
                </c:pt>
                <c:pt idx="9">
                  <c:v>16.08058608058608</c:v>
                </c:pt>
                <c:pt idx="10">
                  <c:v>12.8</c:v>
                </c:pt>
                <c:pt idx="11">
                  <c:v>51.376518218623481</c:v>
                </c:pt>
                <c:pt idx="12">
                  <c:v>50.993788819875782</c:v>
                </c:pt>
                <c:pt idx="13">
                  <c:v>95.325203252032523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659-4219-9BD2-BCA3B9355ED8}"/>
            </c:ext>
          </c:extLst>
        </c:ser>
        <c:ser>
          <c:idx val="19"/>
          <c:order val="19"/>
          <c:tx>
            <c:v>MIR1-53</c:v>
          </c:tx>
          <c:spPr>
            <a:ln w="12700">
              <a:solidFill>
                <a:srgbClr val="42C44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REE!$C$21:$P$21</c:f>
              <c:numCache>
                <c:formatCode>General</c:formatCode>
                <c:ptCount val="14"/>
                <c:pt idx="0">
                  <c:v>203.75527426160338</c:v>
                </c:pt>
                <c:pt idx="1">
                  <c:v>0</c:v>
                </c:pt>
                <c:pt idx="2">
                  <c:v>34536.53017241379</c:v>
                </c:pt>
                <c:pt idx="3">
                  <c:v>592.97592997811819</c:v>
                </c:pt>
                <c:pt idx="4">
                  <c:v>2206550.4729729728</c:v>
                </c:pt>
                <c:pt idx="5">
                  <c:v>33.854351687388984</c:v>
                </c:pt>
                <c:pt idx="6">
                  <c:v>0</c:v>
                </c:pt>
                <c:pt idx="7">
                  <c:v>611.08033240997224</c:v>
                </c:pt>
                <c:pt idx="8">
                  <c:v>0.13699186991869919</c:v>
                </c:pt>
                <c:pt idx="9">
                  <c:v>14.908424908424907</c:v>
                </c:pt>
                <c:pt idx="10">
                  <c:v>13.375</c:v>
                </c:pt>
                <c:pt idx="11">
                  <c:v>51.255060728744944</c:v>
                </c:pt>
                <c:pt idx="12">
                  <c:v>53.043478260869556</c:v>
                </c:pt>
                <c:pt idx="13">
                  <c:v>96.829268292682926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659-4219-9BD2-BCA3B9355ED8}"/>
            </c:ext>
          </c:extLst>
        </c:ser>
        <c:ser>
          <c:idx val="20"/>
          <c:order val="20"/>
          <c:tx>
            <c:v>MIR1-55</c:v>
          </c:tx>
          <c:spPr>
            <a:ln w="12700">
              <a:solidFill>
                <a:srgbClr val="4647E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REE!$C$22:$P$22</c:f>
              <c:numCache>
                <c:formatCode>General</c:formatCode>
                <c:ptCount val="14"/>
                <c:pt idx="0">
                  <c:v>150.04219409282703</c:v>
                </c:pt>
                <c:pt idx="1">
                  <c:v>0</c:v>
                </c:pt>
                <c:pt idx="2">
                  <c:v>37325.431034482761</c:v>
                </c:pt>
                <c:pt idx="3">
                  <c:v>362.88840262582056</c:v>
                </c:pt>
                <c:pt idx="4">
                  <c:v>2403887.2297297297</c:v>
                </c:pt>
                <c:pt idx="5">
                  <c:v>22.380106571936057</c:v>
                </c:pt>
                <c:pt idx="6">
                  <c:v>0</c:v>
                </c:pt>
                <c:pt idx="7">
                  <c:v>84.48753462603878</c:v>
                </c:pt>
                <c:pt idx="8">
                  <c:v>5.7723577235772365E-2</c:v>
                </c:pt>
                <c:pt idx="9">
                  <c:v>4.0476190476190474</c:v>
                </c:pt>
                <c:pt idx="10">
                  <c:v>3.0687500000000001</c:v>
                </c:pt>
                <c:pt idx="11">
                  <c:v>10.809716599190285</c:v>
                </c:pt>
                <c:pt idx="12">
                  <c:v>17.080745341614907</c:v>
                </c:pt>
                <c:pt idx="13">
                  <c:v>42.723577235772353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659-4219-9BD2-BCA3B9355ED8}"/>
            </c:ext>
          </c:extLst>
        </c:ser>
        <c:ser>
          <c:idx val="21"/>
          <c:order val="21"/>
          <c:tx>
            <c:v>MIX1-58</c:v>
          </c:tx>
          <c:spPr>
            <a:ln w="12700">
              <a:solidFill>
                <a:srgbClr val="49CB7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REE!$C$23:$P$23</c:f>
              <c:numCache>
                <c:formatCode>General</c:formatCode>
                <c:ptCount val="14"/>
                <c:pt idx="0">
                  <c:v>2047.8481012658228</c:v>
                </c:pt>
                <c:pt idx="1">
                  <c:v>0</c:v>
                </c:pt>
                <c:pt idx="2">
                  <c:v>51309.375000000007</c:v>
                </c:pt>
                <c:pt idx="3">
                  <c:v>4634.8577680525168</c:v>
                </c:pt>
                <c:pt idx="4">
                  <c:v>3301378.1756756757</c:v>
                </c:pt>
                <c:pt idx="5">
                  <c:v>52.930728241563052</c:v>
                </c:pt>
                <c:pt idx="6">
                  <c:v>0.18542713567839197</c:v>
                </c:pt>
                <c:pt idx="7">
                  <c:v>1088.0886426592799</c:v>
                </c:pt>
                <c:pt idx="8">
                  <c:v>1.8902439024390245</c:v>
                </c:pt>
                <c:pt idx="9">
                  <c:v>165.75091575091577</c:v>
                </c:pt>
                <c:pt idx="10">
                  <c:v>104.75000000000001</c:v>
                </c:pt>
                <c:pt idx="11">
                  <c:v>121.05263157894738</c:v>
                </c:pt>
                <c:pt idx="12">
                  <c:v>428.38509316770183</c:v>
                </c:pt>
                <c:pt idx="13">
                  <c:v>855.28455284552842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659-4219-9BD2-BCA3B9355ED8}"/>
            </c:ext>
          </c:extLst>
        </c:ser>
        <c:ser>
          <c:idx val="22"/>
          <c:order val="22"/>
          <c:tx>
            <c:v>MIX1-59</c:v>
          </c:tx>
          <c:spPr>
            <a:ln w="12700">
              <a:solidFill>
                <a:srgbClr val="4D4F1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REE!$C$24:$P$24</c:f>
              <c:numCache>
                <c:formatCode>General</c:formatCode>
                <c:ptCount val="14"/>
                <c:pt idx="0">
                  <c:v>815.0210970464135</c:v>
                </c:pt>
                <c:pt idx="1">
                  <c:v>0</c:v>
                </c:pt>
                <c:pt idx="2">
                  <c:v>51027.47844827587</c:v>
                </c:pt>
                <c:pt idx="3">
                  <c:v>1301.3347921225384</c:v>
                </c:pt>
                <c:pt idx="4">
                  <c:v>3301378.3783783787</c:v>
                </c:pt>
                <c:pt idx="5">
                  <c:v>99.644760213143869</c:v>
                </c:pt>
                <c:pt idx="6">
                  <c:v>0.32412060301507539</c:v>
                </c:pt>
                <c:pt idx="7">
                  <c:v>267.590027700831</c:v>
                </c:pt>
                <c:pt idx="8">
                  <c:v>0.4451219512195122</c:v>
                </c:pt>
                <c:pt idx="9">
                  <c:v>22.893772893772894</c:v>
                </c:pt>
                <c:pt idx="10">
                  <c:v>11.69375</c:v>
                </c:pt>
                <c:pt idx="11">
                  <c:v>9.8380566801619427</c:v>
                </c:pt>
                <c:pt idx="12">
                  <c:v>58.260869565217398</c:v>
                </c:pt>
                <c:pt idx="13">
                  <c:v>148.3739837398374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659-4219-9BD2-BCA3B9355ED8}"/>
            </c:ext>
          </c:extLst>
        </c:ser>
        <c:ser>
          <c:idx val="23"/>
          <c:order val="23"/>
          <c:tx>
            <c:v>MIX1-60</c:v>
          </c:tx>
          <c:spPr>
            <a:ln w="12700">
              <a:solidFill>
                <a:srgbClr val="50D2A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REE!$C$25:$P$25</c:f>
              <c:numCache>
                <c:formatCode>General</c:formatCode>
                <c:ptCount val="14"/>
                <c:pt idx="0">
                  <c:v>956.0759493670887</c:v>
                </c:pt>
                <c:pt idx="1">
                  <c:v>112.43066884176183</c:v>
                </c:pt>
                <c:pt idx="2">
                  <c:v>51016.163793103457</c:v>
                </c:pt>
                <c:pt idx="3">
                  <c:v>9947.111597374178</c:v>
                </c:pt>
                <c:pt idx="4">
                  <c:v>3301378.5810810816</c:v>
                </c:pt>
                <c:pt idx="5">
                  <c:v>274.95559502664298</c:v>
                </c:pt>
                <c:pt idx="6">
                  <c:v>6.9798994974874367</c:v>
                </c:pt>
                <c:pt idx="7">
                  <c:v>5985.8725761772857</c:v>
                </c:pt>
                <c:pt idx="8">
                  <c:v>3.2439024390243905</c:v>
                </c:pt>
                <c:pt idx="9">
                  <c:v>167.94871794871793</c:v>
                </c:pt>
                <c:pt idx="10">
                  <c:v>75.5</c:v>
                </c:pt>
                <c:pt idx="11">
                  <c:v>72.348178137651814</c:v>
                </c:pt>
                <c:pt idx="12">
                  <c:v>350.06211180124222</c:v>
                </c:pt>
                <c:pt idx="13">
                  <c:v>899.18699186991876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659-4219-9BD2-BCA3B9355ED8}"/>
            </c:ext>
          </c:extLst>
        </c:ser>
        <c:ser>
          <c:idx val="24"/>
          <c:order val="24"/>
          <c:tx>
            <c:v>MIX1-68</c:v>
          </c:tx>
          <c:spPr>
            <a:ln w="12700">
              <a:solidFill>
                <a:srgbClr val="54564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REE!$C$26:$P$26</c:f>
              <c:numCache>
                <c:formatCode>General</c:formatCode>
                <c:ptCount val="14"/>
                <c:pt idx="0">
                  <c:v>1520</c:v>
                </c:pt>
                <c:pt idx="1">
                  <c:v>26.345840130505707</c:v>
                </c:pt>
                <c:pt idx="2">
                  <c:v>60539.870689655181</c:v>
                </c:pt>
                <c:pt idx="3">
                  <c:v>8404.8577680525159</c:v>
                </c:pt>
                <c:pt idx="4">
                  <c:v>3301378.3783783787</c:v>
                </c:pt>
                <c:pt idx="5">
                  <c:v>176.55417406749555</c:v>
                </c:pt>
                <c:pt idx="6">
                  <c:v>2.7336683417085426</c:v>
                </c:pt>
                <c:pt idx="7">
                  <c:v>3704.7091412742384</c:v>
                </c:pt>
                <c:pt idx="8">
                  <c:v>4.882113821138212</c:v>
                </c:pt>
                <c:pt idx="9">
                  <c:v>297.25274725274727</c:v>
                </c:pt>
                <c:pt idx="10">
                  <c:v>152.0625</c:v>
                </c:pt>
                <c:pt idx="11">
                  <c:v>148.17813765182186</c:v>
                </c:pt>
                <c:pt idx="12">
                  <c:v>600.12422360248445</c:v>
                </c:pt>
                <c:pt idx="13">
                  <c:v>1367.8861788617885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659-4219-9BD2-BCA3B9355ED8}"/>
            </c:ext>
          </c:extLst>
        </c:ser>
        <c:ser>
          <c:idx val="25"/>
          <c:order val="25"/>
          <c:tx>
            <c:v>MIX1-70</c:v>
          </c:tx>
          <c:spPr>
            <a:ln w="12700">
              <a:solidFill>
                <a:srgbClr val="57D9D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REE!$C$27:$P$27</c:f>
              <c:numCache>
                <c:formatCode>General</c:formatCode>
                <c:ptCount val="14"/>
                <c:pt idx="0">
                  <c:v>1195.5696202531647</c:v>
                </c:pt>
                <c:pt idx="1">
                  <c:v>142.03915171288742</c:v>
                </c:pt>
                <c:pt idx="2">
                  <c:v>59880.60344827587</c:v>
                </c:pt>
                <c:pt idx="3">
                  <c:v>2357.4835886214437</c:v>
                </c:pt>
                <c:pt idx="4">
                  <c:v>3301378.5810810816</c:v>
                </c:pt>
                <c:pt idx="5">
                  <c:v>50.621669626998219</c:v>
                </c:pt>
                <c:pt idx="6">
                  <c:v>331.5075376884422</c:v>
                </c:pt>
                <c:pt idx="7">
                  <c:v>4075.6232686980607</c:v>
                </c:pt>
                <c:pt idx="8">
                  <c:v>59.552845528455286</c:v>
                </c:pt>
                <c:pt idx="9">
                  <c:v>1076.7399267399267</c:v>
                </c:pt>
                <c:pt idx="10">
                  <c:v>89.5</c:v>
                </c:pt>
                <c:pt idx="11">
                  <c:v>138.46153846153845</c:v>
                </c:pt>
                <c:pt idx="12">
                  <c:v>166.70807453416148</c:v>
                </c:pt>
                <c:pt idx="13">
                  <c:v>332.52032520325201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659-4219-9BD2-BCA3B9355ED8}"/>
            </c:ext>
          </c:extLst>
        </c:ser>
        <c:ser>
          <c:idx val="26"/>
          <c:order val="26"/>
          <c:tx>
            <c:v>MIX1-73</c:v>
          </c:tx>
          <c:spPr>
            <a:ln w="12700">
              <a:solidFill>
                <a:srgbClr val="5B5D7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REE!$C$28:$P$28</c:f>
              <c:numCache>
                <c:formatCode>General</c:formatCode>
                <c:ptCount val="14"/>
                <c:pt idx="0">
                  <c:v>1778.3544303797471</c:v>
                </c:pt>
                <c:pt idx="1">
                  <c:v>0</c:v>
                </c:pt>
                <c:pt idx="2">
                  <c:v>50799.568965517246</c:v>
                </c:pt>
                <c:pt idx="3">
                  <c:v>3648.7746170678338</c:v>
                </c:pt>
                <c:pt idx="4">
                  <c:v>3301378.5810810816</c:v>
                </c:pt>
                <c:pt idx="5">
                  <c:v>106.03907637655416</c:v>
                </c:pt>
                <c:pt idx="6">
                  <c:v>2.6231155778894473</c:v>
                </c:pt>
                <c:pt idx="7">
                  <c:v>1799.1689750692522</c:v>
                </c:pt>
                <c:pt idx="8">
                  <c:v>1.8414634146341464</c:v>
                </c:pt>
                <c:pt idx="9">
                  <c:v>68.315018315018307</c:v>
                </c:pt>
                <c:pt idx="10">
                  <c:v>26.124999999999996</c:v>
                </c:pt>
                <c:pt idx="11">
                  <c:v>42.550607287449388</c:v>
                </c:pt>
                <c:pt idx="12">
                  <c:v>136.77018633540371</c:v>
                </c:pt>
                <c:pt idx="13">
                  <c:v>365.44715447154471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659-4219-9BD2-BCA3B9355ED8}"/>
            </c:ext>
          </c:extLst>
        </c:ser>
        <c:ser>
          <c:idx val="27"/>
          <c:order val="27"/>
          <c:tx>
            <c:v>MIX1-74</c:v>
          </c:tx>
          <c:spPr>
            <a:ln w="12700">
              <a:solidFill>
                <a:srgbClr val="5EE10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REE!$C$29:$P$29</c:f>
              <c:numCache>
                <c:formatCode>General</c:formatCode>
                <c:ptCount val="14"/>
                <c:pt idx="0">
                  <c:v>824.89451476793249</c:v>
                </c:pt>
                <c:pt idx="1">
                  <c:v>0</c:v>
                </c:pt>
                <c:pt idx="2">
                  <c:v>50715.193965517246</c:v>
                </c:pt>
                <c:pt idx="3">
                  <c:v>1561.7724288840263</c:v>
                </c:pt>
                <c:pt idx="4">
                  <c:v>3301378.1756756757</c:v>
                </c:pt>
                <c:pt idx="5">
                  <c:v>588.98756660745994</c:v>
                </c:pt>
                <c:pt idx="6">
                  <c:v>1.1909547738693467</c:v>
                </c:pt>
                <c:pt idx="7">
                  <c:v>626.31578947368416</c:v>
                </c:pt>
                <c:pt idx="8">
                  <c:v>6.382113821138212</c:v>
                </c:pt>
                <c:pt idx="9">
                  <c:v>376.55677655677653</c:v>
                </c:pt>
                <c:pt idx="10">
                  <c:v>148.8125</c:v>
                </c:pt>
                <c:pt idx="11">
                  <c:v>557.08502024291499</c:v>
                </c:pt>
                <c:pt idx="12">
                  <c:v>419.56521739130432</c:v>
                </c:pt>
                <c:pt idx="13">
                  <c:v>646.34146341463418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659-4219-9BD2-BCA3B9355ED8}"/>
            </c:ext>
          </c:extLst>
        </c:ser>
        <c:ser>
          <c:idx val="28"/>
          <c:order val="28"/>
          <c:tx>
            <c:v>MIX1-76</c:v>
          </c:tx>
          <c:spPr>
            <a:ln w="12700">
              <a:solidFill>
                <a:srgbClr val="6264A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REE!$C$30:$P$30</c:f>
              <c:numCache>
                <c:formatCode>General</c:formatCode>
                <c:ptCount val="14"/>
                <c:pt idx="0">
                  <c:v>2105.3586497890296</c:v>
                </c:pt>
                <c:pt idx="1">
                  <c:v>97.536704730831971</c:v>
                </c:pt>
                <c:pt idx="2">
                  <c:v>50833.728448275862</c:v>
                </c:pt>
                <c:pt idx="3">
                  <c:v>5557.4398249452952</c:v>
                </c:pt>
                <c:pt idx="4">
                  <c:v>3301378.3783783787</c:v>
                </c:pt>
                <c:pt idx="5">
                  <c:v>93.250444049733559</c:v>
                </c:pt>
                <c:pt idx="6">
                  <c:v>1.1809045226130652</c:v>
                </c:pt>
                <c:pt idx="7">
                  <c:v>1730.1939058171745</c:v>
                </c:pt>
                <c:pt idx="8">
                  <c:v>1.2560975609756098</c:v>
                </c:pt>
                <c:pt idx="9">
                  <c:v>100.36630036630036</c:v>
                </c:pt>
                <c:pt idx="10">
                  <c:v>70.75</c:v>
                </c:pt>
                <c:pt idx="11">
                  <c:v>195.14170040485831</c:v>
                </c:pt>
                <c:pt idx="12">
                  <c:v>351.55279503105589</c:v>
                </c:pt>
                <c:pt idx="13">
                  <c:v>815.04065040650403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659-4219-9BD2-BCA3B9355ED8}"/>
            </c:ext>
          </c:extLst>
        </c:ser>
        <c:ser>
          <c:idx val="29"/>
          <c:order val="29"/>
          <c:tx>
            <c:v>MIX1-77</c:v>
          </c:tx>
          <c:spPr>
            <a:ln w="12700">
              <a:solidFill>
                <a:srgbClr val="65E83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REE!$C$31:$P$31</c:f>
              <c:numCache>
                <c:formatCode>General</c:formatCode>
                <c:ptCount val="14"/>
                <c:pt idx="0">
                  <c:v>1450.0421940928272</c:v>
                </c:pt>
                <c:pt idx="1">
                  <c:v>52.78955954323002</c:v>
                </c:pt>
                <c:pt idx="2">
                  <c:v>50887.715517241384</c:v>
                </c:pt>
                <c:pt idx="3">
                  <c:v>1899.4091903719911</c:v>
                </c:pt>
                <c:pt idx="4">
                  <c:v>3301378.3783783787</c:v>
                </c:pt>
                <c:pt idx="5">
                  <c:v>41.420959147424504</c:v>
                </c:pt>
                <c:pt idx="6">
                  <c:v>0.1271356783919598</c:v>
                </c:pt>
                <c:pt idx="7">
                  <c:v>754.57063711911348</c:v>
                </c:pt>
                <c:pt idx="8">
                  <c:v>0.60772357723577231</c:v>
                </c:pt>
                <c:pt idx="9">
                  <c:v>51.648351648351642</c:v>
                </c:pt>
                <c:pt idx="10">
                  <c:v>29.875</c:v>
                </c:pt>
                <c:pt idx="11">
                  <c:v>41.943319838056681</c:v>
                </c:pt>
                <c:pt idx="12">
                  <c:v>134.47204968944098</c:v>
                </c:pt>
                <c:pt idx="13">
                  <c:v>280.48780487804879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659-4219-9BD2-BCA3B9355ED8}"/>
            </c:ext>
          </c:extLst>
        </c:ser>
        <c:ser>
          <c:idx val="30"/>
          <c:order val="30"/>
          <c:tx>
            <c:v>MIX1-80</c:v>
          </c:tx>
          <c:spPr>
            <a:ln w="12700">
              <a:solidFill>
                <a:srgbClr val="696BD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REE!$C$32:$P$32</c:f>
              <c:numCache>
                <c:formatCode>General</c:formatCode>
                <c:ptCount val="14"/>
                <c:pt idx="0">
                  <c:v>1897.4683544303798</c:v>
                </c:pt>
                <c:pt idx="1">
                  <c:v>381.77814029363788</c:v>
                </c:pt>
                <c:pt idx="2">
                  <c:v>51919.612068965522</c:v>
                </c:pt>
                <c:pt idx="3">
                  <c:v>3415.2516411378556</c:v>
                </c:pt>
                <c:pt idx="4">
                  <c:v>3301378.3783783787</c:v>
                </c:pt>
                <c:pt idx="5">
                  <c:v>36.216696269982236</c:v>
                </c:pt>
                <c:pt idx="6">
                  <c:v>6.8793969849246226</c:v>
                </c:pt>
                <c:pt idx="7">
                  <c:v>1071.4681440443212</c:v>
                </c:pt>
                <c:pt idx="8">
                  <c:v>2.5731707317073171</c:v>
                </c:pt>
                <c:pt idx="9">
                  <c:v>112.08791208791209</c:v>
                </c:pt>
                <c:pt idx="10">
                  <c:v>51.875</c:v>
                </c:pt>
                <c:pt idx="11">
                  <c:v>66.315789473684205</c:v>
                </c:pt>
                <c:pt idx="12">
                  <c:v>218.88198757763976</c:v>
                </c:pt>
                <c:pt idx="13">
                  <c:v>476.42276422764229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659-4219-9BD2-BCA3B9355ED8}"/>
            </c:ext>
          </c:extLst>
        </c:ser>
        <c:ser>
          <c:idx val="31"/>
          <c:order val="31"/>
          <c:tx>
            <c:v>MIX1-81</c:v>
          </c:tx>
          <c:spPr>
            <a:ln w="12700">
              <a:solidFill>
                <a:srgbClr val="6CEF6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REE!$C$33:$P$33</c:f>
              <c:numCache>
                <c:formatCode>General</c:formatCode>
                <c:ptCount val="14"/>
                <c:pt idx="0">
                  <c:v>1909.2827004219409</c:v>
                </c:pt>
                <c:pt idx="1">
                  <c:v>0</c:v>
                </c:pt>
                <c:pt idx="2">
                  <c:v>50831.357758620688</c:v>
                </c:pt>
                <c:pt idx="3">
                  <c:v>4781.4004376367611</c:v>
                </c:pt>
                <c:pt idx="4">
                  <c:v>3301378.5810810816</c:v>
                </c:pt>
                <c:pt idx="5">
                  <c:v>41.722912966252224</c:v>
                </c:pt>
                <c:pt idx="6">
                  <c:v>0.25025125628140699</c:v>
                </c:pt>
                <c:pt idx="7">
                  <c:v>221.05263157894737</c:v>
                </c:pt>
                <c:pt idx="8">
                  <c:v>2.0081300813008132</c:v>
                </c:pt>
                <c:pt idx="9">
                  <c:v>154.21245421245419</c:v>
                </c:pt>
                <c:pt idx="10">
                  <c:v>87.5625</c:v>
                </c:pt>
                <c:pt idx="11">
                  <c:v>92.510121457489888</c:v>
                </c:pt>
                <c:pt idx="12">
                  <c:v>385.03105590062114</c:v>
                </c:pt>
                <c:pt idx="13">
                  <c:v>821.95121951219505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659-4219-9BD2-BCA3B9355ED8}"/>
            </c:ext>
          </c:extLst>
        </c:ser>
        <c:ser>
          <c:idx val="32"/>
          <c:order val="32"/>
          <c:tx>
            <c:v>MIX1-83</c:v>
          </c:tx>
          <c:spPr>
            <a:ln w="12700">
              <a:solidFill>
                <a:srgbClr val="70730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REE!$C$34:$P$34</c:f>
              <c:numCache>
                <c:formatCode>General</c:formatCode>
                <c:ptCount val="14"/>
                <c:pt idx="0">
                  <c:v>188.14345991561183</c:v>
                </c:pt>
                <c:pt idx="1">
                  <c:v>0</c:v>
                </c:pt>
                <c:pt idx="2">
                  <c:v>34517.887931034486</c:v>
                </c:pt>
                <c:pt idx="3">
                  <c:v>585.77680525164112</c:v>
                </c:pt>
                <c:pt idx="4">
                  <c:v>2247511.8243243243</c:v>
                </c:pt>
                <c:pt idx="5">
                  <c:v>31.758436944937831</c:v>
                </c:pt>
                <c:pt idx="6">
                  <c:v>2.2613065326633163E-2</c:v>
                </c:pt>
                <c:pt idx="7">
                  <c:v>604.98614958448752</c:v>
                </c:pt>
                <c:pt idx="8">
                  <c:v>0.16097560975609757</c:v>
                </c:pt>
                <c:pt idx="9">
                  <c:v>15.476190476190474</c:v>
                </c:pt>
                <c:pt idx="10">
                  <c:v>12.24375</c:v>
                </c:pt>
                <c:pt idx="11">
                  <c:v>50.607287449392715</c:v>
                </c:pt>
                <c:pt idx="12">
                  <c:v>51.987577639751549</c:v>
                </c:pt>
                <c:pt idx="13">
                  <c:v>95.691056910569102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659-4219-9BD2-BCA3B9355ED8}"/>
            </c:ext>
          </c:extLst>
        </c:ser>
        <c:ser>
          <c:idx val="33"/>
          <c:order val="33"/>
          <c:tx>
            <c:v>MIX1-84</c:v>
          </c:tx>
          <c:spPr>
            <a:ln w="12700">
              <a:solidFill>
                <a:srgbClr val="73F69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REE!$C$35:$P$35</c:f>
              <c:numCache>
                <c:formatCode>General</c:formatCode>
                <c:ptCount val="14"/>
                <c:pt idx="0">
                  <c:v>172.10970464135022</c:v>
                </c:pt>
                <c:pt idx="1">
                  <c:v>0</c:v>
                </c:pt>
                <c:pt idx="2">
                  <c:v>35136.530172413797</c:v>
                </c:pt>
                <c:pt idx="3">
                  <c:v>592.47264770240702</c:v>
                </c:pt>
                <c:pt idx="4">
                  <c:v>2249579.7972972975</c:v>
                </c:pt>
                <c:pt idx="5">
                  <c:v>31.97158081705151</c:v>
                </c:pt>
                <c:pt idx="6">
                  <c:v>0</c:v>
                </c:pt>
                <c:pt idx="7">
                  <c:v>601.93905817174516</c:v>
                </c:pt>
                <c:pt idx="8">
                  <c:v>0.20040650406504065</c:v>
                </c:pt>
                <c:pt idx="9">
                  <c:v>16.758241758241759</c:v>
                </c:pt>
                <c:pt idx="10">
                  <c:v>12.456250000000001</c:v>
                </c:pt>
                <c:pt idx="11">
                  <c:v>50.08097165991903</c:v>
                </c:pt>
                <c:pt idx="12">
                  <c:v>52.049689440993795</c:v>
                </c:pt>
                <c:pt idx="13">
                  <c:v>96.707317073170728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659-4219-9BD2-BCA3B9355ED8}"/>
            </c:ext>
          </c:extLst>
        </c:ser>
        <c:ser>
          <c:idx val="34"/>
          <c:order val="34"/>
          <c:tx>
            <c:v>MIX1-85</c:v>
          </c:tx>
          <c:spPr>
            <a:ln w="12700">
              <a:solidFill>
                <a:srgbClr val="777A3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REE!$C$36:$P$36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1741.5536105032822</c:v>
                </c:pt>
                <c:pt idx="4">
                  <c:v>8697.5675675675684</c:v>
                </c:pt>
                <c:pt idx="5">
                  <c:v>6708.348134991119</c:v>
                </c:pt>
                <c:pt idx="6">
                  <c:v>0</c:v>
                </c:pt>
                <c:pt idx="7">
                  <c:v>18784.487534626038</c:v>
                </c:pt>
                <c:pt idx="8">
                  <c:v>4100.6504065040654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659-4219-9BD2-BCA3B9355ED8}"/>
            </c:ext>
          </c:extLst>
        </c:ser>
        <c:ser>
          <c:idx val="35"/>
          <c:order val="35"/>
          <c:tx>
            <c:v>MIX1-86</c:v>
          </c:tx>
          <c:spPr>
            <a:ln w="12700">
              <a:solidFill>
                <a:srgbClr val="7AFDC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REE!$C$37:$P$37</c:f>
              <c:numCache>
                <c:formatCode>General</c:formatCode>
                <c:ptCount val="14"/>
                <c:pt idx="0">
                  <c:v>153.08016877637132</c:v>
                </c:pt>
                <c:pt idx="1">
                  <c:v>0</c:v>
                </c:pt>
                <c:pt idx="2">
                  <c:v>34588.362068965522</c:v>
                </c:pt>
                <c:pt idx="3">
                  <c:v>597.35229759299784</c:v>
                </c:pt>
                <c:pt idx="4">
                  <c:v>2270031.2837837841</c:v>
                </c:pt>
                <c:pt idx="5">
                  <c:v>32.806394316163406</c:v>
                </c:pt>
                <c:pt idx="6">
                  <c:v>0</c:v>
                </c:pt>
                <c:pt idx="7">
                  <c:v>610.2493074792244</c:v>
                </c:pt>
                <c:pt idx="8">
                  <c:v>0.19471544715447153</c:v>
                </c:pt>
                <c:pt idx="9">
                  <c:v>18.717948717948719</c:v>
                </c:pt>
                <c:pt idx="10">
                  <c:v>12.625</c:v>
                </c:pt>
                <c:pt idx="11">
                  <c:v>48.623481781376519</c:v>
                </c:pt>
                <c:pt idx="12">
                  <c:v>51.055900621118013</c:v>
                </c:pt>
                <c:pt idx="13">
                  <c:v>98.455284552845526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659-4219-9BD2-BCA3B9355ED8}"/>
            </c:ext>
          </c:extLst>
        </c:ser>
        <c:ser>
          <c:idx val="36"/>
          <c:order val="36"/>
          <c:tx>
            <c:v>MIX1-87</c:v>
          </c:tx>
          <c:spPr>
            <a:ln w="12700">
              <a:solidFill>
                <a:srgbClr val="7E816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REE!$C$38:$P$38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185700.86206896554</c:v>
                </c:pt>
                <c:pt idx="3">
                  <c:v>0</c:v>
                </c:pt>
                <c:pt idx="4">
                  <c:v>408132.90540540538</c:v>
                </c:pt>
                <c:pt idx="5">
                  <c:v>0</c:v>
                </c:pt>
                <c:pt idx="6">
                  <c:v>0</c:v>
                </c:pt>
                <c:pt idx="7">
                  <c:v>15613.296398891966</c:v>
                </c:pt>
                <c:pt idx="8">
                  <c:v>2044.4715447154472</c:v>
                </c:pt>
                <c:pt idx="9">
                  <c:v>68051.0989010989</c:v>
                </c:pt>
                <c:pt idx="10">
                  <c:v>24130.75</c:v>
                </c:pt>
                <c:pt idx="11">
                  <c:v>0</c:v>
                </c:pt>
                <c:pt idx="12">
                  <c:v>0</c:v>
                </c:pt>
                <c:pt idx="13">
                  <c:v>33609.756097560974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659-4219-9BD2-BCA3B9355ED8}"/>
            </c:ext>
          </c:extLst>
        </c:ser>
        <c:ser>
          <c:idx val="37"/>
          <c:order val="37"/>
          <c:tx>
            <c:v>MIX1-88</c:v>
          </c:tx>
          <c:spPr>
            <a:ln w="12700">
              <a:solidFill>
                <a:srgbClr val="8204F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REE!$C$39:$P$39</c:f>
              <c:numCache>
                <c:formatCode>General</c:formatCode>
                <c:ptCount val="14"/>
                <c:pt idx="0">
                  <c:v>4779.7890295358648</c:v>
                </c:pt>
                <c:pt idx="1">
                  <c:v>3049.5921696574228</c:v>
                </c:pt>
                <c:pt idx="2">
                  <c:v>50642.887931034486</c:v>
                </c:pt>
                <c:pt idx="3">
                  <c:v>1569.4091903719911</c:v>
                </c:pt>
                <c:pt idx="4">
                  <c:v>3301378.3783783787</c:v>
                </c:pt>
                <c:pt idx="5">
                  <c:v>64.298401420959152</c:v>
                </c:pt>
                <c:pt idx="6">
                  <c:v>105.52763819095478</c:v>
                </c:pt>
                <c:pt idx="7">
                  <c:v>3191.9667590027702</c:v>
                </c:pt>
                <c:pt idx="8">
                  <c:v>19.674796747967481</c:v>
                </c:pt>
                <c:pt idx="9">
                  <c:v>414.46886446886441</c:v>
                </c:pt>
                <c:pt idx="10">
                  <c:v>59.125000000000007</c:v>
                </c:pt>
                <c:pt idx="11">
                  <c:v>77.611336032388664</c:v>
                </c:pt>
                <c:pt idx="12">
                  <c:v>162.67080745341616</c:v>
                </c:pt>
                <c:pt idx="13">
                  <c:v>295.1219512195122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659-4219-9BD2-BCA3B9355ED8}"/>
            </c:ext>
          </c:extLst>
        </c:ser>
        <c:ser>
          <c:idx val="38"/>
          <c:order val="38"/>
          <c:tx>
            <c:v>MIX1-89</c:v>
          </c:tx>
          <c:spPr>
            <a:ln w="12700">
              <a:solidFill>
                <a:srgbClr val="85889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REE!$C$40:$P$40</c:f>
              <c:numCache>
                <c:formatCode>General</c:formatCode>
                <c:ptCount val="14"/>
                <c:pt idx="0">
                  <c:v>4109.662447257384</c:v>
                </c:pt>
                <c:pt idx="1">
                  <c:v>0</c:v>
                </c:pt>
                <c:pt idx="2">
                  <c:v>50397.521551724145</c:v>
                </c:pt>
                <c:pt idx="3">
                  <c:v>6687.2647702406994</c:v>
                </c:pt>
                <c:pt idx="4">
                  <c:v>3301378.3783783787</c:v>
                </c:pt>
                <c:pt idx="5">
                  <c:v>635.52397868561275</c:v>
                </c:pt>
                <c:pt idx="6">
                  <c:v>0.77487437185929642</c:v>
                </c:pt>
                <c:pt idx="7">
                  <c:v>1422.7146814404432</c:v>
                </c:pt>
                <c:pt idx="8">
                  <c:v>0.82520325203252043</c:v>
                </c:pt>
                <c:pt idx="9">
                  <c:v>54.029304029304029</c:v>
                </c:pt>
                <c:pt idx="10">
                  <c:v>47.9375</c:v>
                </c:pt>
                <c:pt idx="11">
                  <c:v>9.4736842105263168</c:v>
                </c:pt>
                <c:pt idx="12">
                  <c:v>300.86956521739125</c:v>
                </c:pt>
                <c:pt idx="13">
                  <c:v>826.82926829268285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659-4219-9BD2-BCA3B9355ED8}"/>
            </c:ext>
          </c:extLst>
        </c:ser>
        <c:ser>
          <c:idx val="39"/>
          <c:order val="39"/>
          <c:tx>
            <c:v>MIX1-90</c:v>
          </c:tx>
          <c:spPr>
            <a:ln w="12700">
              <a:solidFill>
                <a:srgbClr val="890C2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REE!$C$41:$P$41</c:f>
              <c:numCache>
                <c:formatCode>General</c:formatCode>
                <c:ptCount val="14"/>
                <c:pt idx="0">
                  <c:v>3398.9029535864979</c:v>
                </c:pt>
                <c:pt idx="1">
                  <c:v>979.38009787928229</c:v>
                </c:pt>
                <c:pt idx="2">
                  <c:v>69458.72844827587</c:v>
                </c:pt>
                <c:pt idx="3">
                  <c:v>12245.142231947482</c:v>
                </c:pt>
                <c:pt idx="4">
                  <c:v>3301378.3783783787</c:v>
                </c:pt>
                <c:pt idx="5">
                  <c:v>263.58792184724689</c:v>
                </c:pt>
                <c:pt idx="6">
                  <c:v>46.231155778894468</c:v>
                </c:pt>
                <c:pt idx="7">
                  <c:v>2034.9030470914126</c:v>
                </c:pt>
                <c:pt idx="8">
                  <c:v>19.878048780487802</c:v>
                </c:pt>
                <c:pt idx="9">
                  <c:v>621.79487179487182</c:v>
                </c:pt>
                <c:pt idx="10">
                  <c:v>192.3125</c:v>
                </c:pt>
                <c:pt idx="11">
                  <c:v>211.74089068825913</c:v>
                </c:pt>
                <c:pt idx="12">
                  <c:v>833.91304347826076</c:v>
                </c:pt>
                <c:pt idx="13">
                  <c:v>1927.6422764227643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659-4219-9BD2-BCA3B9355ED8}"/>
            </c:ext>
          </c:extLst>
        </c:ser>
        <c:ser>
          <c:idx val="40"/>
          <c:order val="40"/>
          <c:tx>
            <c:v>MIX1-91</c:v>
          </c:tx>
          <c:spPr>
            <a:ln w="12700">
              <a:solidFill>
                <a:srgbClr val="8C8FC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REE!$C$42:$P$42</c:f>
              <c:numCache>
                <c:formatCode>General</c:formatCode>
                <c:ptCount val="14"/>
                <c:pt idx="0">
                  <c:v>1608.9029535864979</c:v>
                </c:pt>
                <c:pt idx="1">
                  <c:v>0</c:v>
                </c:pt>
                <c:pt idx="2">
                  <c:v>50835.344827586217</c:v>
                </c:pt>
                <c:pt idx="3">
                  <c:v>3652.2100656455141</c:v>
                </c:pt>
                <c:pt idx="4">
                  <c:v>3301378.3783783787</c:v>
                </c:pt>
                <c:pt idx="5">
                  <c:v>30.071047957371224</c:v>
                </c:pt>
                <c:pt idx="6">
                  <c:v>0.33567839195979898</c:v>
                </c:pt>
                <c:pt idx="7">
                  <c:v>192.52077562326869</c:v>
                </c:pt>
                <c:pt idx="8">
                  <c:v>1.878048780487805</c:v>
                </c:pt>
                <c:pt idx="9">
                  <c:v>129.30402930402929</c:v>
                </c:pt>
                <c:pt idx="10">
                  <c:v>68.3125</c:v>
                </c:pt>
                <c:pt idx="11">
                  <c:v>99.716599190283404</c:v>
                </c:pt>
                <c:pt idx="12">
                  <c:v>303.6024844720497</c:v>
                </c:pt>
                <c:pt idx="13">
                  <c:v>639.02439024390242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659-4219-9BD2-BCA3B9355ED8}"/>
            </c:ext>
          </c:extLst>
        </c:ser>
        <c:ser>
          <c:idx val="41"/>
          <c:order val="41"/>
          <c:tx>
            <c:v>MIX1-92</c:v>
          </c:tx>
          <c:spPr>
            <a:ln w="12700">
              <a:solidFill>
                <a:srgbClr val="90135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REE!$C$43:$P$43</c:f>
              <c:numCache>
                <c:formatCode>General</c:formatCode>
                <c:ptCount val="14"/>
                <c:pt idx="0">
                  <c:v>1131.0548523206751</c:v>
                </c:pt>
                <c:pt idx="1">
                  <c:v>71.207177814029365</c:v>
                </c:pt>
                <c:pt idx="2">
                  <c:v>50755.172413793109</c:v>
                </c:pt>
                <c:pt idx="3">
                  <c:v>1725.1641137855579</c:v>
                </c:pt>
                <c:pt idx="4">
                  <c:v>3301378.7837837841</c:v>
                </c:pt>
                <c:pt idx="5">
                  <c:v>40.301953818827712</c:v>
                </c:pt>
                <c:pt idx="6">
                  <c:v>0.92462311557788934</c:v>
                </c:pt>
                <c:pt idx="7">
                  <c:v>604.43213296398892</c:v>
                </c:pt>
                <c:pt idx="8">
                  <c:v>0.38292682926829269</c:v>
                </c:pt>
                <c:pt idx="9">
                  <c:v>22.582417582417584</c:v>
                </c:pt>
                <c:pt idx="10">
                  <c:v>16.125</c:v>
                </c:pt>
                <c:pt idx="11">
                  <c:v>14.8582995951417</c:v>
                </c:pt>
                <c:pt idx="12">
                  <c:v>84.161490683229815</c:v>
                </c:pt>
                <c:pt idx="13">
                  <c:v>207.72357723577238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659-4219-9BD2-BCA3B9355ED8}"/>
            </c:ext>
          </c:extLst>
        </c:ser>
        <c:ser>
          <c:idx val="42"/>
          <c:order val="42"/>
          <c:tx>
            <c:v>MIX1-93</c:v>
          </c:tx>
          <c:spPr>
            <a:ln w="12700">
              <a:solidFill>
                <a:srgbClr val="9396F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REE!$C$44:$P$44</c:f>
              <c:numCache>
                <c:formatCode>General</c:formatCode>
                <c:ptCount val="14"/>
                <c:pt idx="0">
                  <c:v>1746.8354430379748</c:v>
                </c:pt>
                <c:pt idx="1">
                  <c:v>0</c:v>
                </c:pt>
                <c:pt idx="2">
                  <c:v>50199.245689655174</c:v>
                </c:pt>
                <c:pt idx="3">
                  <c:v>3034.682713347921</c:v>
                </c:pt>
                <c:pt idx="4">
                  <c:v>3301378.7837837841</c:v>
                </c:pt>
                <c:pt idx="5">
                  <c:v>57.015985790408521</c:v>
                </c:pt>
                <c:pt idx="6">
                  <c:v>0.70201005025125618</c:v>
                </c:pt>
                <c:pt idx="7">
                  <c:v>914.12742382271472</c:v>
                </c:pt>
                <c:pt idx="8">
                  <c:v>1.178861788617886</c:v>
                </c:pt>
                <c:pt idx="9">
                  <c:v>76.92307692307692</c:v>
                </c:pt>
                <c:pt idx="10">
                  <c:v>43.1875</c:v>
                </c:pt>
                <c:pt idx="11">
                  <c:v>53.765182186234824</c:v>
                </c:pt>
                <c:pt idx="12">
                  <c:v>195.27950310559007</c:v>
                </c:pt>
                <c:pt idx="13">
                  <c:v>430.08130081300811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659-4219-9BD2-BCA3B9355ED8}"/>
            </c:ext>
          </c:extLst>
        </c:ser>
        <c:ser>
          <c:idx val="43"/>
          <c:order val="43"/>
          <c:tx>
            <c:v>MIX1-94</c:v>
          </c:tx>
          <c:spPr>
            <a:ln w="12700">
              <a:solidFill>
                <a:srgbClr val="971A8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REE!$C$45:$P$45</c:f>
              <c:numCache>
                <c:formatCode>General</c:formatCode>
                <c:ptCount val="14"/>
                <c:pt idx="0">
                  <c:v>3878.6075949367091</c:v>
                </c:pt>
                <c:pt idx="1">
                  <c:v>80.929853181076666</c:v>
                </c:pt>
                <c:pt idx="2">
                  <c:v>50130.926724137928</c:v>
                </c:pt>
                <c:pt idx="3">
                  <c:v>6250.3282275711163</c:v>
                </c:pt>
                <c:pt idx="4">
                  <c:v>3301378.5810810816</c:v>
                </c:pt>
                <c:pt idx="5">
                  <c:v>63.765541740674948</c:v>
                </c:pt>
                <c:pt idx="6">
                  <c:v>1.879396984924623</c:v>
                </c:pt>
                <c:pt idx="7">
                  <c:v>958.72576177285316</c:v>
                </c:pt>
                <c:pt idx="8">
                  <c:v>1.845528455284553</c:v>
                </c:pt>
                <c:pt idx="9">
                  <c:v>126.37362637362638</c:v>
                </c:pt>
                <c:pt idx="10">
                  <c:v>70.9375</c:v>
                </c:pt>
                <c:pt idx="11">
                  <c:v>105.66801619433198</c:v>
                </c:pt>
                <c:pt idx="12">
                  <c:v>351.11801242236027</c:v>
                </c:pt>
                <c:pt idx="13">
                  <c:v>840.2439024390244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659-4219-9BD2-BCA3B9355ED8}"/>
            </c:ext>
          </c:extLst>
        </c:ser>
        <c:ser>
          <c:idx val="44"/>
          <c:order val="44"/>
          <c:tx>
            <c:v>MIX1-95</c:v>
          </c:tx>
          <c:spPr>
            <a:ln w="12700">
              <a:solidFill>
                <a:srgbClr val="9A9E2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REE!$C$46:$P$46</c:f>
              <c:numCache>
                <c:formatCode>General</c:formatCode>
                <c:ptCount val="14"/>
                <c:pt idx="0">
                  <c:v>2482.4472573839666</c:v>
                </c:pt>
                <c:pt idx="1">
                  <c:v>370.44045676998371</c:v>
                </c:pt>
                <c:pt idx="2">
                  <c:v>50679.956896551732</c:v>
                </c:pt>
                <c:pt idx="3">
                  <c:v>4526.2582056892779</c:v>
                </c:pt>
                <c:pt idx="4">
                  <c:v>3301378.5810810816</c:v>
                </c:pt>
                <c:pt idx="5">
                  <c:v>73.357015985790397</c:v>
                </c:pt>
                <c:pt idx="6">
                  <c:v>18.241206030150753</c:v>
                </c:pt>
                <c:pt idx="7">
                  <c:v>2255.1246537396119</c:v>
                </c:pt>
                <c:pt idx="8">
                  <c:v>15</c:v>
                </c:pt>
                <c:pt idx="9">
                  <c:v>457.3260073260073</c:v>
                </c:pt>
                <c:pt idx="10">
                  <c:v>130.875</c:v>
                </c:pt>
                <c:pt idx="11">
                  <c:v>219.43319838056681</c:v>
                </c:pt>
                <c:pt idx="12">
                  <c:v>355.46583850931677</c:v>
                </c:pt>
                <c:pt idx="13">
                  <c:v>739.02439024390242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659-4219-9BD2-BCA3B9355ED8}"/>
            </c:ext>
          </c:extLst>
        </c:ser>
        <c:ser>
          <c:idx val="45"/>
          <c:order val="45"/>
          <c:tx>
            <c:v>MIX1-96</c:v>
          </c:tx>
          <c:spPr>
            <a:ln w="12700">
              <a:solidFill>
                <a:srgbClr val="9E21B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REE!$C$47:$P$47</c:f>
              <c:numCache>
                <c:formatCode>General</c:formatCode>
                <c:ptCount val="14"/>
                <c:pt idx="0">
                  <c:v>2209.5358649789027</c:v>
                </c:pt>
                <c:pt idx="1">
                  <c:v>10901.044045676999</c:v>
                </c:pt>
                <c:pt idx="2">
                  <c:v>50568.318965517239</c:v>
                </c:pt>
                <c:pt idx="3">
                  <c:v>10066.477024070022</c:v>
                </c:pt>
                <c:pt idx="4">
                  <c:v>3301378.5810810816</c:v>
                </c:pt>
                <c:pt idx="5">
                  <c:v>150.62166962699823</c:v>
                </c:pt>
                <c:pt idx="6">
                  <c:v>22.8643216080402</c:v>
                </c:pt>
                <c:pt idx="7">
                  <c:v>1592.5207756232687</c:v>
                </c:pt>
                <c:pt idx="8">
                  <c:v>8.8252032520325194</c:v>
                </c:pt>
                <c:pt idx="9">
                  <c:v>350.18315018315019</c:v>
                </c:pt>
                <c:pt idx="10">
                  <c:v>146.75</c:v>
                </c:pt>
                <c:pt idx="11">
                  <c:v>179.35222672064776</c:v>
                </c:pt>
                <c:pt idx="12">
                  <c:v>727.76397515527947</c:v>
                </c:pt>
                <c:pt idx="13">
                  <c:v>1640.6504065040649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659-4219-9BD2-BCA3B9355ED8}"/>
            </c:ext>
          </c:extLst>
        </c:ser>
        <c:ser>
          <c:idx val="46"/>
          <c:order val="46"/>
          <c:tx>
            <c:v>MIX1-97</c:v>
          </c:tx>
          <c:spPr>
            <a:ln w="12700">
              <a:solidFill>
                <a:srgbClr val="A1A55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REE!$C$48:$P$48</c:f>
              <c:numCache>
                <c:formatCode>General</c:formatCode>
                <c:ptCount val="14"/>
                <c:pt idx="0">
                  <c:v>3168.9451476793247</c:v>
                </c:pt>
                <c:pt idx="1">
                  <c:v>0</c:v>
                </c:pt>
                <c:pt idx="2">
                  <c:v>50095.258620689659</c:v>
                </c:pt>
                <c:pt idx="3">
                  <c:v>4377.1334792122534</c:v>
                </c:pt>
                <c:pt idx="4">
                  <c:v>3301378.5810810816</c:v>
                </c:pt>
                <c:pt idx="5">
                  <c:v>36.00355239786856</c:v>
                </c:pt>
                <c:pt idx="6">
                  <c:v>7.4874371859296476E-2</c:v>
                </c:pt>
                <c:pt idx="7">
                  <c:v>587.25761772853184</c:v>
                </c:pt>
                <c:pt idx="8">
                  <c:v>0.50325203252032513</c:v>
                </c:pt>
                <c:pt idx="9">
                  <c:v>53.663003663003664</c:v>
                </c:pt>
                <c:pt idx="10">
                  <c:v>42.0625</c:v>
                </c:pt>
                <c:pt idx="11">
                  <c:v>56.963562753036442</c:v>
                </c:pt>
                <c:pt idx="12">
                  <c:v>244.90683229813664</c:v>
                </c:pt>
                <c:pt idx="13">
                  <c:v>598.78048780487802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659-4219-9BD2-BCA3B9355ED8}"/>
            </c:ext>
          </c:extLst>
        </c:ser>
        <c:ser>
          <c:idx val="47"/>
          <c:order val="47"/>
          <c:tx>
            <c:v>MIX1-98</c:v>
          </c:tx>
          <c:spPr>
            <a:ln w="12700">
              <a:solidFill>
                <a:srgbClr val="A528E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REE!$C$49:$P$49</c:f>
              <c:numCache>
                <c:formatCode>General</c:formatCode>
                <c:ptCount val="14"/>
                <c:pt idx="0">
                  <c:v>2439.915611814346</c:v>
                </c:pt>
                <c:pt idx="1">
                  <c:v>92.854812398042412</c:v>
                </c:pt>
                <c:pt idx="2">
                  <c:v>50411.422413793109</c:v>
                </c:pt>
                <c:pt idx="3">
                  <c:v>5409.9124726477021</c:v>
                </c:pt>
                <c:pt idx="4">
                  <c:v>3301378.5810810816</c:v>
                </c:pt>
                <c:pt idx="5">
                  <c:v>62.166962699822378</c:v>
                </c:pt>
                <c:pt idx="6">
                  <c:v>0.78492462311557787</c:v>
                </c:pt>
                <c:pt idx="7">
                  <c:v>1327.146814404432</c:v>
                </c:pt>
                <c:pt idx="8">
                  <c:v>1.524390243902439</c:v>
                </c:pt>
                <c:pt idx="9">
                  <c:v>108.24175824175823</c:v>
                </c:pt>
                <c:pt idx="10">
                  <c:v>72.375</c:v>
                </c:pt>
                <c:pt idx="11">
                  <c:v>125.50607287449394</c:v>
                </c:pt>
                <c:pt idx="12">
                  <c:v>359.62732919254654</c:v>
                </c:pt>
                <c:pt idx="13">
                  <c:v>826.01626016260161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659-4219-9BD2-BCA3B9355ED8}"/>
            </c:ext>
          </c:extLst>
        </c:ser>
        <c:ser>
          <c:idx val="48"/>
          <c:order val="48"/>
          <c:tx>
            <c:v>MIX1-102</c:v>
          </c:tx>
          <c:spPr>
            <a:ln w="12700">
              <a:solidFill>
                <a:srgbClr val="A8AC8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REE!$C$50:$P$50</c:f>
              <c:numCache>
                <c:formatCode>General</c:formatCode>
                <c:ptCount val="14"/>
                <c:pt idx="0">
                  <c:v>1811.2658227848101</c:v>
                </c:pt>
                <c:pt idx="1">
                  <c:v>262.13703099510604</c:v>
                </c:pt>
                <c:pt idx="2">
                  <c:v>52041.59482758621</c:v>
                </c:pt>
                <c:pt idx="3">
                  <c:v>5949.4967177242888</c:v>
                </c:pt>
                <c:pt idx="4">
                  <c:v>3301378.5810810816</c:v>
                </c:pt>
                <c:pt idx="5">
                  <c:v>58.792184724689164</c:v>
                </c:pt>
                <c:pt idx="6">
                  <c:v>2.8090452261306535</c:v>
                </c:pt>
                <c:pt idx="7">
                  <c:v>773.13019390581712</c:v>
                </c:pt>
                <c:pt idx="8">
                  <c:v>3.1626016260162602</c:v>
                </c:pt>
                <c:pt idx="9">
                  <c:v>206.41025641025638</c:v>
                </c:pt>
                <c:pt idx="10">
                  <c:v>111.9375</c:v>
                </c:pt>
                <c:pt idx="11">
                  <c:v>94.696356275303643</c:v>
                </c:pt>
                <c:pt idx="12">
                  <c:v>476.95652173913044</c:v>
                </c:pt>
                <c:pt idx="13">
                  <c:v>994.71544715447146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659-4219-9BD2-BCA3B9355ED8}"/>
            </c:ext>
          </c:extLst>
        </c:ser>
        <c:ser>
          <c:idx val="49"/>
          <c:order val="49"/>
          <c:tx>
            <c:v>MIX1-106</c:v>
          </c:tx>
          <c:spPr>
            <a:ln w="12700">
              <a:solidFill>
                <a:srgbClr val="AC301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REE!$C$51:$P$51</c:f>
              <c:numCache>
                <c:formatCode>General</c:formatCode>
                <c:ptCount val="14"/>
                <c:pt idx="0">
                  <c:v>176.83544303797467</c:v>
                </c:pt>
                <c:pt idx="1">
                  <c:v>0</c:v>
                </c:pt>
                <c:pt idx="2">
                  <c:v>33502.370689655174</c:v>
                </c:pt>
                <c:pt idx="3">
                  <c:v>567.33041575492337</c:v>
                </c:pt>
                <c:pt idx="4">
                  <c:v>2225377.9729729732</c:v>
                </c:pt>
                <c:pt idx="5">
                  <c:v>31.172291296625218</c:v>
                </c:pt>
                <c:pt idx="6">
                  <c:v>0</c:v>
                </c:pt>
                <c:pt idx="7">
                  <c:v>586.14958448753464</c:v>
                </c:pt>
                <c:pt idx="8">
                  <c:v>0.15365853658536585</c:v>
                </c:pt>
                <c:pt idx="9">
                  <c:v>15.384615384615383</c:v>
                </c:pt>
                <c:pt idx="10">
                  <c:v>11.88125</c:v>
                </c:pt>
                <c:pt idx="11">
                  <c:v>50.728744939271252</c:v>
                </c:pt>
                <c:pt idx="12">
                  <c:v>50.496894409937894</c:v>
                </c:pt>
                <c:pt idx="13">
                  <c:v>93.048780487804876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659-4219-9BD2-BCA3B9355ED8}"/>
            </c:ext>
          </c:extLst>
        </c:ser>
        <c:ser>
          <c:idx val="50"/>
          <c:order val="50"/>
          <c:tx>
            <c:v>MIX1-107</c:v>
          </c:tx>
          <c:spPr>
            <a:ln w="12700">
              <a:solidFill>
                <a:srgbClr val="AFB3B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REE!$C$52:$P$52</c:f>
              <c:numCache>
                <c:formatCode>General</c:formatCode>
                <c:ptCount val="14"/>
                <c:pt idx="0">
                  <c:v>164.55696202531647</c:v>
                </c:pt>
                <c:pt idx="1">
                  <c:v>0</c:v>
                </c:pt>
                <c:pt idx="2">
                  <c:v>33545.689655172413</c:v>
                </c:pt>
                <c:pt idx="3">
                  <c:v>571.57549234135661</c:v>
                </c:pt>
                <c:pt idx="4">
                  <c:v>2238747.5</c:v>
                </c:pt>
                <c:pt idx="5">
                  <c:v>31.527531083481346</c:v>
                </c:pt>
                <c:pt idx="6">
                  <c:v>2.4120603015075372E-2</c:v>
                </c:pt>
                <c:pt idx="7">
                  <c:v>597.22991689750688</c:v>
                </c:pt>
                <c:pt idx="8">
                  <c:v>0.17926829268292682</c:v>
                </c:pt>
                <c:pt idx="9">
                  <c:v>17.106227106227106</c:v>
                </c:pt>
                <c:pt idx="10">
                  <c:v>12.712499999999999</c:v>
                </c:pt>
                <c:pt idx="11">
                  <c:v>50.040485829959515</c:v>
                </c:pt>
                <c:pt idx="12">
                  <c:v>50.186335403726709</c:v>
                </c:pt>
                <c:pt idx="13">
                  <c:v>92.682926829268283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659-4219-9BD2-BCA3B9355ED8}"/>
            </c:ext>
          </c:extLst>
        </c:ser>
        <c:ser>
          <c:idx val="51"/>
          <c:order val="51"/>
          <c:tx>
            <c:v>MIX1-108</c:v>
          </c:tx>
          <c:spPr>
            <a:ln w="12700">
              <a:solidFill>
                <a:srgbClr val="B3374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REE!$C$53:$P$53</c:f>
              <c:numCache>
                <c:formatCode>General</c:formatCode>
                <c:ptCount val="14"/>
                <c:pt idx="0">
                  <c:v>161.09704641350211</c:v>
                </c:pt>
                <c:pt idx="1">
                  <c:v>0</c:v>
                </c:pt>
                <c:pt idx="2">
                  <c:v>33987.284482758623</c:v>
                </c:pt>
                <c:pt idx="3">
                  <c:v>568.22757111597377</c:v>
                </c:pt>
                <c:pt idx="4">
                  <c:v>2291050.2702702703</c:v>
                </c:pt>
                <c:pt idx="5">
                  <c:v>35.293072824156305</c:v>
                </c:pt>
                <c:pt idx="6">
                  <c:v>0</c:v>
                </c:pt>
                <c:pt idx="7">
                  <c:v>529.63988919667588</c:v>
                </c:pt>
                <c:pt idx="8">
                  <c:v>0</c:v>
                </c:pt>
                <c:pt idx="9">
                  <c:v>14.633699633699633</c:v>
                </c:pt>
                <c:pt idx="10">
                  <c:v>11.3</c:v>
                </c:pt>
                <c:pt idx="11">
                  <c:v>46.923076923076927</c:v>
                </c:pt>
                <c:pt idx="12">
                  <c:v>49.813664596273291</c:v>
                </c:pt>
                <c:pt idx="13">
                  <c:v>85.121951219512184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659-4219-9BD2-BCA3B9355ED8}"/>
            </c:ext>
          </c:extLst>
        </c:ser>
        <c:ser>
          <c:idx val="52"/>
          <c:order val="52"/>
          <c:tx>
            <c:v>MIX1-111</c:v>
          </c:tx>
          <c:spPr>
            <a:ln w="12700">
              <a:solidFill>
                <a:srgbClr val="B6BAE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REE!$C$54:$P$54</c:f>
              <c:numCache>
                <c:formatCode>General</c:formatCode>
                <c:ptCount val="14"/>
                <c:pt idx="0">
                  <c:v>110.42194092827006</c:v>
                </c:pt>
                <c:pt idx="1">
                  <c:v>0</c:v>
                </c:pt>
                <c:pt idx="2">
                  <c:v>31251.185344827591</c:v>
                </c:pt>
                <c:pt idx="3">
                  <c:v>520.56892778993438</c:v>
                </c:pt>
                <c:pt idx="4">
                  <c:v>2185888.9189189188</c:v>
                </c:pt>
                <c:pt idx="5">
                  <c:v>36.341030195381876</c:v>
                </c:pt>
                <c:pt idx="6">
                  <c:v>0</c:v>
                </c:pt>
                <c:pt idx="7">
                  <c:v>558.44875346260392</c:v>
                </c:pt>
                <c:pt idx="8">
                  <c:v>0.2203252032520325</c:v>
                </c:pt>
                <c:pt idx="9">
                  <c:v>15.201465201465201</c:v>
                </c:pt>
                <c:pt idx="10">
                  <c:v>10.875</c:v>
                </c:pt>
                <c:pt idx="11">
                  <c:v>50.688259109311744</c:v>
                </c:pt>
                <c:pt idx="12">
                  <c:v>47.763975155279503</c:v>
                </c:pt>
                <c:pt idx="13">
                  <c:v>81.910569105691067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659-4219-9BD2-BCA3B9355ED8}"/>
            </c:ext>
          </c:extLst>
        </c:ser>
        <c:ser>
          <c:idx val="53"/>
          <c:order val="53"/>
          <c:tx>
            <c:v>MIX1-119</c:v>
          </c:tx>
          <c:spPr>
            <a:ln w="12700">
              <a:solidFill>
                <a:srgbClr val="BA3E7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REE!$C$55:$P$55</c:f>
              <c:numCache>
                <c:formatCode>General</c:formatCode>
                <c:ptCount val="14"/>
                <c:pt idx="0">
                  <c:v>101.77215189873418</c:v>
                </c:pt>
                <c:pt idx="1">
                  <c:v>0</c:v>
                </c:pt>
                <c:pt idx="2">
                  <c:v>37587.176724137935</c:v>
                </c:pt>
                <c:pt idx="3">
                  <c:v>348.35886214442007</c:v>
                </c:pt>
                <c:pt idx="4">
                  <c:v>2488792.2297297297</c:v>
                </c:pt>
                <c:pt idx="5">
                  <c:v>23.996447602131436</c:v>
                </c:pt>
                <c:pt idx="6">
                  <c:v>0</c:v>
                </c:pt>
                <c:pt idx="7">
                  <c:v>73.905817174515235</c:v>
                </c:pt>
                <c:pt idx="8">
                  <c:v>8.4146341463414639E-2</c:v>
                </c:pt>
                <c:pt idx="9">
                  <c:v>4.1025641025641022</c:v>
                </c:pt>
                <c:pt idx="10">
                  <c:v>3</c:v>
                </c:pt>
                <c:pt idx="11">
                  <c:v>10.040485829959515</c:v>
                </c:pt>
                <c:pt idx="12">
                  <c:v>15.347826086956522</c:v>
                </c:pt>
                <c:pt idx="13">
                  <c:v>37.154471544715449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659-4219-9BD2-BCA3B9355ED8}"/>
            </c:ext>
          </c:extLst>
        </c:ser>
        <c:ser>
          <c:idx val="54"/>
          <c:order val="54"/>
          <c:tx>
            <c:v>MIX1-121</c:v>
          </c:tx>
          <c:spPr>
            <a:ln w="12700">
              <a:solidFill>
                <a:srgbClr val="BDC21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REE!$C$56:$P$56</c:f>
              <c:numCache>
                <c:formatCode>General</c:formatCode>
                <c:ptCount val="14"/>
                <c:pt idx="0">
                  <c:v>2375.7383966244724</c:v>
                </c:pt>
                <c:pt idx="1">
                  <c:v>288.97226753670469</c:v>
                </c:pt>
                <c:pt idx="2">
                  <c:v>49759.913793103457</c:v>
                </c:pt>
                <c:pt idx="3">
                  <c:v>5185.0765864332598</c:v>
                </c:pt>
                <c:pt idx="4">
                  <c:v>3301378.3783783787</c:v>
                </c:pt>
                <c:pt idx="5">
                  <c:v>351.33214920071049</c:v>
                </c:pt>
                <c:pt idx="6">
                  <c:v>123.71859296482413</c:v>
                </c:pt>
                <c:pt idx="7">
                  <c:v>4403.3240997229923</c:v>
                </c:pt>
                <c:pt idx="8">
                  <c:v>18.943089430894311</c:v>
                </c:pt>
                <c:pt idx="9">
                  <c:v>318.49816849816847</c:v>
                </c:pt>
                <c:pt idx="10">
                  <c:v>39.625</c:v>
                </c:pt>
                <c:pt idx="11">
                  <c:v>28.421052631578945</c:v>
                </c:pt>
                <c:pt idx="12">
                  <c:v>140.62111801242236</c:v>
                </c:pt>
                <c:pt idx="13">
                  <c:v>341.46341463414637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659-4219-9BD2-BCA3B9355ED8}"/>
            </c:ext>
          </c:extLst>
        </c:ser>
        <c:ser>
          <c:idx val="55"/>
          <c:order val="55"/>
          <c:tx>
            <c:v>MIX1-126</c:v>
          </c:tx>
          <c:spPr>
            <a:ln w="12700">
              <a:solidFill>
                <a:srgbClr val="C145A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REE!$C$57:$P$57</c:f>
              <c:numCache>
                <c:formatCode>General</c:formatCode>
                <c:ptCount val="14"/>
                <c:pt idx="0">
                  <c:v>1178.6919831223631</c:v>
                </c:pt>
                <c:pt idx="1">
                  <c:v>583.39314845024467</c:v>
                </c:pt>
                <c:pt idx="2">
                  <c:v>49581.357758620688</c:v>
                </c:pt>
                <c:pt idx="3">
                  <c:v>1855.2735229759298</c:v>
                </c:pt>
                <c:pt idx="4">
                  <c:v>3301378.3783783787</c:v>
                </c:pt>
                <c:pt idx="5">
                  <c:v>102.66429840142096</c:v>
                </c:pt>
                <c:pt idx="6">
                  <c:v>22.814070351758794</c:v>
                </c:pt>
                <c:pt idx="7">
                  <c:v>2663.9889196675899</c:v>
                </c:pt>
                <c:pt idx="8">
                  <c:v>17.032520325203254</c:v>
                </c:pt>
                <c:pt idx="9">
                  <c:v>411.90476190476187</c:v>
                </c:pt>
                <c:pt idx="10">
                  <c:v>82.875</c:v>
                </c:pt>
                <c:pt idx="11">
                  <c:v>146.55870445344129</c:v>
                </c:pt>
                <c:pt idx="12">
                  <c:v>151.92546583850933</c:v>
                </c:pt>
                <c:pt idx="13">
                  <c:v>285.36585365853654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659-4219-9BD2-BCA3B9355ED8}"/>
            </c:ext>
          </c:extLst>
        </c:ser>
        <c:ser>
          <c:idx val="56"/>
          <c:order val="56"/>
          <c:tx>
            <c:v>MIX1-131</c:v>
          </c:tx>
          <c:spPr>
            <a:ln w="12700">
              <a:solidFill>
                <a:srgbClr val="C4C94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REE!$C$58:$P$58</c:f>
              <c:numCache>
                <c:formatCode>General</c:formatCode>
                <c:ptCount val="14"/>
                <c:pt idx="0">
                  <c:v>1597.0464135021098</c:v>
                </c:pt>
                <c:pt idx="1">
                  <c:v>0</c:v>
                </c:pt>
                <c:pt idx="2">
                  <c:v>49411.637931034486</c:v>
                </c:pt>
                <c:pt idx="3">
                  <c:v>3678.7527352297593</c:v>
                </c:pt>
                <c:pt idx="4">
                  <c:v>3301378.3783783787</c:v>
                </c:pt>
                <c:pt idx="5">
                  <c:v>42.380106571936054</c:v>
                </c:pt>
                <c:pt idx="6">
                  <c:v>0.53216080402010046</c:v>
                </c:pt>
                <c:pt idx="7">
                  <c:v>713.57340720221612</c:v>
                </c:pt>
                <c:pt idx="8">
                  <c:v>2.5772357723577235</c:v>
                </c:pt>
                <c:pt idx="9">
                  <c:v>170.51282051282053</c:v>
                </c:pt>
                <c:pt idx="10">
                  <c:v>77.375</c:v>
                </c:pt>
                <c:pt idx="11">
                  <c:v>77.449392712550605</c:v>
                </c:pt>
                <c:pt idx="12">
                  <c:v>303.9751552795031</c:v>
                </c:pt>
                <c:pt idx="13">
                  <c:v>582.92682926829264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3659-4219-9BD2-BCA3B9355ED8}"/>
            </c:ext>
          </c:extLst>
        </c:ser>
        <c:ser>
          <c:idx val="57"/>
          <c:order val="57"/>
          <c:tx>
            <c:v>MIX1-132</c:v>
          </c:tx>
          <c:spPr>
            <a:ln w="12700">
              <a:solidFill>
                <a:srgbClr val="C84CD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REE!$C$59:$P$59</c:f>
              <c:numCache>
                <c:formatCode>General</c:formatCode>
                <c:ptCount val="14"/>
                <c:pt idx="0">
                  <c:v>1644.1350210970465</c:v>
                </c:pt>
                <c:pt idx="1">
                  <c:v>188.23817292006527</c:v>
                </c:pt>
                <c:pt idx="2">
                  <c:v>50129.525862068971</c:v>
                </c:pt>
                <c:pt idx="3">
                  <c:v>3466.3894967177243</c:v>
                </c:pt>
                <c:pt idx="4">
                  <c:v>3301378.3783783787</c:v>
                </c:pt>
                <c:pt idx="5">
                  <c:v>78.863232682060399</c:v>
                </c:pt>
                <c:pt idx="6">
                  <c:v>2.6733668341708543</c:v>
                </c:pt>
                <c:pt idx="7">
                  <c:v>681.44044321329648</c:v>
                </c:pt>
                <c:pt idx="8">
                  <c:v>0.89430894308943087</c:v>
                </c:pt>
                <c:pt idx="9">
                  <c:v>39.010989010989007</c:v>
                </c:pt>
                <c:pt idx="10">
                  <c:v>26.5</c:v>
                </c:pt>
                <c:pt idx="11">
                  <c:v>33.603238866396758</c:v>
                </c:pt>
                <c:pt idx="12">
                  <c:v>155.59006211180125</c:v>
                </c:pt>
                <c:pt idx="13">
                  <c:v>371.13821138211387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659-4219-9BD2-BCA3B9355ED8}"/>
            </c:ext>
          </c:extLst>
        </c:ser>
        <c:ser>
          <c:idx val="58"/>
          <c:order val="58"/>
          <c:tx>
            <c:v>MIX1-133</c:v>
          </c:tx>
          <c:spPr>
            <a:ln w="12700">
              <a:solidFill>
                <a:srgbClr val="CBD07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REE!$C$60:$P$60</c:f>
              <c:numCache>
                <c:formatCode>General</c:formatCode>
                <c:ptCount val="14"/>
                <c:pt idx="0">
                  <c:v>2353.1645569620255</c:v>
                </c:pt>
                <c:pt idx="1">
                  <c:v>0</c:v>
                </c:pt>
                <c:pt idx="2">
                  <c:v>49157.435344827594</c:v>
                </c:pt>
                <c:pt idx="3">
                  <c:v>16132.385120350109</c:v>
                </c:pt>
                <c:pt idx="4">
                  <c:v>3301378.5810810816</c:v>
                </c:pt>
                <c:pt idx="5">
                  <c:v>646.71403197158077</c:v>
                </c:pt>
                <c:pt idx="6">
                  <c:v>4.3969849246231156</c:v>
                </c:pt>
                <c:pt idx="7">
                  <c:v>1914.1274238227145</c:v>
                </c:pt>
                <c:pt idx="8">
                  <c:v>3.2723577235772359</c:v>
                </c:pt>
                <c:pt idx="9">
                  <c:v>198.53479853479851</c:v>
                </c:pt>
                <c:pt idx="10">
                  <c:v>167.25</c:v>
                </c:pt>
                <c:pt idx="11">
                  <c:v>19.068825910931174</c:v>
                </c:pt>
                <c:pt idx="12">
                  <c:v>1070.9937888198758</c:v>
                </c:pt>
                <c:pt idx="13">
                  <c:v>2339.8373983739839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659-4219-9BD2-BCA3B9355ED8}"/>
            </c:ext>
          </c:extLst>
        </c:ser>
        <c:ser>
          <c:idx val="59"/>
          <c:order val="59"/>
          <c:tx>
            <c:v>MIX1-134</c:v>
          </c:tx>
          <c:spPr>
            <a:ln w="12700">
              <a:solidFill>
                <a:srgbClr val="CF540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REE!$C$61:$P$61</c:f>
              <c:numCache>
                <c:formatCode>General</c:formatCode>
                <c:ptCount val="14"/>
                <c:pt idx="0">
                  <c:v>1158.1856540084389</c:v>
                </c:pt>
                <c:pt idx="1">
                  <c:v>37.504078303425771</c:v>
                </c:pt>
                <c:pt idx="2">
                  <c:v>48823.491379310348</c:v>
                </c:pt>
                <c:pt idx="3">
                  <c:v>1893.5886214442012</c:v>
                </c:pt>
                <c:pt idx="4">
                  <c:v>3301378.3783783787</c:v>
                </c:pt>
                <c:pt idx="5">
                  <c:v>97.158081705150963</c:v>
                </c:pt>
                <c:pt idx="6">
                  <c:v>0.34020100502512557</c:v>
                </c:pt>
                <c:pt idx="7">
                  <c:v>305.81717451523542</c:v>
                </c:pt>
                <c:pt idx="8">
                  <c:v>0.56300813008130091</c:v>
                </c:pt>
                <c:pt idx="9">
                  <c:v>40.27472527472527</c:v>
                </c:pt>
                <c:pt idx="10">
                  <c:v>25.124999999999996</c:v>
                </c:pt>
                <c:pt idx="11">
                  <c:v>14.696356275303643</c:v>
                </c:pt>
                <c:pt idx="12">
                  <c:v>131.24223602484471</c:v>
                </c:pt>
                <c:pt idx="13">
                  <c:v>275.20325203252031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659-4219-9BD2-BCA3B9355ED8}"/>
            </c:ext>
          </c:extLst>
        </c:ser>
        <c:ser>
          <c:idx val="60"/>
          <c:order val="60"/>
          <c:tx>
            <c:v>MIX1-136</c:v>
          </c:tx>
          <c:spPr>
            <a:ln w="12700">
              <a:solidFill>
                <a:srgbClr val="D2D7A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REE!$C$62:$P$62</c:f>
              <c:numCache>
                <c:formatCode>General</c:formatCode>
                <c:ptCount val="14"/>
                <c:pt idx="0">
                  <c:v>1116.9620253164558</c:v>
                </c:pt>
                <c:pt idx="1">
                  <c:v>140.04893964110929</c:v>
                </c:pt>
                <c:pt idx="2">
                  <c:v>49392.995689655174</c:v>
                </c:pt>
                <c:pt idx="3">
                  <c:v>1295.2078774617066</c:v>
                </c:pt>
                <c:pt idx="4">
                  <c:v>3301377.9729729732</c:v>
                </c:pt>
                <c:pt idx="5">
                  <c:v>39.4316163410302</c:v>
                </c:pt>
                <c:pt idx="6">
                  <c:v>9.5477386934673364E-2</c:v>
                </c:pt>
                <c:pt idx="7">
                  <c:v>529.08587257617728</c:v>
                </c:pt>
                <c:pt idx="8">
                  <c:v>0.26747967479674795</c:v>
                </c:pt>
                <c:pt idx="9">
                  <c:v>17.728937728937726</c:v>
                </c:pt>
                <c:pt idx="10">
                  <c:v>12</c:v>
                </c:pt>
                <c:pt idx="11">
                  <c:v>14.817813765182185</c:v>
                </c:pt>
                <c:pt idx="12">
                  <c:v>72.857142857142861</c:v>
                </c:pt>
                <c:pt idx="13">
                  <c:v>161.3821138211382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659-4219-9BD2-BCA3B9355ED8}"/>
            </c:ext>
          </c:extLst>
        </c:ser>
        <c:ser>
          <c:idx val="61"/>
          <c:order val="61"/>
          <c:tx>
            <c:v>MIX1-137</c:v>
          </c:tx>
          <c:spPr>
            <a:ln w="12700">
              <a:solidFill>
                <a:srgbClr val="D65B3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REE!$C$63:$P$63</c:f>
              <c:numCache>
                <c:formatCode>General</c:formatCode>
                <c:ptCount val="14"/>
                <c:pt idx="0">
                  <c:v>2581.4767932489449</c:v>
                </c:pt>
                <c:pt idx="1">
                  <c:v>41.549755301794455</c:v>
                </c:pt>
                <c:pt idx="2">
                  <c:v>49136.099137931036</c:v>
                </c:pt>
                <c:pt idx="3">
                  <c:v>7215.1203501094087</c:v>
                </c:pt>
                <c:pt idx="4">
                  <c:v>3301377.9729729732</c:v>
                </c:pt>
                <c:pt idx="5">
                  <c:v>98.579040852575474</c:v>
                </c:pt>
                <c:pt idx="6">
                  <c:v>0.48844221105527635</c:v>
                </c:pt>
                <c:pt idx="7">
                  <c:v>602.2160664819944</c:v>
                </c:pt>
                <c:pt idx="8">
                  <c:v>1.5406504065040652</c:v>
                </c:pt>
                <c:pt idx="9">
                  <c:v>111.53846153846153</c:v>
                </c:pt>
                <c:pt idx="10">
                  <c:v>84.875</c:v>
                </c:pt>
                <c:pt idx="11">
                  <c:v>39.352226720647771</c:v>
                </c:pt>
                <c:pt idx="12">
                  <c:v>480</c:v>
                </c:pt>
                <c:pt idx="13">
                  <c:v>1039.8373983739837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659-4219-9BD2-BCA3B9355ED8}"/>
            </c:ext>
          </c:extLst>
        </c:ser>
        <c:ser>
          <c:idx val="62"/>
          <c:order val="62"/>
          <c:tx>
            <c:v>MIX1-141</c:v>
          </c:tx>
          <c:spPr>
            <a:ln w="12700">
              <a:solidFill>
                <a:srgbClr val="D9DED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REE!$C$64:$P$64</c:f>
              <c:numCache>
                <c:formatCode>General</c:formatCode>
                <c:ptCount val="14"/>
                <c:pt idx="0">
                  <c:v>3092.0253164556962</c:v>
                </c:pt>
                <c:pt idx="1">
                  <c:v>783.94779771615015</c:v>
                </c:pt>
                <c:pt idx="2">
                  <c:v>88657.974137931029</c:v>
                </c:pt>
                <c:pt idx="3">
                  <c:v>9948.5995623632389</c:v>
                </c:pt>
                <c:pt idx="4">
                  <c:v>3301378.1756756757</c:v>
                </c:pt>
                <c:pt idx="5">
                  <c:v>456.30550621669624</c:v>
                </c:pt>
                <c:pt idx="6">
                  <c:v>13.819095477386934</c:v>
                </c:pt>
                <c:pt idx="7">
                  <c:v>2818.2825484764539</c:v>
                </c:pt>
                <c:pt idx="8">
                  <c:v>8.4796747967479664</c:v>
                </c:pt>
                <c:pt idx="9">
                  <c:v>487.91208791208788</c:v>
                </c:pt>
                <c:pt idx="10">
                  <c:v>272.375</c:v>
                </c:pt>
                <c:pt idx="11">
                  <c:v>573.27935222672068</c:v>
                </c:pt>
                <c:pt idx="12">
                  <c:v>1164.72049689441</c:v>
                </c:pt>
                <c:pt idx="13">
                  <c:v>2013.4146341463415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659-4219-9BD2-BCA3B9355ED8}"/>
            </c:ext>
          </c:extLst>
        </c:ser>
        <c:ser>
          <c:idx val="63"/>
          <c:order val="63"/>
          <c:tx>
            <c:v>MIX1-142</c:v>
          </c:tx>
          <c:spPr>
            <a:ln w="12700">
              <a:solidFill>
                <a:srgbClr val="DD626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REE!$C$65:$P$65</c:f>
              <c:numCache>
                <c:formatCode>General</c:formatCode>
                <c:ptCount val="14"/>
                <c:pt idx="0">
                  <c:v>1006.5822784810127</c:v>
                </c:pt>
                <c:pt idx="1">
                  <c:v>33.246329526916803</c:v>
                </c:pt>
                <c:pt idx="2">
                  <c:v>49906.681034482761</c:v>
                </c:pt>
                <c:pt idx="3">
                  <c:v>4845.3829321663025</c:v>
                </c:pt>
                <c:pt idx="4">
                  <c:v>3301378.1756756757</c:v>
                </c:pt>
                <c:pt idx="5">
                  <c:v>47.424511545293072</c:v>
                </c:pt>
                <c:pt idx="6">
                  <c:v>0.41909547738693465</c:v>
                </c:pt>
                <c:pt idx="7">
                  <c:v>1798.8919667590028</c:v>
                </c:pt>
                <c:pt idx="8">
                  <c:v>1.5487804878048781</c:v>
                </c:pt>
                <c:pt idx="9">
                  <c:v>116.66666666666666</c:v>
                </c:pt>
                <c:pt idx="10">
                  <c:v>76.625</c:v>
                </c:pt>
                <c:pt idx="11">
                  <c:v>83.603238866396765</c:v>
                </c:pt>
                <c:pt idx="12">
                  <c:v>349.93788819875778</c:v>
                </c:pt>
                <c:pt idx="13">
                  <c:v>704.47154471544707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659-4219-9BD2-BCA3B9355ED8}"/>
            </c:ext>
          </c:extLst>
        </c:ser>
        <c:ser>
          <c:idx val="64"/>
          <c:order val="64"/>
          <c:tx>
            <c:v>MIX1-147</c:v>
          </c:tx>
          <c:spPr>
            <a:ln w="12700">
              <a:solidFill>
                <a:srgbClr val="E0E60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REE!$C$66:$P$66</c:f>
              <c:numCache>
                <c:formatCode>General</c:formatCode>
                <c:ptCount val="14"/>
                <c:pt idx="0">
                  <c:v>2711.6033755274261</c:v>
                </c:pt>
                <c:pt idx="1">
                  <c:v>1675.0570962479608</c:v>
                </c:pt>
                <c:pt idx="2">
                  <c:v>48991.918103448275</c:v>
                </c:pt>
                <c:pt idx="3">
                  <c:v>5632.0131291028447</c:v>
                </c:pt>
                <c:pt idx="4">
                  <c:v>3301377.7702702703</c:v>
                </c:pt>
                <c:pt idx="5">
                  <c:v>132.85968028419182</c:v>
                </c:pt>
                <c:pt idx="6">
                  <c:v>131.75879396984922</c:v>
                </c:pt>
                <c:pt idx="7">
                  <c:v>2582.5484764542939</c:v>
                </c:pt>
                <c:pt idx="8">
                  <c:v>45.609756097560982</c:v>
                </c:pt>
                <c:pt idx="9">
                  <c:v>1106.5934065934066</c:v>
                </c:pt>
                <c:pt idx="10">
                  <c:v>156.1875</c:v>
                </c:pt>
                <c:pt idx="11">
                  <c:v>35.748987854251013</c:v>
                </c:pt>
                <c:pt idx="12">
                  <c:v>451.98757763975152</c:v>
                </c:pt>
                <c:pt idx="13">
                  <c:v>861.78861788617883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3659-4219-9BD2-BCA3B9355ED8}"/>
            </c:ext>
          </c:extLst>
        </c:ser>
        <c:ser>
          <c:idx val="65"/>
          <c:order val="65"/>
          <c:tx>
            <c:v>MIX1-151</c:v>
          </c:tx>
          <c:spPr>
            <a:ln w="12700">
              <a:solidFill>
                <a:srgbClr val="E4699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REE!$C$67:$P$67</c:f>
              <c:numCache>
                <c:formatCode>General</c:formatCode>
                <c:ptCount val="14"/>
                <c:pt idx="0">
                  <c:v>1167.594936708861</c:v>
                </c:pt>
                <c:pt idx="1">
                  <c:v>555.12234910277334</c:v>
                </c:pt>
                <c:pt idx="2">
                  <c:v>49514.762931034486</c:v>
                </c:pt>
                <c:pt idx="3">
                  <c:v>8129.321663019693</c:v>
                </c:pt>
                <c:pt idx="4">
                  <c:v>3301377.9729729732</c:v>
                </c:pt>
                <c:pt idx="5">
                  <c:v>380.99467140319712</c:v>
                </c:pt>
                <c:pt idx="6">
                  <c:v>9.8994974874371859</c:v>
                </c:pt>
                <c:pt idx="7">
                  <c:v>6531.8559556786704</c:v>
                </c:pt>
                <c:pt idx="8">
                  <c:v>9.6747967479674788</c:v>
                </c:pt>
                <c:pt idx="9">
                  <c:v>417.94871794871796</c:v>
                </c:pt>
                <c:pt idx="10">
                  <c:v>157</c:v>
                </c:pt>
                <c:pt idx="11">
                  <c:v>247.36842105263159</c:v>
                </c:pt>
                <c:pt idx="12">
                  <c:v>582.23602484472042</c:v>
                </c:pt>
                <c:pt idx="13">
                  <c:v>1211.3821138211383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659-4219-9BD2-BCA3B9355ED8}"/>
            </c:ext>
          </c:extLst>
        </c:ser>
        <c:ser>
          <c:idx val="66"/>
          <c:order val="66"/>
          <c:tx>
            <c:v>MIX1-153</c:v>
          </c:tx>
          <c:spPr>
            <a:ln w="12700">
              <a:solidFill>
                <a:srgbClr val="E7ED3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REE!$C$68:$P$68</c:f>
              <c:numCache>
                <c:formatCode>General</c:formatCode>
                <c:ptCount val="14"/>
                <c:pt idx="0">
                  <c:v>583.62869198312239</c:v>
                </c:pt>
                <c:pt idx="1">
                  <c:v>0</c:v>
                </c:pt>
                <c:pt idx="2">
                  <c:v>48974.784482758623</c:v>
                </c:pt>
                <c:pt idx="3">
                  <c:v>502.66958424507658</c:v>
                </c:pt>
                <c:pt idx="4">
                  <c:v>3301377.9729729732</c:v>
                </c:pt>
                <c:pt idx="5">
                  <c:v>24.493783303730016</c:v>
                </c:pt>
                <c:pt idx="6">
                  <c:v>4.1708542713567838E-2</c:v>
                </c:pt>
                <c:pt idx="7">
                  <c:v>120.22160664819944</c:v>
                </c:pt>
                <c:pt idx="8">
                  <c:v>0.12804878048780488</c:v>
                </c:pt>
                <c:pt idx="9">
                  <c:v>6.6483516483516478</c:v>
                </c:pt>
                <c:pt idx="10">
                  <c:v>4.5125000000000002</c:v>
                </c:pt>
                <c:pt idx="11">
                  <c:v>9.0283400809716596</c:v>
                </c:pt>
                <c:pt idx="12">
                  <c:v>24.658385093167702</c:v>
                </c:pt>
                <c:pt idx="13">
                  <c:v>54.634146341463421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3659-4219-9BD2-BCA3B9355ED8}"/>
            </c:ext>
          </c:extLst>
        </c:ser>
        <c:ser>
          <c:idx val="67"/>
          <c:order val="67"/>
          <c:tx>
            <c:v>MIX1-155</c:v>
          </c:tx>
          <c:spPr>
            <a:ln w="12700">
              <a:solidFill>
                <a:srgbClr val="EB70C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REE!$C$69:$P$69</c:f>
              <c:numCache>
                <c:formatCode>General</c:formatCode>
                <c:ptCount val="14"/>
                <c:pt idx="0">
                  <c:v>1122.9535864978902</c:v>
                </c:pt>
                <c:pt idx="1">
                  <c:v>0</c:v>
                </c:pt>
                <c:pt idx="2">
                  <c:v>48857.112068965514</c:v>
                </c:pt>
                <c:pt idx="3">
                  <c:v>3285.7330415754923</c:v>
                </c:pt>
                <c:pt idx="4">
                  <c:v>3301377.9729729732</c:v>
                </c:pt>
                <c:pt idx="5">
                  <c:v>58.259325044404967</c:v>
                </c:pt>
                <c:pt idx="6">
                  <c:v>0.47035175879396984</c:v>
                </c:pt>
                <c:pt idx="7">
                  <c:v>742.65927977839328</c:v>
                </c:pt>
                <c:pt idx="8">
                  <c:v>0.88211382113821135</c:v>
                </c:pt>
                <c:pt idx="9">
                  <c:v>71.245421245421241</c:v>
                </c:pt>
                <c:pt idx="10">
                  <c:v>47.75</c:v>
                </c:pt>
                <c:pt idx="11">
                  <c:v>51.943319838056681</c:v>
                </c:pt>
                <c:pt idx="12">
                  <c:v>235.9006211180124</c:v>
                </c:pt>
                <c:pt idx="13">
                  <c:v>476.82926829268291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659-4219-9BD2-BCA3B9355ED8}"/>
            </c:ext>
          </c:extLst>
        </c:ser>
        <c:ser>
          <c:idx val="68"/>
          <c:order val="68"/>
          <c:tx>
            <c:v>MIX1-158</c:v>
          </c:tx>
          <c:spPr>
            <a:ln w="12700">
              <a:solidFill>
                <a:srgbClr val="EEF46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REE!$C$70:$P$70</c:f>
              <c:numCache>
                <c:formatCode>General</c:formatCode>
                <c:ptCount val="14"/>
                <c:pt idx="0">
                  <c:v>1623.5864978902955</c:v>
                </c:pt>
                <c:pt idx="1">
                  <c:v>47.471451876019579</c:v>
                </c:pt>
                <c:pt idx="2">
                  <c:v>49537.607758620696</c:v>
                </c:pt>
                <c:pt idx="3">
                  <c:v>4555.1641137855577</c:v>
                </c:pt>
                <c:pt idx="4">
                  <c:v>3301377.9729729732</c:v>
                </c:pt>
                <c:pt idx="5">
                  <c:v>73.889875666074602</c:v>
                </c:pt>
                <c:pt idx="6">
                  <c:v>0.48391959798994971</c:v>
                </c:pt>
                <c:pt idx="7">
                  <c:v>1208.3102493074791</c:v>
                </c:pt>
                <c:pt idx="8">
                  <c:v>1.5365853658536586</c:v>
                </c:pt>
                <c:pt idx="9">
                  <c:v>109.89010989010988</c:v>
                </c:pt>
                <c:pt idx="10">
                  <c:v>62.124999999999993</c:v>
                </c:pt>
                <c:pt idx="11">
                  <c:v>83.684210526315795</c:v>
                </c:pt>
                <c:pt idx="12">
                  <c:v>282.48447204968943</c:v>
                </c:pt>
                <c:pt idx="13">
                  <c:v>595.52845528455282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659-4219-9BD2-BCA3B9355ED8}"/>
            </c:ext>
          </c:extLst>
        </c:ser>
        <c:ser>
          <c:idx val="69"/>
          <c:order val="69"/>
          <c:tx>
            <c:v>MIX1-163</c:v>
          </c:tx>
          <c:spPr>
            <a:ln w="12700">
              <a:solidFill>
                <a:srgbClr val="F277F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REE!$C$71:$P$71</c:f>
              <c:numCache>
                <c:formatCode>General</c:formatCode>
                <c:ptCount val="14"/>
                <c:pt idx="0">
                  <c:v>164.17721518987341</c:v>
                </c:pt>
                <c:pt idx="1">
                  <c:v>0</c:v>
                </c:pt>
                <c:pt idx="2">
                  <c:v>32932.004310344833</c:v>
                </c:pt>
                <c:pt idx="3">
                  <c:v>555.95185995623626</c:v>
                </c:pt>
                <c:pt idx="4">
                  <c:v>2234620.8108108109</c:v>
                </c:pt>
                <c:pt idx="5">
                  <c:v>33.53463587921847</c:v>
                </c:pt>
                <c:pt idx="6">
                  <c:v>0</c:v>
                </c:pt>
                <c:pt idx="7">
                  <c:v>526.31578947368416</c:v>
                </c:pt>
                <c:pt idx="8">
                  <c:v>0.18170731707317073</c:v>
                </c:pt>
                <c:pt idx="9">
                  <c:v>15.512820512820511</c:v>
                </c:pt>
                <c:pt idx="10">
                  <c:v>11.668749999999999</c:v>
                </c:pt>
                <c:pt idx="11">
                  <c:v>43.07692307692308</c:v>
                </c:pt>
                <c:pt idx="12">
                  <c:v>49.254658385093165</c:v>
                </c:pt>
                <c:pt idx="13">
                  <c:v>83.902439024390247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659-4219-9BD2-BCA3B9355ED8}"/>
            </c:ext>
          </c:extLst>
        </c:ser>
        <c:ser>
          <c:idx val="70"/>
          <c:order val="70"/>
          <c:tx>
            <c:v>MIX1-166</c:v>
          </c:tx>
          <c:spPr>
            <a:ln w="12700">
              <a:solidFill>
                <a:srgbClr val="F5FB90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REE!$C$72:$P$72</c:f>
              <c:numCache>
                <c:formatCode>General</c:formatCode>
                <c:ptCount val="14"/>
                <c:pt idx="0">
                  <c:v>148.22784810126583</c:v>
                </c:pt>
                <c:pt idx="1">
                  <c:v>0</c:v>
                </c:pt>
                <c:pt idx="2">
                  <c:v>32953.232758620688</c:v>
                </c:pt>
                <c:pt idx="3">
                  <c:v>556.23632385120345</c:v>
                </c:pt>
                <c:pt idx="4">
                  <c:v>2237693.445945946</c:v>
                </c:pt>
                <c:pt idx="5">
                  <c:v>33.392539964476015</c:v>
                </c:pt>
                <c:pt idx="6">
                  <c:v>0</c:v>
                </c:pt>
                <c:pt idx="7">
                  <c:v>526.31578947368416</c:v>
                </c:pt>
                <c:pt idx="8">
                  <c:v>0.1548780487804878</c:v>
                </c:pt>
                <c:pt idx="9">
                  <c:v>16.483516483516482</c:v>
                </c:pt>
                <c:pt idx="10">
                  <c:v>11.893750000000001</c:v>
                </c:pt>
                <c:pt idx="11">
                  <c:v>45.141700404858298</c:v>
                </c:pt>
                <c:pt idx="12">
                  <c:v>48.447204968944099</c:v>
                </c:pt>
                <c:pt idx="13">
                  <c:v>83.373983739837399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3659-4219-9BD2-BCA3B9355ED8}"/>
            </c:ext>
          </c:extLst>
        </c:ser>
        <c:ser>
          <c:idx val="71"/>
          <c:order val="71"/>
          <c:tx>
            <c:v>MIX1-167</c:v>
          </c:tx>
          <c:spPr>
            <a:ln w="12700">
              <a:solidFill>
                <a:srgbClr val="F97F28"/>
              </a:solidFill>
            </a:ln>
          </c:spPr>
          <c:marker>
            <c:symbol val="none"/>
          </c:marker>
          <c:cat>
            <c:strRef>
              <c:f>REE!$C$1:$P$1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REE!$C$73:$P$73</c:f>
              <c:numCache>
                <c:formatCode>General</c:formatCode>
                <c:ptCount val="14"/>
                <c:pt idx="0">
                  <c:v>151.18143459915612</c:v>
                </c:pt>
                <c:pt idx="1">
                  <c:v>0</c:v>
                </c:pt>
                <c:pt idx="2">
                  <c:v>33215.517241379312</c:v>
                </c:pt>
                <c:pt idx="3">
                  <c:v>559.47483588621446</c:v>
                </c:pt>
                <c:pt idx="4">
                  <c:v>2217603.648648649</c:v>
                </c:pt>
                <c:pt idx="5">
                  <c:v>30.24866785079929</c:v>
                </c:pt>
                <c:pt idx="6">
                  <c:v>3.8693467336683419E-2</c:v>
                </c:pt>
                <c:pt idx="7">
                  <c:v>587.81163434903044</c:v>
                </c:pt>
                <c:pt idx="8">
                  <c:v>0.16869918699186992</c:v>
                </c:pt>
                <c:pt idx="9">
                  <c:v>16.575091575091573</c:v>
                </c:pt>
                <c:pt idx="10">
                  <c:v>13.5625</c:v>
                </c:pt>
                <c:pt idx="11">
                  <c:v>51.376518218623481</c:v>
                </c:pt>
                <c:pt idx="12">
                  <c:v>49.565217391304351</c:v>
                </c:pt>
                <c:pt idx="13">
                  <c:v>95.40650406504065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3659-4219-9BD2-BCA3B9355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Increasing Ionic Radius &lt;---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20002"/>
        <c:crossesAt val="1E-3"/>
        <c:auto val="1"/>
        <c:lblAlgn val="ctr"/>
        <c:lblOffset val="100"/>
        <c:noMultiLvlLbl val="0"/>
      </c:catAx>
      <c:valAx>
        <c:axId val="50020002"/>
        <c:scaling>
          <c:logBase val="10"/>
          <c:orientation val="minMax"/>
          <c:min val="1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Zircon/Chrondrite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Modelled Rock Types of Zircons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CART1!$C$3:$C$7</c:f>
              <c:strCache>
                <c:ptCount val="5"/>
                <c:pt idx="0">
                  <c:v>Granitoid (70-75% SiO2)</c:v>
                </c:pt>
                <c:pt idx="1">
                  <c:v>Granitoid(&gt;75% SiO2)</c:v>
                </c:pt>
                <c:pt idx="2">
                  <c:v>Granitoid (&gt;65% SiO2)</c:v>
                </c:pt>
                <c:pt idx="3">
                  <c:v>Carbonite</c:v>
                </c:pt>
                <c:pt idx="4">
                  <c:v>Syenite/Monzonite</c:v>
                </c:pt>
              </c:strCache>
            </c:strRef>
          </c:cat>
          <c:val>
            <c:numRef>
              <c:f>CART1!$E$3:$E$7</c:f>
              <c:numCache>
                <c:formatCode>General</c:formatCode>
                <c:ptCount val="5"/>
                <c:pt idx="0">
                  <c:v>41</c:v>
                </c:pt>
                <c:pt idx="1">
                  <c:v>4</c:v>
                </c:pt>
                <c:pt idx="2">
                  <c:v>20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B-48FB-B43A-97CE50A9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Grains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Modelled Rock Types of Zircons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CART2!$C$3:$C$6</c:f>
              <c:strCache>
                <c:ptCount val="4"/>
                <c:pt idx="0">
                  <c:v>Larvikite (72%)</c:v>
                </c:pt>
                <c:pt idx="1">
                  <c:v>Dolerite (71%)</c:v>
                </c:pt>
                <c:pt idx="2">
                  <c:v>Carbonite (79%)</c:v>
                </c:pt>
                <c:pt idx="3">
                  <c:v>Ne-syenite &amp; Syenite Pegmatites (93%)</c:v>
                </c:pt>
              </c:strCache>
            </c:strRef>
          </c:cat>
          <c:val>
            <c:numRef>
              <c:f>CART2!$E$3:$E$6</c:f>
              <c:numCache>
                <c:formatCode>General</c:formatCode>
                <c:ptCount val="4"/>
                <c:pt idx="0">
                  <c:v>63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2-4A13-B752-221285A96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Grains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'Y-Udata'!$E$2:$E$4</c:f>
              <c:numCache>
                <c:formatCode>General</c:formatCode>
                <c:ptCount val="3"/>
                <c:pt idx="0">
                  <c:v>564.26</c:v>
                </c:pt>
                <c:pt idx="1">
                  <c:v>255.02</c:v>
                </c:pt>
                <c:pt idx="2">
                  <c:v>1189.07</c:v>
                </c:pt>
              </c:numCache>
            </c:numRef>
          </c:xVal>
          <c:yVal>
            <c:numRef>
              <c:f>'Y-Udata'!$D$2:$D$4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E-4602-971E-2E8C41B6CBF3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'Y-Udata'!$E$5:$E$45</c:f>
              <c:numCache>
                <c:formatCode>General</c:formatCode>
                <c:ptCount val="41"/>
                <c:pt idx="0">
                  <c:v>240.73</c:v>
                </c:pt>
                <c:pt idx="1">
                  <c:v>152.72</c:v>
                </c:pt>
                <c:pt idx="2">
                  <c:v>105.08</c:v>
                </c:pt>
                <c:pt idx="3">
                  <c:v>397.87</c:v>
                </c:pt>
                <c:pt idx="4">
                  <c:v>668.14</c:v>
                </c:pt>
                <c:pt idx="5">
                  <c:v>346.19</c:v>
                </c:pt>
                <c:pt idx="6">
                  <c:v>123.29</c:v>
                </c:pt>
                <c:pt idx="7">
                  <c:v>181.57</c:v>
                </c:pt>
                <c:pt idx="8">
                  <c:v>326.56</c:v>
                </c:pt>
                <c:pt idx="9">
                  <c:v>386.1</c:v>
                </c:pt>
                <c:pt idx="10">
                  <c:v>238.45</c:v>
                </c:pt>
                <c:pt idx="11">
                  <c:v>139.9</c:v>
                </c:pt>
                <c:pt idx="12">
                  <c:v>812.74</c:v>
                </c:pt>
                <c:pt idx="13">
                  <c:v>194.74</c:v>
                </c:pt>
                <c:pt idx="14">
                  <c:v>343.17</c:v>
                </c:pt>
                <c:pt idx="15">
                  <c:v>146.44</c:v>
                </c:pt>
                <c:pt idx="16">
                  <c:v>410.96</c:v>
                </c:pt>
                <c:pt idx="17">
                  <c:v>339.73</c:v>
                </c:pt>
                <c:pt idx="18">
                  <c:v>851.58</c:v>
                </c:pt>
                <c:pt idx="19">
                  <c:v>143.71</c:v>
                </c:pt>
                <c:pt idx="20">
                  <c:v>251.76</c:v>
                </c:pt>
                <c:pt idx="21">
                  <c:v>1311.15</c:v>
                </c:pt>
                <c:pt idx="22">
                  <c:v>140.80000000000001</c:v>
                </c:pt>
                <c:pt idx="23">
                  <c:v>604.30999999999995</c:v>
                </c:pt>
                <c:pt idx="24">
                  <c:v>972.25</c:v>
                </c:pt>
                <c:pt idx="25">
                  <c:v>348.95</c:v>
                </c:pt>
                <c:pt idx="26">
                  <c:v>205.65</c:v>
                </c:pt>
                <c:pt idx="27">
                  <c:v>352.41</c:v>
                </c:pt>
                <c:pt idx="28">
                  <c:v>209.99</c:v>
                </c:pt>
                <c:pt idx="29">
                  <c:v>280.69</c:v>
                </c:pt>
                <c:pt idx="30">
                  <c:v>733.01</c:v>
                </c:pt>
                <c:pt idx="31">
                  <c:v>220.52</c:v>
                </c:pt>
                <c:pt idx="32">
                  <c:v>244.65</c:v>
                </c:pt>
                <c:pt idx="33">
                  <c:v>604.38</c:v>
                </c:pt>
                <c:pt idx="34">
                  <c:v>270.14</c:v>
                </c:pt>
                <c:pt idx="35">
                  <c:v>172.19</c:v>
                </c:pt>
                <c:pt idx="36">
                  <c:v>76.709999999999994</c:v>
                </c:pt>
                <c:pt idx="37">
                  <c:v>293.35000000000002</c:v>
                </c:pt>
                <c:pt idx="38">
                  <c:v>33.409999999999997</c:v>
                </c:pt>
                <c:pt idx="39">
                  <c:v>608.27</c:v>
                </c:pt>
                <c:pt idx="40">
                  <c:v>174.95</c:v>
                </c:pt>
              </c:numCache>
            </c:numRef>
          </c:xVal>
          <c:yVal>
            <c:numRef>
              <c:f>'Y-Udata'!$D$5:$D$45</c:f>
              <c:numCache>
                <c:formatCode>General</c:formatCode>
                <c:ptCount val="41"/>
                <c:pt idx="0">
                  <c:v>2075.4499999999998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2578.0500000000002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E-4602-971E-2E8C41B6CBF3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'Y-Udata'!$E$46:$E$65</c:f>
              <c:numCache>
                <c:formatCode>General</c:formatCode>
                <c:ptCount val="20"/>
                <c:pt idx="0">
                  <c:v>994.2</c:v>
                </c:pt>
                <c:pt idx="1">
                  <c:v>98.74</c:v>
                </c:pt>
                <c:pt idx="2">
                  <c:v>100.66</c:v>
                </c:pt>
                <c:pt idx="3">
                  <c:v>939.81</c:v>
                </c:pt>
                <c:pt idx="4">
                  <c:v>532.78</c:v>
                </c:pt>
                <c:pt idx="5">
                  <c:v>162.01</c:v>
                </c:pt>
                <c:pt idx="6">
                  <c:v>503.98</c:v>
                </c:pt>
                <c:pt idx="7">
                  <c:v>91.3</c:v>
                </c:pt>
                <c:pt idx="8">
                  <c:v>368.4</c:v>
                </c:pt>
                <c:pt idx="9">
                  <c:v>240.99</c:v>
                </c:pt>
                <c:pt idx="10">
                  <c:v>921.16</c:v>
                </c:pt>
                <c:pt idx="11">
                  <c:v>68.09</c:v>
                </c:pt>
                <c:pt idx="12">
                  <c:v>221.63</c:v>
                </c:pt>
                <c:pt idx="13">
                  <c:v>583.08000000000004</c:v>
                </c:pt>
                <c:pt idx="14">
                  <c:v>434.57</c:v>
                </c:pt>
                <c:pt idx="15">
                  <c:v>276.18</c:v>
                </c:pt>
                <c:pt idx="16">
                  <c:v>341.95</c:v>
                </c:pt>
                <c:pt idx="17">
                  <c:v>99.21</c:v>
                </c:pt>
                <c:pt idx="18">
                  <c:v>331.02</c:v>
                </c:pt>
                <c:pt idx="19">
                  <c:v>82.22</c:v>
                </c:pt>
              </c:numCache>
            </c:numRef>
          </c:xVal>
          <c:yVal>
            <c:numRef>
              <c:f>'Y-Udata'!$D$46:$D$65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1224.8599999999999</c:v>
                </c:pt>
                <c:pt idx="3">
                  <c:v>594.71</c:v>
                </c:pt>
                <c:pt idx="4">
                  <c:v>1077.3699999999999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E-4602-971E-2E8C41B6CBF3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'Y-Udata'!$E$66:$E$69</c:f>
              <c:numCache>
                <c:formatCode>General</c:formatCode>
                <c:ptCount val="4"/>
                <c:pt idx="0">
                  <c:v>1876.66</c:v>
                </c:pt>
                <c:pt idx="1">
                  <c:v>1256.3</c:v>
                </c:pt>
                <c:pt idx="2">
                  <c:v>1170.22</c:v>
                </c:pt>
                <c:pt idx="3">
                  <c:v>1270.6500000000001</c:v>
                </c:pt>
              </c:numCache>
            </c:numRef>
          </c:xVal>
          <c:yVal>
            <c:numRef>
              <c:f>'Y-Udata'!$D$66:$D$69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AE-4602-971E-2E8C41B6CBF3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'Y-Udata'!$E$70:$E$73</c:f>
              <c:numCache>
                <c:formatCode>General</c:formatCode>
                <c:ptCount val="4"/>
                <c:pt idx="0">
                  <c:v>297.39</c:v>
                </c:pt>
                <c:pt idx="1">
                  <c:v>334.79</c:v>
                </c:pt>
                <c:pt idx="2">
                  <c:v>474.13</c:v>
                </c:pt>
                <c:pt idx="3">
                  <c:v>503.53</c:v>
                </c:pt>
              </c:numCache>
            </c:numRef>
          </c:xVal>
          <c:yVal>
            <c:numRef>
              <c:f>'Y-Udata'!$D$70:$D$73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AE-4602-971E-2E8C41B6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logBase val="10"/>
          <c:orientation val="minMax"/>
          <c:max val="100000"/>
          <c:min val="0.01"/>
        </c:scaling>
        <c:delete val="0"/>
        <c:axPos val="b"/>
        <c:majorGridlines/>
        <c:title>
          <c:tx>
            <c:strRef>
              <c:f>'Y-Udata'!$E$1</c:f>
              <c:strCache>
                <c:ptCount val="1"/>
                <c:pt idx="0">
                  <c:v>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50002"/>
        <c:crossesAt val="1"/>
        <c:crossBetween val="midCat"/>
      </c:valAx>
      <c:valAx>
        <c:axId val="5005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'Y-Udata'!$D$1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50001"/>
        <c:crossesAt val="0.0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Th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'Y-Thdata'!$E$2:$E$4</c:f>
              <c:numCache>
                <c:formatCode>General</c:formatCode>
                <c:ptCount val="3"/>
                <c:pt idx="0">
                  <c:v>1105.96</c:v>
                </c:pt>
                <c:pt idx="1">
                  <c:v>95.41</c:v>
                </c:pt>
                <c:pt idx="2">
                  <c:v>123.1</c:v>
                </c:pt>
              </c:numCache>
            </c:numRef>
          </c:xVal>
          <c:yVal>
            <c:numRef>
              <c:f>'Y-Thdata'!$D$2:$D$4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B-4D7F-B3D6-D8575EBDC2A6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'Y-Thdata'!$E$5:$E$45</c:f>
              <c:numCache>
                <c:formatCode>General</c:formatCode>
                <c:ptCount val="41"/>
                <c:pt idx="0">
                  <c:v>218.74</c:v>
                </c:pt>
                <c:pt idx="1">
                  <c:v>474.32</c:v>
                </c:pt>
                <c:pt idx="2">
                  <c:v>100.25</c:v>
                </c:pt>
                <c:pt idx="3">
                  <c:v>946.9</c:v>
                </c:pt>
                <c:pt idx="4">
                  <c:v>270.91000000000003</c:v>
                </c:pt>
                <c:pt idx="5">
                  <c:v>262.3</c:v>
                </c:pt>
                <c:pt idx="6">
                  <c:v>201.22</c:v>
                </c:pt>
                <c:pt idx="7">
                  <c:v>227.24</c:v>
                </c:pt>
                <c:pt idx="8">
                  <c:v>263.63</c:v>
                </c:pt>
                <c:pt idx="9">
                  <c:v>286.45</c:v>
                </c:pt>
                <c:pt idx="10">
                  <c:v>250.69</c:v>
                </c:pt>
                <c:pt idx="11">
                  <c:v>96.44</c:v>
                </c:pt>
                <c:pt idx="12">
                  <c:v>634.27</c:v>
                </c:pt>
                <c:pt idx="13">
                  <c:v>122.49</c:v>
                </c:pt>
                <c:pt idx="14">
                  <c:v>411.34</c:v>
                </c:pt>
                <c:pt idx="15">
                  <c:v>86.96</c:v>
                </c:pt>
                <c:pt idx="16">
                  <c:v>488.14</c:v>
                </c:pt>
                <c:pt idx="17">
                  <c:v>334.57</c:v>
                </c:pt>
                <c:pt idx="18">
                  <c:v>779.54</c:v>
                </c:pt>
                <c:pt idx="19">
                  <c:v>106.03</c:v>
                </c:pt>
                <c:pt idx="20">
                  <c:v>134.94</c:v>
                </c:pt>
                <c:pt idx="21">
                  <c:v>613.15</c:v>
                </c:pt>
                <c:pt idx="22">
                  <c:v>140.24</c:v>
                </c:pt>
                <c:pt idx="23">
                  <c:v>400.76</c:v>
                </c:pt>
                <c:pt idx="24">
                  <c:v>933.26</c:v>
                </c:pt>
                <c:pt idx="25">
                  <c:v>317.98</c:v>
                </c:pt>
                <c:pt idx="26">
                  <c:v>242.1</c:v>
                </c:pt>
                <c:pt idx="27">
                  <c:v>236.81</c:v>
                </c:pt>
                <c:pt idx="28">
                  <c:v>193.04</c:v>
                </c:pt>
                <c:pt idx="29">
                  <c:v>275.13</c:v>
                </c:pt>
                <c:pt idx="30">
                  <c:v>199.1</c:v>
                </c:pt>
                <c:pt idx="31">
                  <c:v>94.04</c:v>
                </c:pt>
                <c:pt idx="32">
                  <c:v>138.4</c:v>
                </c:pt>
                <c:pt idx="33">
                  <c:v>339.28</c:v>
                </c:pt>
                <c:pt idx="34">
                  <c:v>172.4</c:v>
                </c:pt>
                <c:pt idx="35">
                  <c:v>91.52</c:v>
                </c:pt>
                <c:pt idx="36">
                  <c:v>90.33</c:v>
                </c:pt>
                <c:pt idx="37">
                  <c:v>237.17</c:v>
                </c:pt>
                <c:pt idx="38">
                  <c:v>49.6</c:v>
                </c:pt>
                <c:pt idx="39">
                  <c:v>430.8</c:v>
                </c:pt>
                <c:pt idx="40">
                  <c:v>178.24</c:v>
                </c:pt>
              </c:numCache>
            </c:numRef>
          </c:xVal>
          <c:yVal>
            <c:numRef>
              <c:f>'Y-Thdata'!$D$5:$D$45</c:f>
              <c:numCache>
                <c:formatCode>General</c:formatCode>
                <c:ptCount val="41"/>
                <c:pt idx="0">
                  <c:v>2075.4499999999998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2578.0500000000002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B-4D7F-B3D6-D8575EBDC2A6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'Y-Thdata'!$E$46:$E$65</c:f>
              <c:numCache>
                <c:formatCode>General</c:formatCode>
                <c:ptCount val="20"/>
                <c:pt idx="0">
                  <c:v>170.08</c:v>
                </c:pt>
                <c:pt idx="1">
                  <c:v>171.22</c:v>
                </c:pt>
                <c:pt idx="2">
                  <c:v>60.56</c:v>
                </c:pt>
                <c:pt idx="3">
                  <c:v>84.18</c:v>
                </c:pt>
                <c:pt idx="4">
                  <c:v>250.8</c:v>
                </c:pt>
                <c:pt idx="5">
                  <c:v>126.82</c:v>
                </c:pt>
                <c:pt idx="6">
                  <c:v>553.04999999999995</c:v>
                </c:pt>
                <c:pt idx="7">
                  <c:v>59.65</c:v>
                </c:pt>
                <c:pt idx="8">
                  <c:v>220.82</c:v>
                </c:pt>
                <c:pt idx="9">
                  <c:v>191.03</c:v>
                </c:pt>
                <c:pt idx="10">
                  <c:v>331.68</c:v>
                </c:pt>
                <c:pt idx="11">
                  <c:v>53.28</c:v>
                </c:pt>
                <c:pt idx="12">
                  <c:v>122.1</c:v>
                </c:pt>
                <c:pt idx="13">
                  <c:v>296.41000000000003</c:v>
                </c:pt>
                <c:pt idx="14">
                  <c:v>285.91000000000003</c:v>
                </c:pt>
                <c:pt idx="15">
                  <c:v>314.20999999999998</c:v>
                </c:pt>
                <c:pt idx="16">
                  <c:v>156.68</c:v>
                </c:pt>
                <c:pt idx="17">
                  <c:v>95.8</c:v>
                </c:pt>
                <c:pt idx="18">
                  <c:v>274.35000000000002</c:v>
                </c:pt>
                <c:pt idx="19">
                  <c:v>90.91</c:v>
                </c:pt>
              </c:numCache>
            </c:numRef>
          </c:xVal>
          <c:yVal>
            <c:numRef>
              <c:f>'Y-Thdata'!$D$46:$D$65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1224.8599999999999</c:v>
                </c:pt>
                <c:pt idx="3">
                  <c:v>594.71</c:v>
                </c:pt>
                <c:pt idx="4">
                  <c:v>1077.3699999999999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6B-4D7F-B3D6-D8575EBDC2A6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'Y-Thdata'!$E$66:$E$69</c:f>
              <c:numCache>
                <c:formatCode>General</c:formatCode>
                <c:ptCount val="4"/>
                <c:pt idx="0">
                  <c:v>1514.88</c:v>
                </c:pt>
                <c:pt idx="1">
                  <c:v>1214.2</c:v>
                </c:pt>
                <c:pt idx="2">
                  <c:v>653.16</c:v>
                </c:pt>
                <c:pt idx="3">
                  <c:v>1054.0899999999999</c:v>
                </c:pt>
              </c:numCache>
            </c:numRef>
          </c:xVal>
          <c:yVal>
            <c:numRef>
              <c:f>'Y-Thdata'!$D$66:$D$69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6B-4D7F-B3D6-D8575EBDC2A6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'Y-Thdata'!$E$70:$E$73</c:f>
              <c:numCache>
                <c:formatCode>General</c:formatCode>
                <c:ptCount val="4"/>
                <c:pt idx="0">
                  <c:v>166.27</c:v>
                </c:pt>
                <c:pt idx="1">
                  <c:v>506.24</c:v>
                </c:pt>
                <c:pt idx="2">
                  <c:v>620.34</c:v>
                </c:pt>
                <c:pt idx="3">
                  <c:v>410.37</c:v>
                </c:pt>
              </c:numCache>
            </c:numRef>
          </c:xVal>
          <c:yVal>
            <c:numRef>
              <c:f>'Y-Thdata'!$D$70:$D$73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6B-4D7F-B3D6-D8575EBD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logBase val="10"/>
          <c:orientation val="minMax"/>
          <c:max val="100000"/>
          <c:min val="0.1"/>
        </c:scaling>
        <c:delete val="0"/>
        <c:axPos val="b"/>
        <c:majorGridlines/>
        <c:title>
          <c:tx>
            <c:strRef>
              <c:f>'Y-Thdata'!$E$1</c:f>
              <c:strCache>
                <c:ptCount val="1"/>
                <c:pt idx="0">
                  <c:v>Th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60002"/>
        <c:crossesAt val="1"/>
        <c:crossBetween val="midCat"/>
      </c:valAx>
      <c:valAx>
        <c:axId val="5006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'Y-Thdata'!$D$1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60001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Yb/Sm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'Y-YbSmdata'!$E$2:$E$4</c:f>
              <c:numCache>
                <c:formatCode>General</c:formatCode>
                <c:ptCount val="3"/>
                <c:pt idx="0">
                  <c:v>4.8219235615287701</c:v>
                </c:pt>
                <c:pt idx="1">
                  <c:v>132.1606648199446</c:v>
                </c:pt>
                <c:pt idx="2">
                  <c:v>41.49844236760125</c:v>
                </c:pt>
              </c:numCache>
            </c:numRef>
          </c:xVal>
          <c:yVal>
            <c:numRef>
              <c:f>'Y-YbSmdata'!$D$2:$D$4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5-4BE1-AE22-C1E5B7670D51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'Y-YbSmdata'!$E$5:$E$45</c:f>
              <c:numCache>
                <c:formatCode>General</c:formatCode>
                <c:ptCount val="41"/>
                <c:pt idx="0">
                  <c:v>28.08700440528634</c:v>
                </c:pt>
                <c:pt idx="1">
                  <c:v>59.62818336162988</c:v>
                </c:pt>
                <c:pt idx="2">
                  <c:v>85.669064748201436</c:v>
                </c:pt>
                <c:pt idx="3">
                  <c:v>5.7430887157577288</c:v>
                </c:pt>
                <c:pt idx="4">
                  <c:v>18.169176262178919</c:v>
                </c:pt>
                <c:pt idx="5">
                  <c:v>67.624060150375939</c:v>
                </c:pt>
                <c:pt idx="6">
                  <c:v>34.152744630071602</c:v>
                </c:pt>
                <c:pt idx="7">
                  <c:v>54.974928072338678</c:v>
                </c:pt>
                <c:pt idx="8">
                  <c:v>184.52392344497611</c:v>
                </c:pt>
                <c:pt idx="9">
                  <c:v>74.455830388692576</c:v>
                </c:pt>
                <c:pt idx="10">
                  <c:v>70.401204819277112</c:v>
                </c:pt>
                <c:pt idx="11">
                  <c:v>45.994289793005002</c:v>
                </c:pt>
                <c:pt idx="12">
                  <c:v>138.25814863103</c:v>
                </c:pt>
                <c:pt idx="13">
                  <c:v>88.285462555066076</c:v>
                </c:pt>
                <c:pt idx="14">
                  <c:v>34.108404966571158</c:v>
                </c:pt>
                <c:pt idx="15">
                  <c:v>97.484398216939084</c:v>
                </c:pt>
                <c:pt idx="16">
                  <c:v>66.274611398963728</c:v>
                </c:pt>
                <c:pt idx="17">
                  <c:v>44.852037967615857</c:v>
                </c:pt>
                <c:pt idx="18">
                  <c:v>181.36119873817029</c:v>
                </c:pt>
                <c:pt idx="19">
                  <c:v>41.26171243941841</c:v>
                </c:pt>
                <c:pt idx="20">
                  <c:v>144.49056603773579</c:v>
                </c:pt>
                <c:pt idx="21">
                  <c:v>66.795287187039762</c:v>
                </c:pt>
                <c:pt idx="22">
                  <c:v>51.46166394779771</c:v>
                </c:pt>
                <c:pt idx="23">
                  <c:v>30.161664665866351</c:v>
                </c:pt>
                <c:pt idx="24">
                  <c:v>50.777866242038208</c:v>
                </c:pt>
                <c:pt idx="25">
                  <c:v>69.457746478873233</c:v>
                </c:pt>
                <c:pt idx="26">
                  <c:v>59.558179723502313</c:v>
                </c:pt>
                <c:pt idx="27">
                  <c:v>60.768374164810687</c:v>
                </c:pt>
                <c:pt idx="28">
                  <c:v>62.22832980972516</c:v>
                </c:pt>
                <c:pt idx="29">
                  <c:v>25.96738670055062</c:v>
                </c:pt>
                <c:pt idx="30">
                  <c:v>111.1392</c:v>
                </c:pt>
                <c:pt idx="31">
                  <c:v>165.1934782608696</c:v>
                </c:pt>
                <c:pt idx="32">
                  <c:v>295.0969162995595</c:v>
                </c:pt>
                <c:pt idx="33">
                  <c:v>100.5758039816233</c:v>
                </c:pt>
                <c:pt idx="34">
                  <c:v>47.004410838059243</c:v>
                </c:pt>
                <c:pt idx="35">
                  <c:v>45.851279575084497</c:v>
                </c:pt>
                <c:pt idx="36">
                  <c:v>45.58620689655173</c:v>
                </c:pt>
                <c:pt idx="37">
                  <c:v>76.997265268915214</c:v>
                </c:pt>
                <c:pt idx="38">
                  <c:v>148.84927536231879</c:v>
                </c:pt>
                <c:pt idx="39">
                  <c:v>65.954813359528487</c:v>
                </c:pt>
                <c:pt idx="40">
                  <c:v>45.772577092511007</c:v>
                </c:pt>
              </c:numCache>
            </c:numRef>
          </c:xVal>
          <c:yVal>
            <c:numRef>
              <c:f>'Y-YbSmdata'!$D$5:$D$45</c:f>
              <c:numCache>
                <c:formatCode>General</c:formatCode>
                <c:ptCount val="41"/>
                <c:pt idx="0">
                  <c:v>2075.4499999999998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2578.0500000000002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5-4BE1-AE22-C1E5B7670D51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'Y-YbSmdata'!$E$46:$E$65</c:f>
              <c:numCache>
                <c:formatCode>General</c:formatCode>
                <c:ptCount val="20"/>
                <c:pt idx="0">
                  <c:v>13.9627539503386</c:v>
                </c:pt>
                <c:pt idx="1">
                  <c:v>30.398210290827741</c:v>
                </c:pt>
                <c:pt idx="2">
                  <c:v>60.2158154859967</c:v>
                </c:pt>
                <c:pt idx="3">
                  <c:v>143.6825227151256</c:v>
                </c:pt>
                <c:pt idx="4">
                  <c:v>32.868016759776538</c:v>
                </c:pt>
                <c:pt idx="5">
                  <c:v>60.84309623430962</c:v>
                </c:pt>
                <c:pt idx="6">
                  <c:v>23.177589852008449</c:v>
                </c:pt>
                <c:pt idx="7">
                  <c:v>43.658737419945098</c:v>
                </c:pt>
                <c:pt idx="8">
                  <c:v>121.2906976744186</c:v>
                </c:pt>
                <c:pt idx="9">
                  <c:v>70.293777134587557</c:v>
                </c:pt>
                <c:pt idx="10">
                  <c:v>24.434389140271499</c:v>
                </c:pt>
                <c:pt idx="11">
                  <c:v>68.000000000000014</c:v>
                </c:pt>
                <c:pt idx="12">
                  <c:v>103.5989583333333</c:v>
                </c:pt>
                <c:pt idx="13">
                  <c:v>61.761780104712052</c:v>
                </c:pt>
                <c:pt idx="14">
                  <c:v>13.611032028469751</c:v>
                </c:pt>
                <c:pt idx="15">
                  <c:v>30.21882951653944</c:v>
                </c:pt>
                <c:pt idx="16">
                  <c:v>89.296153846153842</c:v>
                </c:pt>
                <c:pt idx="17">
                  <c:v>38.759599332220361</c:v>
                </c:pt>
                <c:pt idx="18">
                  <c:v>104.0151515151515</c:v>
                </c:pt>
                <c:pt idx="19">
                  <c:v>51.14921465968586</c:v>
                </c:pt>
              </c:numCache>
            </c:numRef>
          </c:xVal>
          <c:yVal>
            <c:numRef>
              <c:f>'Y-YbSmdata'!$D$46:$D$65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1224.8599999999999</c:v>
                </c:pt>
                <c:pt idx="3">
                  <c:v>594.71</c:v>
                </c:pt>
                <c:pt idx="4">
                  <c:v>1077.3699999999999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5-4BE1-AE22-C1E5B7670D51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'Y-YbSmdata'!$E$66:$E$69</c:f>
              <c:numCache>
                <c:formatCode>General</c:formatCode>
                <c:ptCount val="4"/>
                <c:pt idx="0">
                  <c:v>4.4738023952095807</c:v>
                </c:pt>
                <c:pt idx="1">
                  <c:v>163.04387417218541</c:v>
                </c:pt>
                <c:pt idx="2">
                  <c:v>53.53201169970751</c:v>
                </c:pt>
                <c:pt idx="3">
                  <c:v>75.058669656203278</c:v>
                </c:pt>
              </c:numCache>
            </c:numRef>
          </c:xVal>
          <c:yVal>
            <c:numRef>
              <c:f>'Y-YbSmdata'!$D$66:$D$69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5-4BE1-AE22-C1E5B7670D51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'Y-YbSmdata'!$E$70:$E$73</c:f>
              <c:numCache>
                <c:formatCode>General</c:formatCode>
                <c:ptCount val="4"/>
                <c:pt idx="0">
                  <c:v>51.675042589437822</c:v>
                </c:pt>
                <c:pt idx="1">
                  <c:v>25.005048187241851</c:v>
                </c:pt>
                <c:pt idx="2">
                  <c:v>51.622900239972573</c:v>
                </c:pt>
                <c:pt idx="3">
                  <c:v>74.389071487263763</c:v>
                </c:pt>
              </c:numCache>
            </c:numRef>
          </c:xVal>
          <c:yVal>
            <c:numRef>
              <c:f>'Y-YbSmdata'!$D$70:$D$73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05-4BE1-AE22-C1E5B767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logBase val="10"/>
          <c:orientation val="minMax"/>
          <c:max val="1000"/>
          <c:min val="0.1"/>
        </c:scaling>
        <c:delete val="0"/>
        <c:axPos val="b"/>
        <c:majorGridlines/>
        <c:title>
          <c:tx>
            <c:strRef>
              <c:f>'Y-YbSmdata'!$E$1</c:f>
              <c:strCache>
                <c:ptCount val="1"/>
                <c:pt idx="0">
                  <c:v>Yb/Sm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70002"/>
        <c:crossesAt val="1"/>
        <c:crossBetween val="midCat"/>
      </c:valAx>
      <c:valAx>
        <c:axId val="5007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'Y-YbSmdata'!$D$1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70001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Nb/Ta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'Y-NbTadata'!$E$2:$E$4</c:f>
              <c:numCache>
                <c:formatCode>General</c:formatCode>
                <c:ptCount val="3"/>
                <c:pt idx="0">
                  <c:v>1.397387273493468</c:v>
                </c:pt>
                <c:pt idx="1">
                  <c:v>2.217041800643087</c:v>
                </c:pt>
                <c:pt idx="2">
                  <c:v>1.79467680608365</c:v>
                </c:pt>
              </c:numCache>
            </c:numRef>
          </c:xVal>
          <c:yVal>
            <c:numRef>
              <c:f>'Y-NbTadata'!$D$2:$D$4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7-4673-A19A-610FC72546D2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'Y-NbTadata'!$E$5:$E$45</c:f>
              <c:numCache>
                <c:formatCode>General</c:formatCode>
                <c:ptCount val="41"/>
                <c:pt idx="0">
                  <c:v>2.8746835443037968</c:v>
                </c:pt>
                <c:pt idx="1">
                  <c:v>3.790123456790123</c:v>
                </c:pt>
                <c:pt idx="2">
                  <c:v>2.8919925512104281</c:v>
                </c:pt>
                <c:pt idx="3">
                  <c:v>6.3014084507042263</c:v>
                </c:pt>
                <c:pt idx="4">
                  <c:v>2.8</c:v>
                </c:pt>
                <c:pt idx="5">
                  <c:v>2.5536881419234359</c:v>
                </c:pt>
                <c:pt idx="6">
                  <c:v>3.1501057082452428</c:v>
                </c:pt>
                <c:pt idx="7">
                  <c:v>2.9235294117647062</c:v>
                </c:pt>
                <c:pt idx="8">
                  <c:v>3.4270952927669338</c:v>
                </c:pt>
                <c:pt idx="9">
                  <c:v>4.0168324407039027</c:v>
                </c:pt>
                <c:pt idx="10">
                  <c:v>3.161240310077519</c:v>
                </c:pt>
                <c:pt idx="11">
                  <c:v>3.019280205655527</c:v>
                </c:pt>
                <c:pt idx="12">
                  <c:v>2.21273964131107</c:v>
                </c:pt>
                <c:pt idx="13">
                  <c:v>2.9571663920922568</c:v>
                </c:pt>
                <c:pt idx="14">
                  <c:v>3.1406844106463878</c:v>
                </c:pt>
                <c:pt idx="15">
                  <c:v>3.1721439749608771</c:v>
                </c:pt>
                <c:pt idx="16">
                  <c:v>3.1111111111111112</c:v>
                </c:pt>
                <c:pt idx="17">
                  <c:v>3.7785388127853881</c:v>
                </c:pt>
                <c:pt idx="18">
                  <c:v>4.8599508599508603</c:v>
                </c:pt>
                <c:pt idx="19">
                  <c:v>2.7237442922374431</c:v>
                </c:pt>
                <c:pt idx="20">
                  <c:v>2.730627306273063</c:v>
                </c:pt>
                <c:pt idx="21">
                  <c:v>2.3417721518987338</c:v>
                </c:pt>
                <c:pt idx="22">
                  <c:v>2.9372937293729371</c:v>
                </c:pt>
                <c:pt idx="23">
                  <c:v>2.956521739130435</c:v>
                </c:pt>
                <c:pt idx="24">
                  <c:v>5.5426356589147288</c:v>
                </c:pt>
                <c:pt idx="25">
                  <c:v>2.477665276950566</c:v>
                </c:pt>
                <c:pt idx="26">
                  <c:v>3.182724252491695</c:v>
                </c:pt>
                <c:pt idx="27">
                  <c:v>3.429710867397807</c:v>
                </c:pt>
                <c:pt idx="28">
                  <c:v>2.673952641165755</c:v>
                </c:pt>
                <c:pt idx="29">
                  <c:v>3.71850699844479</c:v>
                </c:pt>
                <c:pt idx="30">
                  <c:v>3.0029806259314462</c:v>
                </c:pt>
                <c:pt idx="31">
                  <c:v>2.6898047722342731</c:v>
                </c:pt>
                <c:pt idx="32">
                  <c:v>3.206521739130435</c:v>
                </c:pt>
                <c:pt idx="33">
                  <c:v>3.0025873221216042</c:v>
                </c:pt>
                <c:pt idx="34">
                  <c:v>4.1273584905660377</c:v>
                </c:pt>
                <c:pt idx="35">
                  <c:v>4.1434540389972154</c:v>
                </c:pt>
                <c:pt idx="36">
                  <c:v>3.8626865671641788</c:v>
                </c:pt>
                <c:pt idx="37">
                  <c:v>6.0593220338983054</c:v>
                </c:pt>
                <c:pt idx="38">
                  <c:v>2.5307557117750439</c:v>
                </c:pt>
                <c:pt idx="39">
                  <c:v>3.322192513368984</c:v>
                </c:pt>
                <c:pt idx="40">
                  <c:v>3.499194847020934</c:v>
                </c:pt>
              </c:numCache>
            </c:numRef>
          </c:xVal>
          <c:yVal>
            <c:numRef>
              <c:f>'Y-NbTadata'!$D$5:$D$45</c:f>
              <c:numCache>
                <c:formatCode>General</c:formatCode>
                <c:ptCount val="41"/>
                <c:pt idx="0">
                  <c:v>2075.4499999999998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2578.0500000000002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7-4673-A19A-610FC72546D2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'Y-NbTadata'!$E$46:$E$65</c:f>
              <c:numCache>
                <c:formatCode>General</c:formatCode>
                <c:ptCount val="20"/>
                <c:pt idx="0">
                  <c:v>3.5119047619047619</c:v>
                </c:pt>
                <c:pt idx="1">
                  <c:v>3.257676902536716</c:v>
                </c:pt>
                <c:pt idx="2">
                  <c:v>2.8728717366628831</c:v>
                </c:pt>
                <c:pt idx="3">
                  <c:v>1.9547038327526129</c:v>
                </c:pt>
                <c:pt idx="4">
                  <c:v>2.7065527065527069</c:v>
                </c:pt>
                <c:pt idx="5">
                  <c:v>3.0051546391752568</c:v>
                </c:pt>
                <c:pt idx="6">
                  <c:v>3.3029197080291972</c:v>
                </c:pt>
                <c:pt idx="7">
                  <c:v>3.1121323529411762</c:v>
                </c:pt>
                <c:pt idx="8">
                  <c:v>2.8978288633461049</c:v>
                </c:pt>
                <c:pt idx="9">
                  <c:v>2.683946488294314</c:v>
                </c:pt>
                <c:pt idx="10">
                  <c:v>2.7445394112060781</c:v>
                </c:pt>
                <c:pt idx="11">
                  <c:v>3.510911424903723</c:v>
                </c:pt>
                <c:pt idx="12">
                  <c:v>1.892583120204604</c:v>
                </c:pt>
                <c:pt idx="13">
                  <c:v>2.2985283812193411</c:v>
                </c:pt>
                <c:pt idx="14">
                  <c:v>3.1191588785046731</c:v>
                </c:pt>
                <c:pt idx="15">
                  <c:v>3.1117824773413898</c:v>
                </c:pt>
                <c:pt idx="16">
                  <c:v>2.8617886178861789</c:v>
                </c:pt>
                <c:pt idx="17">
                  <c:v>2.8296943231441052</c:v>
                </c:pt>
                <c:pt idx="18">
                  <c:v>2.5560165975103728</c:v>
                </c:pt>
                <c:pt idx="19">
                  <c:v>2.7639484978540771</c:v>
                </c:pt>
              </c:numCache>
            </c:numRef>
          </c:xVal>
          <c:yVal>
            <c:numRef>
              <c:f>'Y-NbTadata'!$D$46:$D$65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1224.8599999999999</c:v>
                </c:pt>
                <c:pt idx="3">
                  <c:v>594.71</c:v>
                </c:pt>
                <c:pt idx="4">
                  <c:v>1077.3699999999999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57-4673-A19A-610FC72546D2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'Y-NbTadata'!$E$66:$E$69</c:f>
              <c:numCache>
                <c:formatCode>General</c:formatCode>
                <c:ptCount val="4"/>
                <c:pt idx="0">
                  <c:v>3.6703601108033239</c:v>
                </c:pt>
                <c:pt idx="1">
                  <c:v>6.2672064777327936</c:v>
                </c:pt>
                <c:pt idx="2">
                  <c:v>4.3014492753623186</c:v>
                </c:pt>
                <c:pt idx="3">
                  <c:v>5.558778625954198</c:v>
                </c:pt>
              </c:numCache>
            </c:numRef>
          </c:xVal>
          <c:yVal>
            <c:numRef>
              <c:f>'Y-NbTadata'!$D$66:$D$69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57-4673-A19A-610FC72546D2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'Y-NbTadata'!$E$70:$E$73</c:f>
              <c:numCache>
                <c:formatCode>General</c:formatCode>
                <c:ptCount val="4"/>
                <c:pt idx="0">
                  <c:v>4.2914979757085021</c:v>
                </c:pt>
                <c:pt idx="1">
                  <c:v>8.8281786941580762</c:v>
                </c:pt>
                <c:pt idx="2">
                  <c:v>2.8295964125560542</c:v>
                </c:pt>
                <c:pt idx="3">
                  <c:v>4.26158038147139</c:v>
                </c:pt>
              </c:numCache>
            </c:numRef>
          </c:xVal>
          <c:yVal>
            <c:numRef>
              <c:f>'Y-NbTadata'!$D$70:$D$73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57-4673-A19A-610FC7254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logBase val="10"/>
          <c:orientation val="minMax"/>
          <c:max val="100"/>
          <c:min val="0.1"/>
        </c:scaling>
        <c:delete val="0"/>
        <c:axPos val="b"/>
        <c:majorGridlines/>
        <c:title>
          <c:tx>
            <c:strRef>
              <c:f>'Y-NbTadata'!$E$1</c:f>
              <c:strCache>
                <c:ptCount val="1"/>
                <c:pt idx="0">
                  <c:v>Nb/Ta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80002"/>
        <c:crossesAt val="1"/>
        <c:crossBetween val="midCat"/>
      </c:valAx>
      <c:valAx>
        <c:axId val="5008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'Y-NbTadata'!$D$1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80001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vs Th/U in Zircon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"/>
          <c:y val="7.0000000000000007E-2"/>
          <c:w val="0.57999999999999996"/>
          <c:h val="0.55000000000000004"/>
        </c:manualLayout>
      </c:layout>
      <c:scatterChart>
        <c:scatterStyle val="lineMarker"/>
        <c:varyColors val="0"/>
        <c:ser>
          <c:idx val="0"/>
          <c:order val="0"/>
          <c:tx>
            <c:v>Carbonite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C3300"/>
              </a:solidFill>
              <a:ln>
                <a:solidFill>
                  <a:srgbClr val="CC3300"/>
                </a:solidFill>
              </a:ln>
            </c:spPr>
          </c:marker>
          <c:xVal>
            <c:numRef>
              <c:f>'Y-ThUdata'!$E$2:$E$4</c:f>
              <c:numCache>
                <c:formatCode>General</c:formatCode>
                <c:ptCount val="3"/>
                <c:pt idx="0">
                  <c:v>1.9600184312196509</c:v>
                </c:pt>
                <c:pt idx="1">
                  <c:v>0.3741275194102423</c:v>
                </c:pt>
                <c:pt idx="2">
                  <c:v>0.10352628524813511</c:v>
                </c:pt>
              </c:numCache>
            </c:numRef>
          </c:xVal>
          <c:yVal>
            <c:numRef>
              <c:f>'Y-ThUdata'!$D$2:$D$4</c:f>
              <c:numCache>
                <c:formatCode>General</c:formatCode>
                <c:ptCount val="3"/>
                <c:pt idx="0">
                  <c:v>713.73</c:v>
                </c:pt>
                <c:pt idx="1">
                  <c:v>229.72</c:v>
                </c:pt>
                <c:pt idx="2">
                  <c:v>892.81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6-480E-AE0E-76001B0DF95A}"/>
            </c:ext>
          </c:extLst>
        </c:ser>
        <c:ser>
          <c:idx val="1"/>
          <c:order val="1"/>
          <c:tx>
            <c:v>Granitoid (70-75%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CC77"/>
              </a:solidFill>
              <a:ln>
                <a:solidFill>
                  <a:srgbClr val="00CC77"/>
                </a:solidFill>
              </a:ln>
            </c:spPr>
          </c:marker>
          <c:xVal>
            <c:numRef>
              <c:f>'Y-ThUdata'!$E$5:$E$45</c:f>
              <c:numCache>
                <c:formatCode>General</c:formatCode>
                <c:ptCount val="41"/>
                <c:pt idx="0">
                  <c:v>0.90865284758858478</c:v>
                </c:pt>
                <c:pt idx="1">
                  <c:v>3.1058145625982192</c:v>
                </c:pt>
                <c:pt idx="2">
                  <c:v>0.95403502093642945</c:v>
                </c:pt>
                <c:pt idx="3">
                  <c:v>2.3799230904566819</c:v>
                </c:pt>
                <c:pt idx="4">
                  <c:v>0.40546891370072152</c:v>
                </c:pt>
                <c:pt idx="5">
                  <c:v>0.75767642046275174</c:v>
                </c:pt>
                <c:pt idx="6">
                  <c:v>1.632086949468732</c:v>
                </c:pt>
                <c:pt idx="7">
                  <c:v>1.251528336178884</c:v>
                </c:pt>
                <c:pt idx="8">
                  <c:v>0.80729421852033312</c:v>
                </c:pt>
                <c:pt idx="9">
                  <c:v>0.74190624190624188</c:v>
                </c:pt>
                <c:pt idx="10">
                  <c:v>1.051331516041099</c:v>
                </c:pt>
                <c:pt idx="11">
                  <c:v>0.68934953538241595</c:v>
                </c:pt>
                <c:pt idx="12">
                  <c:v>0.7804094790461894</c:v>
                </c:pt>
                <c:pt idx="13">
                  <c:v>0.62899250282427843</c:v>
                </c:pt>
                <c:pt idx="14">
                  <c:v>1.198647900457499</c:v>
                </c:pt>
                <c:pt idx="15">
                  <c:v>0.59382682327232994</c:v>
                </c:pt>
                <c:pt idx="16">
                  <c:v>1.187804165855558</c:v>
                </c:pt>
                <c:pt idx="17">
                  <c:v>0.9848114679304153</c:v>
                </c:pt>
                <c:pt idx="18">
                  <c:v>0.91540430728763</c:v>
                </c:pt>
                <c:pt idx="19">
                  <c:v>0.7378053023450003</c:v>
                </c:pt>
                <c:pt idx="20">
                  <c:v>0.53598665395614875</c:v>
                </c:pt>
                <c:pt idx="21">
                  <c:v>0.46764290889677002</c:v>
                </c:pt>
                <c:pt idx="22">
                  <c:v>0.99602272727272723</c:v>
                </c:pt>
                <c:pt idx="23">
                  <c:v>0.66316956528933835</c:v>
                </c:pt>
                <c:pt idx="24">
                  <c:v>0.95989714579583441</c:v>
                </c:pt>
                <c:pt idx="25">
                  <c:v>0.9112480298036969</c:v>
                </c:pt>
                <c:pt idx="26">
                  <c:v>1.177242888402626</c:v>
                </c:pt>
                <c:pt idx="27">
                  <c:v>0.67197298601061262</c:v>
                </c:pt>
                <c:pt idx="28">
                  <c:v>0.91928187056526489</c:v>
                </c:pt>
                <c:pt idx="29">
                  <c:v>0.98019167052620326</c:v>
                </c:pt>
                <c:pt idx="30">
                  <c:v>0.27161975962128748</c:v>
                </c:pt>
                <c:pt idx="31">
                  <c:v>0.42644658080899689</c:v>
                </c:pt>
                <c:pt idx="32">
                  <c:v>0.56570611077048849</c:v>
                </c:pt>
                <c:pt idx="33">
                  <c:v>0.56136867533670864</c:v>
                </c:pt>
                <c:pt idx="34">
                  <c:v>0.63818760642629757</c:v>
                </c:pt>
                <c:pt idx="35">
                  <c:v>0.5315058946512573</c:v>
                </c:pt>
                <c:pt idx="36">
                  <c:v>1.177551818537349</c:v>
                </c:pt>
                <c:pt idx="37">
                  <c:v>0.80848815408215435</c:v>
                </c:pt>
                <c:pt idx="38">
                  <c:v>1.4845854534570491</c:v>
                </c:pt>
                <c:pt idx="39">
                  <c:v>0.70823811794104596</c:v>
                </c:pt>
                <c:pt idx="40">
                  <c:v>1.0188053729637041</c:v>
                </c:pt>
              </c:numCache>
            </c:numRef>
          </c:xVal>
          <c:yVal>
            <c:numRef>
              <c:f>'Y-ThUdata'!$D$5:$D$45</c:f>
              <c:numCache>
                <c:formatCode>General</c:formatCode>
                <c:ptCount val="41"/>
                <c:pt idx="0">
                  <c:v>2075.4499999999998</c:v>
                </c:pt>
                <c:pt idx="1">
                  <c:v>2638.44</c:v>
                </c:pt>
                <c:pt idx="2">
                  <c:v>2087.41</c:v>
                </c:pt>
                <c:pt idx="3">
                  <c:v>3486.13</c:v>
                </c:pt>
                <c:pt idx="4">
                  <c:v>2578.0500000000002</c:v>
                </c:pt>
                <c:pt idx="5">
                  <c:v>1582.9</c:v>
                </c:pt>
                <c:pt idx="6">
                  <c:v>2118.13</c:v>
                </c:pt>
                <c:pt idx="7">
                  <c:v>3841.02</c:v>
                </c:pt>
                <c:pt idx="8">
                  <c:v>1667.49</c:v>
                </c:pt>
                <c:pt idx="9">
                  <c:v>2539.75</c:v>
                </c:pt>
                <c:pt idx="10">
                  <c:v>1560.77</c:v>
                </c:pt>
                <c:pt idx="11">
                  <c:v>2185.1</c:v>
                </c:pt>
                <c:pt idx="12">
                  <c:v>3056.08</c:v>
                </c:pt>
                <c:pt idx="13">
                  <c:v>2856.4</c:v>
                </c:pt>
                <c:pt idx="14">
                  <c:v>2068.5</c:v>
                </c:pt>
                <c:pt idx="15">
                  <c:v>2000.35</c:v>
                </c:pt>
                <c:pt idx="16">
                  <c:v>2472.33</c:v>
                </c:pt>
                <c:pt idx="17">
                  <c:v>2718.92</c:v>
                </c:pt>
                <c:pt idx="18">
                  <c:v>2369.58</c:v>
                </c:pt>
                <c:pt idx="19">
                  <c:v>1681.19</c:v>
                </c:pt>
                <c:pt idx="20">
                  <c:v>1584.14</c:v>
                </c:pt>
                <c:pt idx="21">
                  <c:v>3297.31</c:v>
                </c:pt>
                <c:pt idx="22">
                  <c:v>2214.34</c:v>
                </c:pt>
                <c:pt idx="23">
                  <c:v>2573.83</c:v>
                </c:pt>
                <c:pt idx="24">
                  <c:v>3715.1</c:v>
                </c:pt>
                <c:pt idx="25">
                  <c:v>2081.71</c:v>
                </c:pt>
                <c:pt idx="26">
                  <c:v>3093.97</c:v>
                </c:pt>
                <c:pt idx="27">
                  <c:v>2664.79</c:v>
                </c:pt>
                <c:pt idx="28">
                  <c:v>2746.28</c:v>
                </c:pt>
                <c:pt idx="29">
                  <c:v>1995.81</c:v>
                </c:pt>
                <c:pt idx="30">
                  <c:v>1874.39</c:v>
                </c:pt>
                <c:pt idx="31">
                  <c:v>1605.48</c:v>
                </c:pt>
                <c:pt idx="32">
                  <c:v>961.26</c:v>
                </c:pt>
                <c:pt idx="33">
                  <c:v>1803.12</c:v>
                </c:pt>
                <c:pt idx="34">
                  <c:v>2922.26</c:v>
                </c:pt>
                <c:pt idx="35">
                  <c:v>3582.44</c:v>
                </c:pt>
                <c:pt idx="36">
                  <c:v>1718.8</c:v>
                </c:pt>
                <c:pt idx="37">
                  <c:v>2221.39</c:v>
                </c:pt>
                <c:pt idx="38">
                  <c:v>1333.86</c:v>
                </c:pt>
                <c:pt idx="39">
                  <c:v>3228.13</c:v>
                </c:pt>
                <c:pt idx="40">
                  <c:v>2554.96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6-480E-AE0E-76001B0DF95A}"/>
            </c:ext>
          </c:extLst>
        </c:ser>
        <c:ser>
          <c:idx val="2"/>
          <c:order val="2"/>
          <c:tx>
            <c:v>Granitoid (&gt;65% SiO2)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3B9"/>
              </a:solidFill>
              <a:ln>
                <a:solidFill>
                  <a:srgbClr val="00B3B9"/>
                </a:solidFill>
              </a:ln>
            </c:spPr>
          </c:marker>
          <c:xVal>
            <c:numRef>
              <c:f>'Y-ThUdata'!$E$46:$E$65</c:f>
              <c:numCache>
                <c:formatCode>General</c:formatCode>
                <c:ptCount val="20"/>
                <c:pt idx="0">
                  <c:v>0.17107221886944279</c:v>
                </c:pt>
                <c:pt idx="1">
                  <c:v>1.734049017622038</c:v>
                </c:pt>
                <c:pt idx="2">
                  <c:v>0.60162924696999809</c:v>
                </c:pt>
                <c:pt idx="3">
                  <c:v>8.9571296325853117E-2</c:v>
                </c:pt>
                <c:pt idx="4">
                  <c:v>0.47073839108074628</c:v>
                </c:pt>
                <c:pt idx="5">
                  <c:v>0.78279118572927597</c:v>
                </c:pt>
                <c:pt idx="6">
                  <c:v>1.0973649748005869</c:v>
                </c:pt>
                <c:pt idx="7">
                  <c:v>0.65334063526834607</c:v>
                </c:pt>
                <c:pt idx="8">
                  <c:v>0.59940282301845826</c:v>
                </c:pt>
                <c:pt idx="9">
                  <c:v>0.79268849329847713</c:v>
                </c:pt>
                <c:pt idx="10">
                  <c:v>0.36006774067480141</c:v>
                </c:pt>
                <c:pt idx="11">
                  <c:v>0.78249375826112499</c:v>
                </c:pt>
                <c:pt idx="12">
                  <c:v>0.55091819699499167</c:v>
                </c:pt>
                <c:pt idx="13">
                  <c:v>0.50835219866913628</c:v>
                </c:pt>
                <c:pt idx="14">
                  <c:v>0.65791472029822595</c:v>
                </c:pt>
                <c:pt idx="15">
                  <c:v>1.137700050691578</c:v>
                </c:pt>
                <c:pt idx="16">
                  <c:v>0.45819564263781259</c:v>
                </c:pt>
                <c:pt idx="17">
                  <c:v>0.96562846487249276</c:v>
                </c:pt>
                <c:pt idx="18">
                  <c:v>0.82880188508247243</c:v>
                </c:pt>
                <c:pt idx="19">
                  <c:v>1.105692045730966</c:v>
                </c:pt>
              </c:numCache>
            </c:numRef>
          </c:xVal>
          <c:yVal>
            <c:numRef>
              <c:f>'Y-ThUdata'!$D$46:$D$65</c:f>
              <c:numCache>
                <c:formatCode>General</c:formatCode>
                <c:ptCount val="20"/>
                <c:pt idx="0">
                  <c:v>727.47</c:v>
                </c:pt>
                <c:pt idx="1">
                  <c:v>1582.09</c:v>
                </c:pt>
                <c:pt idx="2">
                  <c:v>1224.8599999999999</c:v>
                </c:pt>
                <c:pt idx="3">
                  <c:v>594.71</c:v>
                </c:pt>
                <c:pt idx="4">
                  <c:v>1077.3699999999999</c:v>
                </c:pt>
                <c:pt idx="5">
                  <c:v>868.03</c:v>
                </c:pt>
                <c:pt idx="6">
                  <c:v>717.22</c:v>
                </c:pt>
                <c:pt idx="7">
                  <c:v>1669.06</c:v>
                </c:pt>
                <c:pt idx="8">
                  <c:v>788.4</c:v>
                </c:pt>
                <c:pt idx="9">
                  <c:v>1386.85</c:v>
                </c:pt>
                <c:pt idx="10">
                  <c:v>847.86</c:v>
                </c:pt>
                <c:pt idx="11">
                  <c:v>865.37</c:v>
                </c:pt>
                <c:pt idx="12">
                  <c:v>591.91</c:v>
                </c:pt>
                <c:pt idx="13">
                  <c:v>1501.58</c:v>
                </c:pt>
                <c:pt idx="14">
                  <c:v>2317.91</c:v>
                </c:pt>
                <c:pt idx="15">
                  <c:v>1490.48</c:v>
                </c:pt>
                <c:pt idx="16">
                  <c:v>1394.09</c:v>
                </c:pt>
                <c:pt idx="17">
                  <c:v>1460.3</c:v>
                </c:pt>
                <c:pt idx="18">
                  <c:v>900.98</c:v>
                </c:pt>
                <c:pt idx="19">
                  <c:v>1088.44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46-480E-AE0E-76001B0DF95A}"/>
            </c:ext>
          </c:extLst>
        </c:ser>
        <c:ser>
          <c:idx val="3"/>
          <c:order val="3"/>
          <c:tx>
            <c:v>Granitoid(&gt;75% SiO2)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'Y-ThUdata'!$E$66:$E$69</c:f>
              <c:numCache>
                <c:formatCode>General</c:formatCode>
                <c:ptCount val="4"/>
                <c:pt idx="0">
                  <c:v>0.80722134004028434</c:v>
                </c:pt>
                <c:pt idx="1">
                  <c:v>0.96648889596433984</c:v>
                </c:pt>
                <c:pt idx="2">
                  <c:v>0.55815145870007343</c:v>
                </c:pt>
                <c:pt idx="3">
                  <c:v>0.82956754417030643</c:v>
                </c:pt>
              </c:numCache>
            </c:numRef>
          </c:xVal>
          <c:yVal>
            <c:numRef>
              <c:f>'Y-ThUdata'!$D$66:$D$69</c:f>
              <c:numCache>
                <c:formatCode>General</c:formatCode>
                <c:ptCount val="4"/>
                <c:pt idx="0">
                  <c:v>20403.98</c:v>
                </c:pt>
                <c:pt idx="1">
                  <c:v>4545.83</c:v>
                </c:pt>
                <c:pt idx="2">
                  <c:v>5596.03</c:v>
                </c:pt>
                <c:pt idx="3">
                  <c:v>7372.5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46-480E-AE0E-76001B0DF95A}"/>
            </c:ext>
          </c:extLst>
        </c:ser>
        <c:ser>
          <c:idx val="4"/>
          <c:order val="4"/>
          <c:tx>
            <c:v>Syenite/Monzonite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B800E6"/>
                </a:solidFill>
              </a:ln>
            </c:spPr>
          </c:marker>
          <c:xVal>
            <c:numRef>
              <c:f>'Y-ThUdata'!$E$70:$E$73</c:f>
              <c:numCache>
                <c:formatCode>General</c:formatCode>
                <c:ptCount val="4"/>
                <c:pt idx="0">
                  <c:v>0.55909748142170224</c:v>
                </c:pt>
                <c:pt idx="1">
                  <c:v>1.512112070252994</c:v>
                </c:pt>
                <c:pt idx="2">
                  <c:v>1.3083753400965981</c:v>
                </c:pt>
                <c:pt idx="3">
                  <c:v>0.81498619744603107</c:v>
                </c:pt>
              </c:numCache>
            </c:numRef>
          </c:xVal>
          <c:yVal>
            <c:numRef>
              <c:f>'Y-ThUdata'!$D$70:$D$73</c:f>
              <c:numCache>
                <c:formatCode>General</c:formatCode>
                <c:ptCount val="4"/>
                <c:pt idx="0">
                  <c:v>4600.38</c:v>
                </c:pt>
                <c:pt idx="1">
                  <c:v>4546.51</c:v>
                </c:pt>
                <c:pt idx="2">
                  <c:v>4697.07</c:v>
                </c:pt>
                <c:pt idx="3">
                  <c:v>5724.08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46-480E-AE0E-76001B0DF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logBase val="10"/>
          <c:orientation val="minMax"/>
          <c:max val="10000"/>
          <c:min val="0.01"/>
        </c:scaling>
        <c:delete val="0"/>
        <c:axPos val="b"/>
        <c:majorGridlines/>
        <c:title>
          <c:tx>
            <c:strRef>
              <c:f>'Y-ThUdata'!$E$1</c:f>
              <c:strCache>
                <c:ptCount val="1"/>
                <c:pt idx="0">
                  <c:v>Th/U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90002"/>
        <c:crossesAt val="1"/>
        <c:crossBetween val="midCat"/>
      </c:valAx>
      <c:valAx>
        <c:axId val="50090002"/>
        <c:scaling>
          <c:logBase val="10"/>
          <c:orientation val="minMax"/>
          <c:max val="100000"/>
          <c:min val="1"/>
        </c:scaling>
        <c:delete val="0"/>
        <c:axPos val="l"/>
        <c:majorGridlines/>
        <c:title>
          <c:tx>
            <c:strRef>
              <c:f>'Y-ThUdata'!$D$1</c:f>
              <c:strCache>
                <c:ptCount val="1"/>
                <c:pt idx="0">
                  <c:v>Y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low"/>
        <c:crossAx val="50090001"/>
        <c:crossesAt val="0.01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CeCe.PNG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482125</xdr:colOff>
      <xdr:row>45</xdr:row>
      <xdr:rowOff>42182</xdr:rowOff>
    </xdr:to>
    <xdr:pic>
      <xdr:nvPicPr>
        <xdr:cNvPr id="4" name="Picture 3" descr="Y-CeCe_legend.PNG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68775" cy="194718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Hf-Y.PNG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12</xdr:col>
      <xdr:colOff>87565</xdr:colOff>
      <xdr:row>44</xdr:row>
      <xdr:rowOff>19292</xdr:rowOff>
    </xdr:to>
    <xdr:pic>
      <xdr:nvPicPr>
        <xdr:cNvPr id="4" name="Picture 3" descr="Hf-Y_legend.PNG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6355015" cy="173379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Nb-Ta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15</xdr:col>
      <xdr:colOff>212615</xdr:colOff>
      <xdr:row>43</xdr:row>
      <xdr:rowOff>109766</xdr:rowOff>
    </xdr:to>
    <xdr:pic>
      <xdr:nvPicPr>
        <xdr:cNvPr id="4" name="Picture 3" descr="Nb-Ta_legend.PNG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8308865" cy="16337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CeCe-EuEu.PNG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402104</xdr:colOff>
      <xdr:row>45</xdr:row>
      <xdr:rowOff>48850</xdr:rowOff>
    </xdr:to>
    <xdr:pic>
      <xdr:nvPicPr>
        <xdr:cNvPr id="4" name="Picture 3" descr="CeCe-EuEu_legend.PNG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888754" cy="195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U.PNG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435446</xdr:colOff>
      <xdr:row>44</xdr:row>
      <xdr:rowOff>186003</xdr:rowOff>
    </xdr:to>
    <xdr:pic>
      <xdr:nvPicPr>
        <xdr:cNvPr id="4" name="Picture 3" descr="Y-U_legend.PNG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22096" cy="1900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YbSm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462120</xdr:colOff>
      <xdr:row>44</xdr:row>
      <xdr:rowOff>159329</xdr:rowOff>
    </xdr:to>
    <xdr:pic>
      <xdr:nvPicPr>
        <xdr:cNvPr id="4" name="Picture 3" descr="Y-YbSm_legend.PNG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48770" cy="18738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438150</xdr:colOff>
      <xdr:row>3</xdr:row>
      <xdr:rowOff>95250</xdr:rowOff>
    </xdr:from>
    <xdr:to>
      <xdr:col>11</xdr:col>
      <xdr:colOff>419948</xdr:colOff>
      <xdr:row>31</xdr:row>
      <xdr:rowOff>731</xdr:rowOff>
    </xdr:to>
    <xdr:pic>
      <xdr:nvPicPr>
        <xdr:cNvPr id="3" name="Picture 2" descr="Y-NbTa.PNG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666750"/>
          <a:ext cx="6077798" cy="5239481"/>
        </a:xfrm>
        <a:prstGeom prst="rect">
          <a:avLst/>
        </a:prstGeom>
      </xdr:spPr>
    </xdr:pic>
    <xdr:clientData/>
  </xdr:twoCellAnchor>
  <xdr:twoCellAnchor editAs="oneCell">
    <xdr:from>
      <xdr:col>1</xdr:col>
      <xdr:colOff>438150</xdr:colOff>
      <xdr:row>35</xdr:row>
      <xdr:rowOff>0</xdr:rowOff>
    </xdr:from>
    <xdr:to>
      <xdr:col>14</xdr:col>
      <xdr:colOff>442114</xdr:colOff>
      <xdr:row>46</xdr:row>
      <xdr:rowOff>11724</xdr:rowOff>
    </xdr:to>
    <xdr:pic>
      <xdr:nvPicPr>
        <xdr:cNvPr id="4" name="Picture 3" descr="Y-NbTa_legend.PNG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667500"/>
          <a:ext cx="7928764" cy="21072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"/>
  <sheetViews>
    <sheetView workbookViewId="0"/>
  </sheetViews>
  <sheetFormatPr defaultRowHeight="14.5" x14ac:dyDescent="0.35"/>
  <sheetData>
    <row r="1" spans="1:2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27</v>
      </c>
      <c r="B2" t="s">
        <v>26</v>
      </c>
      <c r="C2">
        <v>44.55</v>
      </c>
      <c r="D2">
        <v>0</v>
      </c>
      <c r="E2">
        <v>4152.66</v>
      </c>
      <c r="F2">
        <v>273.10000000000002</v>
      </c>
      <c r="G2">
        <v>344559.72</v>
      </c>
      <c r="H2">
        <v>2.218</v>
      </c>
      <c r="I2">
        <v>3.3999999999999998E-3</v>
      </c>
      <c r="J2">
        <v>20.48</v>
      </c>
      <c r="K2">
        <v>4.82E-2</v>
      </c>
      <c r="L2">
        <v>0.89300000000000002</v>
      </c>
      <c r="M2">
        <v>1.863</v>
      </c>
      <c r="N2">
        <v>1.151</v>
      </c>
      <c r="O2">
        <v>8.11</v>
      </c>
      <c r="P2">
        <v>2.1909999999999998</v>
      </c>
      <c r="Q2">
        <v>23.07</v>
      </c>
      <c r="R2">
        <v>7.73</v>
      </c>
      <c r="S2">
        <v>32.78</v>
      </c>
      <c r="T2">
        <v>7.26</v>
      </c>
      <c r="U2">
        <v>71.010000000000005</v>
      </c>
      <c r="V2">
        <v>13.13</v>
      </c>
      <c r="W2">
        <v>7680.62</v>
      </c>
      <c r="X2">
        <v>0.58499999999999996</v>
      </c>
      <c r="Y2">
        <v>18.57</v>
      </c>
      <c r="Z2">
        <v>284.43</v>
      </c>
    </row>
    <row r="3" spans="1:26" x14ac:dyDescent="0.35">
      <c r="A3" t="s">
        <v>27</v>
      </c>
      <c r="B3" t="s">
        <v>28</v>
      </c>
      <c r="C3">
        <v>43.39</v>
      </c>
      <c r="D3">
        <v>0</v>
      </c>
      <c r="E3">
        <v>3931.22</v>
      </c>
      <c r="F3">
        <v>273.17</v>
      </c>
      <c r="G3">
        <v>339988.19</v>
      </c>
      <c r="H3">
        <v>2.1629999999999998</v>
      </c>
      <c r="I3">
        <v>0</v>
      </c>
      <c r="J3">
        <v>20.22</v>
      </c>
      <c r="K3">
        <v>4.4299999999999999E-2</v>
      </c>
      <c r="L3">
        <v>0.879</v>
      </c>
      <c r="M3">
        <v>1.88</v>
      </c>
      <c r="N3">
        <v>1.147</v>
      </c>
      <c r="O3">
        <v>8.16</v>
      </c>
      <c r="P3">
        <v>2.161</v>
      </c>
      <c r="Q3">
        <v>23.22</v>
      </c>
      <c r="R3">
        <v>7.75</v>
      </c>
      <c r="S3">
        <v>33.24</v>
      </c>
      <c r="T3">
        <v>7.38</v>
      </c>
      <c r="U3">
        <v>71.38</v>
      </c>
      <c r="V3">
        <v>13.33</v>
      </c>
      <c r="W3">
        <v>7705.81</v>
      </c>
      <c r="X3">
        <v>0.56999999999999995</v>
      </c>
      <c r="Y3">
        <v>19.25</v>
      </c>
      <c r="Z3">
        <v>290.47000000000003</v>
      </c>
    </row>
    <row r="4" spans="1:26" x14ac:dyDescent="0.35">
      <c r="A4" t="s">
        <v>27</v>
      </c>
      <c r="B4" t="s">
        <v>29</v>
      </c>
      <c r="C4">
        <v>42.36</v>
      </c>
      <c r="D4">
        <v>0</v>
      </c>
      <c r="E4">
        <v>3668.86</v>
      </c>
      <c r="F4">
        <v>268.39</v>
      </c>
      <c r="G4">
        <v>335844.84</v>
      </c>
      <c r="H4">
        <v>2.1509999999999998</v>
      </c>
      <c r="I4">
        <v>3.7000000000000002E-3</v>
      </c>
      <c r="J4">
        <v>19.989999999999998</v>
      </c>
      <c r="K4">
        <v>4.2500000000000003E-2</v>
      </c>
      <c r="L4">
        <v>0.90400000000000003</v>
      </c>
      <c r="M4">
        <v>1.899</v>
      </c>
      <c r="N4">
        <v>1.127</v>
      </c>
      <c r="O4">
        <v>8.1300000000000008</v>
      </c>
      <c r="P4">
        <v>2.1389999999999998</v>
      </c>
      <c r="Q4">
        <v>22.83</v>
      </c>
      <c r="R4">
        <v>7.59</v>
      </c>
      <c r="S4">
        <v>32.67</v>
      </c>
      <c r="T4">
        <v>7.28</v>
      </c>
      <c r="U4">
        <v>70.62</v>
      </c>
      <c r="V4">
        <v>13.25</v>
      </c>
      <c r="W4">
        <v>7722.43</v>
      </c>
      <c r="X4">
        <v>0.57299999999999995</v>
      </c>
      <c r="Y4">
        <v>19.170000000000002</v>
      </c>
      <c r="Z4">
        <v>289.67</v>
      </c>
    </row>
    <row r="5" spans="1:26" x14ac:dyDescent="0.35">
      <c r="A5" t="s">
        <v>27</v>
      </c>
      <c r="B5" t="s">
        <v>30</v>
      </c>
      <c r="C5">
        <v>41.8</v>
      </c>
      <c r="D5">
        <v>0</v>
      </c>
      <c r="E5">
        <v>3822.66</v>
      </c>
      <c r="F5">
        <v>270.5</v>
      </c>
      <c r="G5">
        <v>340691.56</v>
      </c>
      <c r="H5">
        <v>2.1579999999999999</v>
      </c>
      <c r="I5">
        <v>0</v>
      </c>
      <c r="J5">
        <v>20.46</v>
      </c>
      <c r="K5">
        <v>4.3099999999999999E-2</v>
      </c>
      <c r="L5">
        <v>0.91800000000000004</v>
      </c>
      <c r="M5">
        <v>1.8220000000000001</v>
      </c>
      <c r="N5">
        <v>1.1619999999999999</v>
      </c>
      <c r="O5">
        <v>8.01</v>
      </c>
      <c r="P5">
        <v>2.1429999999999998</v>
      </c>
      <c r="Q5">
        <v>23.03</v>
      </c>
      <c r="R5">
        <v>7.67</v>
      </c>
      <c r="S5">
        <v>33.06</v>
      </c>
      <c r="T5">
        <v>7.28</v>
      </c>
      <c r="U5">
        <v>71.739999999999995</v>
      </c>
      <c r="V5">
        <v>13.39</v>
      </c>
      <c r="W5">
        <v>7696.25</v>
      </c>
      <c r="X5">
        <v>0.57599999999999996</v>
      </c>
      <c r="Y5">
        <v>19.190000000000001</v>
      </c>
      <c r="Z5">
        <v>293.01</v>
      </c>
    </row>
    <row r="6" spans="1:26" x14ac:dyDescent="0.35">
      <c r="A6" t="s">
        <v>32</v>
      </c>
      <c r="B6" t="s">
        <v>31</v>
      </c>
      <c r="C6">
        <v>30.33</v>
      </c>
      <c r="D6">
        <v>20.23</v>
      </c>
      <c r="E6">
        <v>3921.97</v>
      </c>
      <c r="F6">
        <v>166.27</v>
      </c>
      <c r="G6">
        <v>366636.72</v>
      </c>
      <c r="H6">
        <v>1.4810000000000001</v>
      </c>
      <c r="I6">
        <v>5.8999999999999999E-3</v>
      </c>
      <c r="J6">
        <v>2.8279999999999998</v>
      </c>
      <c r="K6">
        <v>1.78E-2</v>
      </c>
      <c r="L6">
        <v>0.26400000000000001</v>
      </c>
      <c r="M6">
        <v>0.57199999999999995</v>
      </c>
      <c r="N6">
        <v>0.28599999999999998</v>
      </c>
      <c r="O6">
        <v>2.653</v>
      </c>
      <c r="P6">
        <v>1.0009999999999999</v>
      </c>
      <c r="Q6">
        <v>13.62</v>
      </c>
      <c r="R6">
        <v>5.63</v>
      </c>
      <c r="S6">
        <v>29.67</v>
      </c>
      <c r="T6">
        <v>7.76</v>
      </c>
      <c r="U6">
        <v>83.13</v>
      </c>
      <c r="V6">
        <v>15.15</v>
      </c>
      <c r="W6">
        <v>7710.88</v>
      </c>
      <c r="X6">
        <v>0.68500000000000005</v>
      </c>
      <c r="Y6">
        <v>33.32</v>
      </c>
      <c r="Z6">
        <v>93.55</v>
      </c>
    </row>
    <row r="7" spans="1:26" x14ac:dyDescent="0.35">
      <c r="A7" t="s">
        <v>27</v>
      </c>
      <c r="B7" t="s">
        <v>33</v>
      </c>
      <c r="C7">
        <v>43.64</v>
      </c>
      <c r="D7">
        <v>0</v>
      </c>
      <c r="E7">
        <v>3496.21</v>
      </c>
      <c r="F7">
        <v>282.13</v>
      </c>
      <c r="G7">
        <v>344645.56</v>
      </c>
      <c r="H7">
        <v>2.1480000000000001</v>
      </c>
      <c r="I7">
        <v>4.0000000000000001E-3</v>
      </c>
      <c r="J7">
        <v>20.57</v>
      </c>
      <c r="K7">
        <v>4.6199999999999998E-2</v>
      </c>
      <c r="L7">
        <v>0.89400000000000002</v>
      </c>
      <c r="M7">
        <v>1.925</v>
      </c>
      <c r="N7">
        <v>1.1850000000000001</v>
      </c>
      <c r="O7">
        <v>8.48</v>
      </c>
      <c r="P7">
        <v>2.2149999999999999</v>
      </c>
      <c r="Q7">
        <v>23.49</v>
      </c>
      <c r="R7">
        <v>7.85</v>
      </c>
      <c r="S7">
        <v>33.57</v>
      </c>
      <c r="T7">
        <v>7.39</v>
      </c>
      <c r="U7">
        <v>72.8</v>
      </c>
      <c r="V7">
        <v>13.43</v>
      </c>
      <c r="W7">
        <v>7685.78</v>
      </c>
      <c r="X7">
        <v>0.56299999999999994</v>
      </c>
      <c r="Y7">
        <v>19.309999999999999</v>
      </c>
      <c r="Z7">
        <v>290.58999999999997</v>
      </c>
    </row>
    <row r="8" spans="1:26" x14ac:dyDescent="0.35">
      <c r="A8" t="s">
        <v>35</v>
      </c>
      <c r="B8" t="s">
        <v>34</v>
      </c>
      <c r="C8">
        <v>245.34</v>
      </c>
      <c r="D8">
        <v>27.82</v>
      </c>
      <c r="E8">
        <v>4877.8900000000003</v>
      </c>
      <c r="F8">
        <v>727.47</v>
      </c>
      <c r="G8">
        <v>488604.03</v>
      </c>
      <c r="H8">
        <v>4.13</v>
      </c>
      <c r="I8">
        <v>0.84499999999999997</v>
      </c>
      <c r="J8">
        <v>15.16</v>
      </c>
      <c r="K8">
        <v>0.91400000000000003</v>
      </c>
      <c r="L8">
        <v>6.3</v>
      </c>
      <c r="M8">
        <v>8.86</v>
      </c>
      <c r="N8">
        <v>2.81</v>
      </c>
      <c r="O8">
        <v>38.200000000000003</v>
      </c>
      <c r="P8">
        <v>9.9</v>
      </c>
      <c r="Q8">
        <v>86.52</v>
      </c>
      <c r="R8">
        <v>23.17</v>
      </c>
      <c r="S8">
        <v>81.260000000000005</v>
      </c>
      <c r="T8">
        <v>14.84</v>
      </c>
      <c r="U8">
        <v>123.71</v>
      </c>
      <c r="V8">
        <v>20.98</v>
      </c>
      <c r="W8">
        <v>17367.13</v>
      </c>
      <c r="X8">
        <v>1.1759999999999999</v>
      </c>
      <c r="Y8">
        <v>170.08</v>
      </c>
      <c r="Z8">
        <v>994.2</v>
      </c>
    </row>
    <row r="9" spans="1:26" x14ac:dyDescent="0.35">
      <c r="A9" t="s">
        <v>35</v>
      </c>
      <c r="B9" t="s">
        <v>36</v>
      </c>
      <c r="C9">
        <v>891.65</v>
      </c>
      <c r="D9">
        <v>166.13</v>
      </c>
      <c r="E9">
        <v>4846.55</v>
      </c>
      <c r="F9">
        <v>2075.4499999999998</v>
      </c>
      <c r="G9">
        <v>488604</v>
      </c>
      <c r="H9">
        <v>2.2709999999999999</v>
      </c>
      <c r="I9">
        <v>4.9700000000000001E-2</v>
      </c>
      <c r="J9">
        <v>9.0500000000000007</v>
      </c>
      <c r="K9">
        <v>0.52500000000000002</v>
      </c>
      <c r="L9">
        <v>9.18</v>
      </c>
      <c r="M9">
        <v>18.16</v>
      </c>
      <c r="N9">
        <v>0.42799999999999999</v>
      </c>
      <c r="O9">
        <v>76.44</v>
      </c>
      <c r="P9">
        <v>21.19</v>
      </c>
      <c r="Q9">
        <v>225.68</v>
      </c>
      <c r="R9">
        <v>72.34</v>
      </c>
      <c r="S9">
        <v>288.23</v>
      </c>
      <c r="T9">
        <v>57.78</v>
      </c>
      <c r="U9">
        <v>510.06</v>
      </c>
      <c r="V9">
        <v>81.790000000000006</v>
      </c>
      <c r="W9">
        <v>20556.54</v>
      </c>
      <c r="X9">
        <v>0.79</v>
      </c>
      <c r="Y9">
        <v>218.74</v>
      </c>
      <c r="Z9">
        <v>240.73</v>
      </c>
    </row>
    <row r="10" spans="1:26" x14ac:dyDescent="0.35">
      <c r="A10" t="s">
        <v>35</v>
      </c>
      <c r="B10" t="s">
        <v>37</v>
      </c>
      <c r="C10">
        <v>13459.82</v>
      </c>
      <c r="D10">
        <v>12992.84</v>
      </c>
      <c r="E10">
        <v>5781.54</v>
      </c>
      <c r="F10">
        <v>20403.98</v>
      </c>
      <c r="G10">
        <v>488604</v>
      </c>
      <c r="H10">
        <v>13.25</v>
      </c>
      <c r="I10">
        <v>797.5</v>
      </c>
      <c r="J10">
        <v>2226.0700000000002</v>
      </c>
      <c r="K10">
        <v>295.72000000000003</v>
      </c>
      <c r="L10">
        <v>1467.67</v>
      </c>
      <c r="M10">
        <v>828.32</v>
      </c>
      <c r="N10">
        <v>563.72</v>
      </c>
      <c r="O10">
        <v>1540.8</v>
      </c>
      <c r="P10">
        <v>385.22</v>
      </c>
      <c r="Q10">
        <v>3237.67</v>
      </c>
      <c r="R10">
        <v>716.93</v>
      </c>
      <c r="S10">
        <v>2345.9</v>
      </c>
      <c r="T10">
        <v>441.66</v>
      </c>
      <c r="U10">
        <v>3705.74</v>
      </c>
      <c r="V10">
        <v>444.31</v>
      </c>
      <c r="W10">
        <v>18666.189999999999</v>
      </c>
      <c r="X10">
        <v>3.61</v>
      </c>
      <c r="Y10">
        <v>1514.88</v>
      </c>
      <c r="Z10">
        <v>1876.66</v>
      </c>
    </row>
    <row r="11" spans="1:26" x14ac:dyDescent="0.35">
      <c r="A11" t="s">
        <v>35</v>
      </c>
      <c r="B11" t="s">
        <v>38</v>
      </c>
      <c r="C11">
        <v>491.82</v>
      </c>
      <c r="D11">
        <v>102.92</v>
      </c>
      <c r="E11">
        <v>4812.22</v>
      </c>
      <c r="F11">
        <v>1582.09</v>
      </c>
      <c r="G11">
        <v>488604</v>
      </c>
      <c r="H11">
        <v>4.88</v>
      </c>
      <c r="I11">
        <v>1.8879999999999999</v>
      </c>
      <c r="J11">
        <v>48.74</v>
      </c>
      <c r="K11">
        <v>1.32</v>
      </c>
      <c r="L11">
        <v>12.24</v>
      </c>
      <c r="M11">
        <v>13.41</v>
      </c>
      <c r="N11">
        <v>4.16</v>
      </c>
      <c r="O11">
        <v>49.67</v>
      </c>
      <c r="P11">
        <v>14.26</v>
      </c>
      <c r="Q11">
        <v>160.54</v>
      </c>
      <c r="R11">
        <v>53.63</v>
      </c>
      <c r="S11">
        <v>222.39</v>
      </c>
      <c r="T11">
        <v>45.78</v>
      </c>
      <c r="U11">
        <v>407.64</v>
      </c>
      <c r="V11">
        <v>68.17</v>
      </c>
      <c r="W11">
        <v>17165.3</v>
      </c>
      <c r="X11">
        <v>1.498</v>
      </c>
      <c r="Y11">
        <v>171.22</v>
      </c>
      <c r="Z11">
        <v>98.74</v>
      </c>
    </row>
    <row r="12" spans="1:26" x14ac:dyDescent="0.35">
      <c r="A12" t="s">
        <v>35</v>
      </c>
      <c r="B12" t="s">
        <v>39</v>
      </c>
      <c r="C12">
        <v>472.73</v>
      </c>
      <c r="D12">
        <v>0</v>
      </c>
      <c r="E12">
        <v>4744.72</v>
      </c>
      <c r="F12">
        <v>2638.44</v>
      </c>
      <c r="G12">
        <v>488603.97</v>
      </c>
      <c r="H12">
        <v>9.2100000000000009</v>
      </c>
      <c r="I12">
        <v>0.27700000000000002</v>
      </c>
      <c r="J12">
        <v>116.04</v>
      </c>
      <c r="K12">
        <v>0.435</v>
      </c>
      <c r="L12">
        <v>6.28</v>
      </c>
      <c r="M12">
        <v>11.78</v>
      </c>
      <c r="N12">
        <v>1.619</v>
      </c>
      <c r="O12">
        <v>65.31</v>
      </c>
      <c r="P12">
        <v>20.64</v>
      </c>
      <c r="Q12">
        <v>248.32</v>
      </c>
      <c r="R12">
        <v>89.12</v>
      </c>
      <c r="S12">
        <v>386.84</v>
      </c>
      <c r="T12">
        <v>80.09</v>
      </c>
      <c r="U12">
        <v>702.42</v>
      </c>
      <c r="V12">
        <v>119.11</v>
      </c>
      <c r="W12">
        <v>19329.080000000002</v>
      </c>
      <c r="X12">
        <v>2.4300000000000002</v>
      </c>
      <c r="Y12">
        <v>474.32</v>
      </c>
      <c r="Z12">
        <v>152.72</v>
      </c>
    </row>
    <row r="13" spans="1:26" x14ac:dyDescent="0.35">
      <c r="A13" t="s">
        <v>35</v>
      </c>
      <c r="B13" t="s">
        <v>40</v>
      </c>
      <c r="C13">
        <v>308.57</v>
      </c>
      <c r="D13">
        <v>0</v>
      </c>
      <c r="E13">
        <v>4770.18</v>
      </c>
      <c r="F13">
        <v>2087.41</v>
      </c>
      <c r="G13">
        <v>488604</v>
      </c>
      <c r="H13">
        <v>1.5529999999999999</v>
      </c>
      <c r="I13">
        <v>0.13569999999999999</v>
      </c>
      <c r="J13">
        <v>21.54</v>
      </c>
      <c r="K13">
        <v>0.41599999999999998</v>
      </c>
      <c r="L13">
        <v>5.59</v>
      </c>
      <c r="M13">
        <v>8.34</v>
      </c>
      <c r="N13">
        <v>2.5659999999999998</v>
      </c>
      <c r="O13">
        <v>41.52</v>
      </c>
      <c r="P13">
        <v>13.55</v>
      </c>
      <c r="Q13">
        <v>173.2</v>
      </c>
      <c r="R13">
        <v>68.7</v>
      </c>
      <c r="S13">
        <v>327.95</v>
      </c>
      <c r="T13">
        <v>73.83</v>
      </c>
      <c r="U13">
        <v>714.48</v>
      </c>
      <c r="V13">
        <v>133.94</v>
      </c>
      <c r="W13">
        <v>17046.349999999999</v>
      </c>
      <c r="X13">
        <v>0.53700000000000003</v>
      </c>
      <c r="Y13">
        <v>100.25</v>
      </c>
      <c r="Z13">
        <v>105.08</v>
      </c>
    </row>
    <row r="14" spans="1:26" x14ac:dyDescent="0.35">
      <c r="A14" t="s">
        <v>35</v>
      </c>
      <c r="B14" t="s">
        <v>41</v>
      </c>
      <c r="C14">
        <v>2918.93</v>
      </c>
      <c r="D14">
        <v>2273.2399999999998</v>
      </c>
      <c r="E14">
        <v>5438.87</v>
      </c>
      <c r="F14">
        <v>3486.13</v>
      </c>
      <c r="G14">
        <v>488604</v>
      </c>
      <c r="H14">
        <v>22.37</v>
      </c>
      <c r="I14">
        <v>70.599999999999994</v>
      </c>
      <c r="J14">
        <v>1035.44</v>
      </c>
      <c r="K14">
        <v>105.16</v>
      </c>
      <c r="L14">
        <v>616.6</v>
      </c>
      <c r="M14">
        <v>318.32</v>
      </c>
      <c r="N14">
        <v>63.88</v>
      </c>
      <c r="O14">
        <v>304.23</v>
      </c>
      <c r="P14">
        <v>62.74</v>
      </c>
      <c r="Q14">
        <v>524.07000000000005</v>
      </c>
      <c r="R14">
        <v>134.49</v>
      </c>
      <c r="S14">
        <v>601.02</v>
      </c>
      <c r="T14">
        <v>171.16</v>
      </c>
      <c r="U14">
        <v>1828.14</v>
      </c>
      <c r="V14">
        <v>230.81</v>
      </c>
      <c r="W14">
        <v>21104.22</v>
      </c>
      <c r="X14">
        <v>3.55</v>
      </c>
      <c r="Y14">
        <v>946.9</v>
      </c>
      <c r="Z14">
        <v>397.87</v>
      </c>
    </row>
    <row r="15" spans="1:26" x14ac:dyDescent="0.35">
      <c r="A15" t="s">
        <v>35</v>
      </c>
      <c r="B15" t="s">
        <v>42</v>
      </c>
      <c r="C15">
        <v>722.75</v>
      </c>
      <c r="D15">
        <v>406.09</v>
      </c>
      <c r="E15">
        <v>4754.63</v>
      </c>
      <c r="F15">
        <v>2578.0500000000002</v>
      </c>
      <c r="G15">
        <v>488604</v>
      </c>
      <c r="H15">
        <v>7.7</v>
      </c>
      <c r="I15">
        <v>3.19</v>
      </c>
      <c r="J15">
        <v>135.88</v>
      </c>
      <c r="K15">
        <v>5.38</v>
      </c>
      <c r="L15">
        <v>38.619999999999997</v>
      </c>
      <c r="M15">
        <v>33.869999999999997</v>
      </c>
      <c r="N15">
        <v>11.58</v>
      </c>
      <c r="O15">
        <v>90.93</v>
      </c>
      <c r="P15">
        <v>27.66</v>
      </c>
      <c r="Q15">
        <v>290.37</v>
      </c>
      <c r="R15">
        <v>84.86</v>
      </c>
      <c r="S15">
        <v>333.29</v>
      </c>
      <c r="T15">
        <v>69.53</v>
      </c>
      <c r="U15">
        <v>615.39</v>
      </c>
      <c r="V15">
        <v>94.85</v>
      </c>
      <c r="W15">
        <v>17909.61</v>
      </c>
      <c r="X15">
        <v>2.75</v>
      </c>
      <c r="Y15">
        <v>270.91000000000003</v>
      </c>
      <c r="Z15">
        <v>668.14</v>
      </c>
    </row>
    <row r="16" spans="1:26" x14ac:dyDescent="0.35">
      <c r="A16" t="s">
        <v>35</v>
      </c>
      <c r="B16" t="s">
        <v>43</v>
      </c>
      <c r="C16">
        <v>358.7</v>
      </c>
      <c r="D16">
        <v>26.19</v>
      </c>
      <c r="E16">
        <v>4760.0200000000004</v>
      </c>
      <c r="F16">
        <v>1224.8599999999999</v>
      </c>
      <c r="G16">
        <v>488604</v>
      </c>
      <c r="H16">
        <v>2.5310000000000001</v>
      </c>
      <c r="I16">
        <v>0.13650000000000001</v>
      </c>
      <c r="J16">
        <v>5.6</v>
      </c>
      <c r="K16">
        <v>0.24</v>
      </c>
      <c r="L16">
        <v>3.56</v>
      </c>
      <c r="M16">
        <v>6.07</v>
      </c>
      <c r="N16">
        <v>0.97399999999999998</v>
      </c>
      <c r="O16">
        <v>31.2</v>
      </c>
      <c r="P16">
        <v>9.69</v>
      </c>
      <c r="Q16">
        <v>117.75</v>
      </c>
      <c r="R16">
        <v>42.73</v>
      </c>
      <c r="S16">
        <v>186.69</v>
      </c>
      <c r="T16">
        <v>39.47</v>
      </c>
      <c r="U16">
        <v>365.51</v>
      </c>
      <c r="V16">
        <v>65.650000000000006</v>
      </c>
      <c r="W16">
        <v>15467.83</v>
      </c>
      <c r="X16">
        <v>0.88100000000000001</v>
      </c>
      <c r="Y16">
        <v>60.56</v>
      </c>
      <c r="Z16">
        <v>100.66</v>
      </c>
    </row>
    <row r="17" spans="1:26" x14ac:dyDescent="0.35">
      <c r="A17" t="s">
        <v>35</v>
      </c>
      <c r="B17" t="s">
        <v>44</v>
      </c>
      <c r="C17">
        <v>419.38</v>
      </c>
      <c r="D17">
        <v>31.45</v>
      </c>
      <c r="E17">
        <v>4713.08</v>
      </c>
      <c r="F17">
        <v>1582.9</v>
      </c>
      <c r="G17">
        <v>488603.97</v>
      </c>
      <c r="H17">
        <v>5.47</v>
      </c>
      <c r="I17">
        <v>0.69699999999999995</v>
      </c>
      <c r="J17">
        <v>48.85</v>
      </c>
      <c r="K17">
        <v>0.44700000000000001</v>
      </c>
      <c r="L17">
        <v>5.31</v>
      </c>
      <c r="M17">
        <v>7.98</v>
      </c>
      <c r="N17">
        <v>1.284</v>
      </c>
      <c r="O17">
        <v>36.75</v>
      </c>
      <c r="P17">
        <v>11.4</v>
      </c>
      <c r="Q17">
        <v>138.15</v>
      </c>
      <c r="R17">
        <v>51.36</v>
      </c>
      <c r="S17">
        <v>239.51</v>
      </c>
      <c r="T17">
        <v>54.6</v>
      </c>
      <c r="U17">
        <v>539.64</v>
      </c>
      <c r="V17">
        <v>101.28</v>
      </c>
      <c r="W17">
        <v>16713.23</v>
      </c>
      <c r="X17">
        <v>2.1419999999999999</v>
      </c>
      <c r="Y17">
        <v>262.3</v>
      </c>
      <c r="Z17">
        <v>346.19</v>
      </c>
    </row>
    <row r="18" spans="1:26" x14ac:dyDescent="0.35">
      <c r="A18" t="s">
        <v>27</v>
      </c>
      <c r="B18" t="s">
        <v>45</v>
      </c>
      <c r="C18">
        <v>35.56</v>
      </c>
      <c r="D18">
        <v>0</v>
      </c>
      <c r="E18">
        <v>3624.25</v>
      </c>
      <c r="F18">
        <v>269.27</v>
      </c>
      <c r="G18">
        <v>343107.28</v>
      </c>
      <c r="H18">
        <v>2.069</v>
      </c>
      <c r="I18">
        <v>0</v>
      </c>
      <c r="J18">
        <v>20.46</v>
      </c>
      <c r="K18">
        <v>4.7E-2</v>
      </c>
      <c r="L18">
        <v>0.9</v>
      </c>
      <c r="M18">
        <v>1.9379999999999999</v>
      </c>
      <c r="N18">
        <v>1.1559999999999999</v>
      </c>
      <c r="O18">
        <v>8.06</v>
      </c>
      <c r="P18">
        <v>2.1389999999999998</v>
      </c>
      <c r="Q18">
        <v>22.86</v>
      </c>
      <c r="R18">
        <v>7.73</v>
      </c>
      <c r="S18">
        <v>32.69</v>
      </c>
      <c r="T18">
        <v>7.26</v>
      </c>
      <c r="U18">
        <v>72.53</v>
      </c>
      <c r="V18">
        <v>13.06</v>
      </c>
      <c r="W18">
        <v>7683.74</v>
      </c>
      <c r="X18">
        <v>0.54300000000000004</v>
      </c>
      <c r="Y18">
        <v>19.13</v>
      </c>
      <c r="Z18">
        <v>290.57</v>
      </c>
    </row>
    <row r="19" spans="1:26" x14ac:dyDescent="0.35">
      <c r="A19" t="s">
        <v>27</v>
      </c>
      <c r="B19" t="s">
        <v>46</v>
      </c>
      <c r="C19">
        <v>38.75</v>
      </c>
      <c r="D19">
        <v>0</v>
      </c>
      <c r="E19">
        <v>3417.13</v>
      </c>
      <c r="F19">
        <v>270.01</v>
      </c>
      <c r="G19">
        <v>339070.41</v>
      </c>
      <c r="H19">
        <v>2.0920000000000001</v>
      </c>
      <c r="I19">
        <v>3.7399999999999998E-3</v>
      </c>
      <c r="J19">
        <v>20.36</v>
      </c>
      <c r="K19">
        <v>4.2099999999999999E-2</v>
      </c>
      <c r="L19">
        <v>0.88100000000000001</v>
      </c>
      <c r="M19">
        <v>1.861</v>
      </c>
      <c r="N19">
        <v>1.1779999999999999</v>
      </c>
      <c r="O19">
        <v>8.24</v>
      </c>
      <c r="P19">
        <v>2.1339999999999999</v>
      </c>
      <c r="Q19">
        <v>22.98</v>
      </c>
      <c r="R19">
        <v>7.62</v>
      </c>
      <c r="S19">
        <v>32.619999999999997</v>
      </c>
      <c r="T19">
        <v>7.31</v>
      </c>
      <c r="U19">
        <v>72.760000000000005</v>
      </c>
      <c r="V19">
        <v>13.23</v>
      </c>
      <c r="W19">
        <v>7664.79</v>
      </c>
      <c r="X19">
        <v>0.57299999999999995</v>
      </c>
      <c r="Y19">
        <v>18.72</v>
      </c>
      <c r="Z19">
        <v>295.64</v>
      </c>
    </row>
    <row r="20" spans="1:26" x14ac:dyDescent="0.35">
      <c r="A20" t="s">
        <v>27</v>
      </c>
      <c r="B20" t="s">
        <v>45</v>
      </c>
      <c r="C20">
        <v>38.79</v>
      </c>
      <c r="D20">
        <v>0</v>
      </c>
      <c r="E20">
        <v>3559.88</v>
      </c>
      <c r="F20">
        <v>270.06</v>
      </c>
      <c r="G20">
        <v>335357.81</v>
      </c>
      <c r="H20">
        <v>1.8480000000000001</v>
      </c>
      <c r="I20">
        <v>0</v>
      </c>
      <c r="J20">
        <v>22.36</v>
      </c>
      <c r="K20">
        <v>4.8500000000000001E-2</v>
      </c>
      <c r="L20">
        <v>0.878</v>
      </c>
      <c r="M20">
        <v>2.048</v>
      </c>
      <c r="N20">
        <v>1.2689999999999999</v>
      </c>
      <c r="O20">
        <v>8.2100000000000009</v>
      </c>
      <c r="P20">
        <v>2.3450000000000002</v>
      </c>
      <c r="Q20">
        <v>23.4</v>
      </c>
      <c r="R20">
        <v>7.99</v>
      </c>
      <c r="S20">
        <v>32.65</v>
      </c>
      <c r="T20">
        <v>7.28</v>
      </c>
      <c r="U20">
        <v>75.47</v>
      </c>
      <c r="V20">
        <v>13.28</v>
      </c>
      <c r="W20">
        <v>7631.81</v>
      </c>
      <c r="X20">
        <v>0.442</v>
      </c>
      <c r="Y20">
        <v>19.600000000000001</v>
      </c>
      <c r="Z20">
        <v>293.99</v>
      </c>
    </row>
    <row r="21" spans="1:26" x14ac:dyDescent="0.35">
      <c r="A21" t="s">
        <v>27</v>
      </c>
      <c r="B21" t="s">
        <v>46</v>
      </c>
      <c r="C21">
        <v>48.29</v>
      </c>
      <c r="D21">
        <v>0</v>
      </c>
      <c r="E21">
        <v>3204.99</v>
      </c>
      <c r="F21">
        <v>270.99</v>
      </c>
      <c r="G21">
        <v>326569.46999999997</v>
      </c>
      <c r="H21">
        <v>1.9059999999999999</v>
      </c>
      <c r="I21">
        <v>0</v>
      </c>
      <c r="J21">
        <v>22.06</v>
      </c>
      <c r="K21">
        <v>3.3700000000000001E-2</v>
      </c>
      <c r="L21">
        <v>0.81399999999999995</v>
      </c>
      <c r="M21">
        <v>2.14</v>
      </c>
      <c r="N21">
        <v>1.266</v>
      </c>
      <c r="O21">
        <v>8.5399999999999991</v>
      </c>
      <c r="P21">
        <v>2.3820000000000001</v>
      </c>
      <c r="Q21">
        <v>23.62</v>
      </c>
      <c r="R21">
        <v>8.09</v>
      </c>
      <c r="S21">
        <v>32.5</v>
      </c>
      <c r="T21">
        <v>7.53</v>
      </c>
      <c r="U21">
        <v>75.33</v>
      </c>
      <c r="V21">
        <v>13.12</v>
      </c>
      <c r="W21">
        <v>7631.81</v>
      </c>
      <c r="X21">
        <v>0.46899999999999997</v>
      </c>
      <c r="Y21">
        <v>19.23</v>
      </c>
      <c r="Z21">
        <v>301.82</v>
      </c>
    </row>
    <row r="22" spans="1:26" x14ac:dyDescent="0.35">
      <c r="A22" t="s">
        <v>32</v>
      </c>
      <c r="B22" t="s">
        <v>47</v>
      </c>
      <c r="C22">
        <v>35.56</v>
      </c>
      <c r="D22">
        <v>0</v>
      </c>
      <c r="E22">
        <v>3463.8</v>
      </c>
      <c r="F22">
        <v>165.84</v>
      </c>
      <c r="G22">
        <v>355775.31</v>
      </c>
      <c r="H22">
        <v>1.26</v>
      </c>
      <c r="I22">
        <v>0</v>
      </c>
      <c r="J22">
        <v>3.05</v>
      </c>
      <c r="K22">
        <v>1.4200000000000001E-2</v>
      </c>
      <c r="L22">
        <v>0.221</v>
      </c>
      <c r="M22">
        <v>0.49099999999999999</v>
      </c>
      <c r="N22">
        <v>0.26700000000000002</v>
      </c>
      <c r="O22">
        <v>2.75</v>
      </c>
      <c r="P22">
        <v>1.0509999999999999</v>
      </c>
      <c r="Q22">
        <v>13.77</v>
      </c>
      <c r="R22">
        <v>5.72</v>
      </c>
      <c r="S22">
        <v>29.21</v>
      </c>
      <c r="T22">
        <v>7.55</v>
      </c>
      <c r="U22">
        <v>84.6</v>
      </c>
      <c r="V22">
        <v>15.1</v>
      </c>
      <c r="W22">
        <v>7631.81</v>
      </c>
      <c r="X22">
        <v>0.52</v>
      </c>
      <c r="Y22">
        <v>33.18</v>
      </c>
      <c r="Z22">
        <v>92.24</v>
      </c>
    </row>
    <row r="23" spans="1:26" x14ac:dyDescent="0.35">
      <c r="A23" t="s">
        <v>35</v>
      </c>
      <c r="B23" t="s">
        <v>48</v>
      </c>
      <c r="C23">
        <v>485.34</v>
      </c>
      <c r="D23">
        <v>0</v>
      </c>
      <c r="E23">
        <v>4761.51</v>
      </c>
      <c r="F23">
        <v>2118.13</v>
      </c>
      <c r="G23">
        <v>488603.97</v>
      </c>
      <c r="H23">
        <v>2.98</v>
      </c>
      <c r="I23">
        <v>3.6900000000000002E-2</v>
      </c>
      <c r="J23">
        <v>39.28</v>
      </c>
      <c r="K23">
        <v>0.46500000000000002</v>
      </c>
      <c r="L23">
        <v>9.0500000000000007</v>
      </c>
      <c r="M23">
        <v>16.760000000000002</v>
      </c>
      <c r="N23">
        <v>2.99</v>
      </c>
      <c r="O23">
        <v>68.97</v>
      </c>
      <c r="P23">
        <v>21.04</v>
      </c>
      <c r="Q23">
        <v>218.4</v>
      </c>
      <c r="R23">
        <v>74.63</v>
      </c>
      <c r="S23">
        <v>299.88</v>
      </c>
      <c r="T23">
        <v>62</v>
      </c>
      <c r="U23">
        <v>572.4</v>
      </c>
      <c r="V23">
        <v>94.63</v>
      </c>
      <c r="W23">
        <v>16906.490000000002</v>
      </c>
      <c r="X23">
        <v>0.94599999999999995</v>
      </c>
      <c r="Y23">
        <v>201.22</v>
      </c>
      <c r="Z23">
        <v>123.29</v>
      </c>
    </row>
    <row r="24" spans="1:26" x14ac:dyDescent="0.35">
      <c r="A24" t="s">
        <v>35</v>
      </c>
      <c r="B24" t="s">
        <v>49</v>
      </c>
      <c r="C24">
        <v>193.16</v>
      </c>
      <c r="D24">
        <v>0</v>
      </c>
      <c r="E24">
        <v>4735.3500000000004</v>
      </c>
      <c r="F24">
        <v>594.71</v>
      </c>
      <c r="G24">
        <v>488604</v>
      </c>
      <c r="H24">
        <v>5.61</v>
      </c>
      <c r="I24">
        <v>6.4500000000000002E-2</v>
      </c>
      <c r="J24">
        <v>9.66</v>
      </c>
      <c r="K24">
        <v>0.1095</v>
      </c>
      <c r="L24">
        <v>1.25</v>
      </c>
      <c r="M24">
        <v>1.871</v>
      </c>
      <c r="N24">
        <v>0.24299999999999999</v>
      </c>
      <c r="O24">
        <v>9.3800000000000008</v>
      </c>
      <c r="P24">
        <v>3.65</v>
      </c>
      <c r="Q24">
        <v>48.33</v>
      </c>
      <c r="R24">
        <v>20.09</v>
      </c>
      <c r="S24">
        <v>98.33</v>
      </c>
      <c r="T24">
        <v>24.23</v>
      </c>
      <c r="U24">
        <v>268.83</v>
      </c>
      <c r="V24">
        <v>51.48</v>
      </c>
      <c r="W24">
        <v>18499.5</v>
      </c>
      <c r="X24">
        <v>2.87</v>
      </c>
      <c r="Y24">
        <v>84.18</v>
      </c>
      <c r="Z24">
        <v>939.81</v>
      </c>
    </row>
    <row r="25" spans="1:26" x14ac:dyDescent="0.35">
      <c r="A25" t="s">
        <v>35</v>
      </c>
      <c r="B25" t="s">
        <v>50</v>
      </c>
      <c r="C25">
        <v>226.59</v>
      </c>
      <c r="D25">
        <v>68.92</v>
      </c>
      <c r="E25">
        <v>4734.3</v>
      </c>
      <c r="F25">
        <v>4545.83</v>
      </c>
      <c r="G25">
        <v>488604.03</v>
      </c>
      <c r="H25">
        <v>15.48</v>
      </c>
      <c r="I25">
        <v>1.389</v>
      </c>
      <c r="J25">
        <v>216.09</v>
      </c>
      <c r="K25">
        <v>0.79800000000000004</v>
      </c>
      <c r="L25">
        <v>9.17</v>
      </c>
      <c r="M25">
        <v>12.08</v>
      </c>
      <c r="N25">
        <v>1.7869999999999999</v>
      </c>
      <c r="O25">
        <v>56.36</v>
      </c>
      <c r="P25">
        <v>22.12</v>
      </c>
      <c r="Q25">
        <v>296.91000000000003</v>
      </c>
      <c r="R25">
        <v>132.6</v>
      </c>
      <c r="S25">
        <v>702.53</v>
      </c>
      <c r="T25">
        <v>178.35</v>
      </c>
      <c r="U25">
        <v>1969.57</v>
      </c>
      <c r="V25">
        <v>375.73</v>
      </c>
      <c r="W25">
        <v>15686.96</v>
      </c>
      <c r="X25">
        <v>2.4700000000000002</v>
      </c>
      <c r="Y25">
        <v>1214.2</v>
      </c>
      <c r="Z25">
        <v>1256.3</v>
      </c>
    </row>
    <row r="26" spans="1:26" x14ac:dyDescent="0.35">
      <c r="A26" t="s">
        <v>35</v>
      </c>
      <c r="B26" t="s">
        <v>51</v>
      </c>
      <c r="C26">
        <v>360.24</v>
      </c>
      <c r="D26">
        <v>16.149999999999999</v>
      </c>
      <c r="E26">
        <v>5618.1</v>
      </c>
      <c r="F26">
        <v>3841.02</v>
      </c>
      <c r="G26">
        <v>488604</v>
      </c>
      <c r="H26">
        <v>9.94</v>
      </c>
      <c r="I26">
        <v>0.54400000000000004</v>
      </c>
      <c r="J26">
        <v>133.74</v>
      </c>
      <c r="K26">
        <v>1.2010000000000001</v>
      </c>
      <c r="L26">
        <v>16.23</v>
      </c>
      <c r="M26">
        <v>24.33</v>
      </c>
      <c r="N26">
        <v>3.66</v>
      </c>
      <c r="O26">
        <v>96.62</v>
      </c>
      <c r="P26">
        <v>33.65</v>
      </c>
      <c r="Q26">
        <v>387.54</v>
      </c>
      <c r="R26">
        <v>138.68</v>
      </c>
      <c r="S26">
        <v>602.29999999999995</v>
      </c>
      <c r="T26">
        <v>136.37</v>
      </c>
      <c r="U26">
        <v>1337.54</v>
      </c>
      <c r="V26">
        <v>209.9</v>
      </c>
      <c r="W26">
        <v>15382.71</v>
      </c>
      <c r="X26">
        <v>3.4</v>
      </c>
      <c r="Y26">
        <v>227.24</v>
      </c>
      <c r="Z26">
        <v>181.57</v>
      </c>
    </row>
    <row r="27" spans="1:26" x14ac:dyDescent="0.35">
      <c r="A27" t="s">
        <v>35</v>
      </c>
      <c r="B27" t="s">
        <v>52</v>
      </c>
      <c r="C27">
        <v>283.35000000000002</v>
      </c>
      <c r="D27">
        <v>87.07</v>
      </c>
      <c r="E27">
        <v>5556.92</v>
      </c>
      <c r="F27">
        <v>1077.3699999999999</v>
      </c>
      <c r="G27">
        <v>488604.03</v>
      </c>
      <c r="H27">
        <v>2.85</v>
      </c>
      <c r="I27">
        <v>65.97</v>
      </c>
      <c r="J27">
        <v>147.13</v>
      </c>
      <c r="K27">
        <v>14.65</v>
      </c>
      <c r="L27">
        <v>58.79</v>
      </c>
      <c r="M27">
        <v>14.32</v>
      </c>
      <c r="N27">
        <v>3.42</v>
      </c>
      <c r="O27">
        <v>26.84</v>
      </c>
      <c r="P27">
        <v>8.18</v>
      </c>
      <c r="Q27">
        <v>93.04</v>
      </c>
      <c r="R27">
        <v>35.950000000000003</v>
      </c>
      <c r="S27">
        <v>172.27</v>
      </c>
      <c r="T27">
        <v>42.41</v>
      </c>
      <c r="U27">
        <v>470.67</v>
      </c>
      <c r="V27">
        <v>83.5</v>
      </c>
      <c r="W27">
        <v>15609.68</v>
      </c>
      <c r="X27">
        <v>1.0529999999999999</v>
      </c>
      <c r="Y27">
        <v>250.8</v>
      </c>
      <c r="Z27">
        <v>532.78</v>
      </c>
    </row>
    <row r="28" spans="1:26" x14ac:dyDescent="0.35">
      <c r="A28" t="s">
        <v>35</v>
      </c>
      <c r="B28" t="s">
        <v>53</v>
      </c>
      <c r="C28">
        <v>421.47</v>
      </c>
      <c r="D28">
        <v>0</v>
      </c>
      <c r="E28">
        <v>4714.2</v>
      </c>
      <c r="F28">
        <v>1667.49</v>
      </c>
      <c r="G28">
        <v>488604.03</v>
      </c>
      <c r="H28">
        <v>5.97</v>
      </c>
      <c r="I28">
        <v>0.52200000000000002</v>
      </c>
      <c r="J28">
        <v>64.95</v>
      </c>
      <c r="K28">
        <v>0.45300000000000001</v>
      </c>
      <c r="L28">
        <v>3.73</v>
      </c>
      <c r="M28">
        <v>4.18</v>
      </c>
      <c r="N28">
        <v>1.0509999999999999</v>
      </c>
      <c r="O28">
        <v>22.02</v>
      </c>
      <c r="P28">
        <v>8.99</v>
      </c>
      <c r="Q28">
        <v>119.59</v>
      </c>
      <c r="R28">
        <v>51.97</v>
      </c>
      <c r="S28">
        <v>267.48</v>
      </c>
      <c r="T28">
        <v>69.22</v>
      </c>
      <c r="U28">
        <v>771.31</v>
      </c>
      <c r="V28">
        <v>151.58000000000001</v>
      </c>
      <c r="W28">
        <v>19374.39</v>
      </c>
      <c r="X28">
        <v>1.742</v>
      </c>
      <c r="Y28">
        <v>263.63</v>
      </c>
      <c r="Z28">
        <v>326.56</v>
      </c>
    </row>
    <row r="29" spans="1:26" x14ac:dyDescent="0.35">
      <c r="A29" t="s">
        <v>35</v>
      </c>
      <c r="B29" t="s">
        <v>54</v>
      </c>
      <c r="C29">
        <v>195.5</v>
      </c>
      <c r="D29">
        <v>0</v>
      </c>
      <c r="E29">
        <v>4706.37</v>
      </c>
      <c r="F29">
        <v>713.73</v>
      </c>
      <c r="G29">
        <v>488603.97</v>
      </c>
      <c r="H29">
        <v>33.159999999999997</v>
      </c>
      <c r="I29">
        <v>0.23699999999999999</v>
      </c>
      <c r="J29">
        <v>22.61</v>
      </c>
      <c r="K29">
        <v>1.57</v>
      </c>
      <c r="L29">
        <v>20.56</v>
      </c>
      <c r="M29">
        <v>23.81</v>
      </c>
      <c r="N29">
        <v>13.76</v>
      </c>
      <c r="O29">
        <v>67.55</v>
      </c>
      <c r="P29">
        <v>15.9</v>
      </c>
      <c r="Q29">
        <v>127.06</v>
      </c>
      <c r="R29">
        <v>31.08</v>
      </c>
      <c r="S29">
        <v>93.11</v>
      </c>
      <c r="T29">
        <v>15.25</v>
      </c>
      <c r="U29">
        <v>114.81</v>
      </c>
      <c r="V29">
        <v>15.08</v>
      </c>
      <c r="W29">
        <v>15411.32</v>
      </c>
      <c r="X29">
        <v>23.73</v>
      </c>
      <c r="Y29">
        <v>1105.96</v>
      </c>
      <c r="Z29">
        <v>564.26</v>
      </c>
    </row>
    <row r="30" spans="1:26" x14ac:dyDescent="0.35">
      <c r="A30" t="s">
        <v>35</v>
      </c>
      <c r="B30" t="s">
        <v>55</v>
      </c>
      <c r="C30">
        <v>498.97</v>
      </c>
      <c r="D30">
        <v>59.79</v>
      </c>
      <c r="E30">
        <v>4717.37</v>
      </c>
      <c r="F30">
        <v>2539.75</v>
      </c>
      <c r="G30">
        <v>488604</v>
      </c>
      <c r="H30">
        <v>5.25</v>
      </c>
      <c r="I30">
        <v>0.23499999999999999</v>
      </c>
      <c r="J30">
        <v>62.46</v>
      </c>
      <c r="K30">
        <v>0.309</v>
      </c>
      <c r="L30">
        <v>5.48</v>
      </c>
      <c r="M30">
        <v>11.32</v>
      </c>
      <c r="N30">
        <v>4.82</v>
      </c>
      <c r="O30">
        <v>56.6</v>
      </c>
      <c r="P30">
        <v>20.05</v>
      </c>
      <c r="Q30">
        <v>236.16</v>
      </c>
      <c r="R30">
        <v>89.39</v>
      </c>
      <c r="S30">
        <v>394.98</v>
      </c>
      <c r="T30">
        <v>86.06</v>
      </c>
      <c r="U30">
        <v>842.84</v>
      </c>
      <c r="V30">
        <v>149.68</v>
      </c>
      <c r="W30">
        <v>16663.45</v>
      </c>
      <c r="X30">
        <v>1.3069999999999999</v>
      </c>
      <c r="Y30">
        <v>286.45</v>
      </c>
      <c r="Z30">
        <v>386.1</v>
      </c>
    </row>
    <row r="31" spans="1:26" x14ac:dyDescent="0.35">
      <c r="A31" t="s">
        <v>35</v>
      </c>
      <c r="B31" t="s">
        <v>56</v>
      </c>
      <c r="C31">
        <v>343.66</v>
      </c>
      <c r="D31">
        <v>32.36</v>
      </c>
      <c r="E31">
        <v>4722.38</v>
      </c>
      <c r="F31">
        <v>868.03</v>
      </c>
      <c r="G31">
        <v>488604</v>
      </c>
      <c r="H31">
        <v>2.3319999999999999</v>
      </c>
      <c r="I31">
        <v>2.53E-2</v>
      </c>
      <c r="J31">
        <v>27.24</v>
      </c>
      <c r="K31">
        <v>0.14949999999999999</v>
      </c>
      <c r="L31">
        <v>2.82</v>
      </c>
      <c r="M31">
        <v>4.78</v>
      </c>
      <c r="N31">
        <v>1.036</v>
      </c>
      <c r="O31">
        <v>21.65</v>
      </c>
      <c r="P31">
        <v>6.9</v>
      </c>
      <c r="Q31">
        <v>78.52</v>
      </c>
      <c r="R31">
        <v>28.9</v>
      </c>
      <c r="S31">
        <v>127.61</v>
      </c>
      <c r="T31">
        <v>28.87</v>
      </c>
      <c r="U31">
        <v>290.83</v>
      </c>
      <c r="V31">
        <v>52.34</v>
      </c>
      <c r="W31">
        <v>16033.95</v>
      </c>
      <c r="X31">
        <v>0.77600000000000002</v>
      </c>
      <c r="Y31">
        <v>126.82</v>
      </c>
      <c r="Z31">
        <v>162.01</v>
      </c>
    </row>
    <row r="32" spans="1:26" x14ac:dyDescent="0.35">
      <c r="A32" t="s">
        <v>35</v>
      </c>
      <c r="B32" t="s">
        <v>57</v>
      </c>
      <c r="C32">
        <v>449.7</v>
      </c>
      <c r="D32">
        <v>234.03</v>
      </c>
      <c r="E32">
        <v>4818.1400000000003</v>
      </c>
      <c r="F32">
        <v>1560.77</v>
      </c>
      <c r="G32">
        <v>488604</v>
      </c>
      <c r="H32">
        <v>2.0390000000000001</v>
      </c>
      <c r="I32">
        <v>1.369</v>
      </c>
      <c r="J32">
        <v>38.68</v>
      </c>
      <c r="K32">
        <v>0.63300000000000001</v>
      </c>
      <c r="L32">
        <v>6.12</v>
      </c>
      <c r="M32">
        <v>8.3000000000000007</v>
      </c>
      <c r="N32">
        <v>1.6379999999999999</v>
      </c>
      <c r="O32">
        <v>35.24</v>
      </c>
      <c r="P32">
        <v>11.72</v>
      </c>
      <c r="Q32">
        <v>138.79</v>
      </c>
      <c r="R32">
        <v>52.65</v>
      </c>
      <c r="S32">
        <v>240.63</v>
      </c>
      <c r="T32">
        <v>56.31</v>
      </c>
      <c r="U32">
        <v>584.33000000000004</v>
      </c>
      <c r="V32">
        <v>101.47</v>
      </c>
      <c r="W32">
        <v>17495.169999999998</v>
      </c>
      <c r="X32">
        <v>0.64500000000000002</v>
      </c>
      <c r="Y32">
        <v>250.69</v>
      </c>
      <c r="Z32">
        <v>238.45</v>
      </c>
    </row>
    <row r="33" spans="1:26" x14ac:dyDescent="0.35">
      <c r="A33" t="s">
        <v>35</v>
      </c>
      <c r="B33" t="s">
        <v>58</v>
      </c>
      <c r="C33">
        <v>452.5</v>
      </c>
      <c r="D33">
        <v>0</v>
      </c>
      <c r="E33">
        <v>4717.1499999999996</v>
      </c>
      <c r="F33">
        <v>2185.1</v>
      </c>
      <c r="G33">
        <v>488604.03</v>
      </c>
      <c r="H33">
        <v>2.3490000000000002</v>
      </c>
      <c r="I33">
        <v>4.9799999999999997E-2</v>
      </c>
      <c r="J33">
        <v>7.98</v>
      </c>
      <c r="K33">
        <v>0.49399999999999999</v>
      </c>
      <c r="L33">
        <v>8.42</v>
      </c>
      <c r="M33">
        <v>14.01</v>
      </c>
      <c r="N33">
        <v>2.2850000000000001</v>
      </c>
      <c r="O33">
        <v>61.99</v>
      </c>
      <c r="P33">
        <v>20.22</v>
      </c>
      <c r="Q33">
        <v>226.06</v>
      </c>
      <c r="R33">
        <v>79.62</v>
      </c>
      <c r="S33">
        <v>329.11</v>
      </c>
      <c r="T33">
        <v>68.48</v>
      </c>
      <c r="U33">
        <v>644.38</v>
      </c>
      <c r="V33">
        <v>107.14</v>
      </c>
      <c r="W33">
        <v>15737.18</v>
      </c>
      <c r="X33">
        <v>0.77800000000000002</v>
      </c>
      <c r="Y33">
        <v>96.44</v>
      </c>
      <c r="Z33">
        <v>139.9</v>
      </c>
    </row>
    <row r="34" spans="1:26" x14ac:dyDescent="0.35">
      <c r="A34" t="s">
        <v>27</v>
      </c>
      <c r="B34" t="s">
        <v>59</v>
      </c>
      <c r="C34">
        <v>44.59</v>
      </c>
      <c r="D34">
        <v>0</v>
      </c>
      <c r="E34">
        <v>3203.26</v>
      </c>
      <c r="F34">
        <v>267.7</v>
      </c>
      <c r="G34">
        <v>332631.75</v>
      </c>
      <c r="H34">
        <v>1.788</v>
      </c>
      <c r="I34">
        <v>4.4999999999999997E-3</v>
      </c>
      <c r="J34">
        <v>21.84</v>
      </c>
      <c r="K34">
        <v>3.9600000000000003E-2</v>
      </c>
      <c r="L34">
        <v>0.84499999999999997</v>
      </c>
      <c r="M34">
        <v>1.9590000000000001</v>
      </c>
      <c r="N34">
        <v>1.25</v>
      </c>
      <c r="O34">
        <v>8.3699999999999992</v>
      </c>
      <c r="P34">
        <v>2.3540000000000001</v>
      </c>
      <c r="Q34">
        <v>23.23</v>
      </c>
      <c r="R34">
        <v>7.77</v>
      </c>
      <c r="S34">
        <v>32.479999999999997</v>
      </c>
      <c r="T34">
        <v>7.28</v>
      </c>
      <c r="U34">
        <v>73.73</v>
      </c>
      <c r="V34">
        <v>13.21</v>
      </c>
      <c r="W34">
        <v>7631.81</v>
      </c>
      <c r="X34">
        <v>0.46600000000000003</v>
      </c>
      <c r="Y34">
        <v>18.89</v>
      </c>
      <c r="Z34">
        <v>290.10000000000002</v>
      </c>
    </row>
    <row r="35" spans="1:26" x14ac:dyDescent="0.35">
      <c r="A35" t="s">
        <v>27</v>
      </c>
      <c r="B35" t="s">
        <v>60</v>
      </c>
      <c r="C35">
        <v>40.79</v>
      </c>
      <c r="D35">
        <v>0</v>
      </c>
      <c r="E35">
        <v>3260.67</v>
      </c>
      <c r="F35">
        <v>270.76</v>
      </c>
      <c r="G35">
        <v>332937.81</v>
      </c>
      <c r="H35">
        <v>1.8</v>
      </c>
      <c r="I35">
        <v>0</v>
      </c>
      <c r="J35">
        <v>21.73</v>
      </c>
      <c r="K35">
        <v>4.9299999999999997E-2</v>
      </c>
      <c r="L35">
        <v>0.91500000000000004</v>
      </c>
      <c r="M35">
        <v>1.9930000000000001</v>
      </c>
      <c r="N35">
        <v>1.2370000000000001</v>
      </c>
      <c r="O35">
        <v>8.3800000000000008</v>
      </c>
      <c r="P35">
        <v>2.379</v>
      </c>
      <c r="Q35">
        <v>23.51</v>
      </c>
      <c r="R35">
        <v>7.89</v>
      </c>
      <c r="S35">
        <v>32.729999999999997</v>
      </c>
      <c r="T35">
        <v>7.32</v>
      </c>
      <c r="U35">
        <v>75.09</v>
      </c>
      <c r="V35">
        <v>13.31</v>
      </c>
      <c r="W35">
        <v>7631.81</v>
      </c>
      <c r="X35">
        <v>0.47299999999999998</v>
      </c>
      <c r="Y35">
        <v>19.29</v>
      </c>
      <c r="Z35">
        <v>292.95999999999998</v>
      </c>
    </row>
    <row r="36" spans="1:26" x14ac:dyDescent="0.35">
      <c r="A36" t="s">
        <v>27</v>
      </c>
      <c r="B36" t="s">
        <v>59</v>
      </c>
      <c r="C36">
        <v>0</v>
      </c>
      <c r="D36">
        <v>0</v>
      </c>
      <c r="E36">
        <v>0</v>
      </c>
      <c r="F36">
        <v>795.89</v>
      </c>
      <c r="G36">
        <v>1287.24</v>
      </c>
      <c r="H36">
        <v>377.68</v>
      </c>
      <c r="I36">
        <v>0</v>
      </c>
      <c r="J36">
        <v>678.12</v>
      </c>
      <c r="K36">
        <v>1008.76</v>
      </c>
      <c r="L36">
        <v>0</v>
      </c>
      <c r="M36">
        <v>0</v>
      </c>
      <c r="N36">
        <v>0</v>
      </c>
      <c r="O36">
        <v>0</v>
      </c>
      <c r="P36">
        <v>0</v>
      </c>
      <c r="Q36">
        <v>3123.21</v>
      </c>
      <c r="R36">
        <v>0</v>
      </c>
      <c r="S36">
        <v>4826.51</v>
      </c>
      <c r="T36">
        <v>0</v>
      </c>
      <c r="U36">
        <v>0</v>
      </c>
      <c r="V36">
        <v>1927.2</v>
      </c>
      <c r="W36">
        <v>7631.81</v>
      </c>
      <c r="X36">
        <v>0</v>
      </c>
      <c r="Y36">
        <v>0</v>
      </c>
      <c r="Z36">
        <v>0</v>
      </c>
    </row>
    <row r="37" spans="1:26" x14ac:dyDescent="0.35">
      <c r="A37" t="s">
        <v>27</v>
      </c>
      <c r="B37" t="s">
        <v>60</v>
      </c>
      <c r="C37">
        <v>36.28</v>
      </c>
      <c r="D37">
        <v>0</v>
      </c>
      <c r="E37">
        <v>3209.8</v>
      </c>
      <c r="F37">
        <v>272.99</v>
      </c>
      <c r="G37">
        <v>335964.63</v>
      </c>
      <c r="H37">
        <v>1.847</v>
      </c>
      <c r="I37">
        <v>0</v>
      </c>
      <c r="J37">
        <v>22.03</v>
      </c>
      <c r="K37">
        <v>4.7899999999999998E-2</v>
      </c>
      <c r="L37">
        <v>1.022</v>
      </c>
      <c r="M37">
        <v>2.02</v>
      </c>
      <c r="N37">
        <v>1.2010000000000001</v>
      </c>
      <c r="O37">
        <v>8.2200000000000006</v>
      </c>
      <c r="P37">
        <v>2.4220000000000002</v>
      </c>
      <c r="Q37">
        <v>23.79</v>
      </c>
      <c r="R37">
        <v>8.0500000000000007</v>
      </c>
      <c r="S37">
        <v>32.840000000000003</v>
      </c>
      <c r="T37">
        <v>7.31</v>
      </c>
      <c r="U37">
        <v>75.81</v>
      </c>
      <c r="V37">
        <v>13.43</v>
      </c>
      <c r="W37">
        <v>7631.81</v>
      </c>
      <c r="X37">
        <v>0.46800000000000003</v>
      </c>
      <c r="Y37">
        <v>18.739999999999998</v>
      </c>
      <c r="Z37">
        <v>295.54000000000002</v>
      </c>
    </row>
    <row r="38" spans="1:26" x14ac:dyDescent="0.35">
      <c r="A38" t="s">
        <v>32</v>
      </c>
      <c r="B38" t="s">
        <v>61</v>
      </c>
      <c r="C38">
        <v>0</v>
      </c>
      <c r="D38">
        <v>0</v>
      </c>
      <c r="E38">
        <v>17233.04</v>
      </c>
      <c r="F38">
        <v>0</v>
      </c>
      <c r="G38">
        <v>60403.67</v>
      </c>
      <c r="H38">
        <v>0</v>
      </c>
      <c r="I38">
        <v>0</v>
      </c>
      <c r="J38">
        <v>563.64</v>
      </c>
      <c r="K38">
        <v>502.94</v>
      </c>
      <c r="L38">
        <v>3715.59</v>
      </c>
      <c r="M38">
        <v>3860.92</v>
      </c>
      <c r="N38">
        <v>0</v>
      </c>
      <c r="O38">
        <v>0</v>
      </c>
      <c r="P38">
        <v>826.8</v>
      </c>
      <c r="Q38">
        <v>0</v>
      </c>
      <c r="R38">
        <v>0</v>
      </c>
      <c r="S38">
        <v>3617.38</v>
      </c>
      <c r="T38">
        <v>0</v>
      </c>
      <c r="U38">
        <v>0</v>
      </c>
      <c r="V38">
        <v>0</v>
      </c>
      <c r="W38">
        <v>7631.81</v>
      </c>
      <c r="X38">
        <v>0</v>
      </c>
      <c r="Y38">
        <v>0</v>
      </c>
      <c r="Z38">
        <v>167.99</v>
      </c>
    </row>
    <row r="39" spans="1:26" x14ac:dyDescent="0.35">
      <c r="A39" t="s">
        <v>63</v>
      </c>
      <c r="B39" t="s">
        <v>62</v>
      </c>
      <c r="C39">
        <v>1132.81</v>
      </c>
      <c r="D39">
        <v>1869.4</v>
      </c>
      <c r="E39">
        <v>4699.66</v>
      </c>
      <c r="F39">
        <v>717.22</v>
      </c>
      <c r="G39">
        <v>488604</v>
      </c>
      <c r="H39">
        <v>3.62</v>
      </c>
      <c r="I39">
        <v>21</v>
      </c>
      <c r="J39">
        <v>115.23</v>
      </c>
      <c r="K39">
        <v>4.84</v>
      </c>
      <c r="L39">
        <v>22.63</v>
      </c>
      <c r="M39">
        <v>9.4600000000000009</v>
      </c>
      <c r="N39">
        <v>1.917</v>
      </c>
      <c r="O39">
        <v>26.19</v>
      </c>
      <c r="P39">
        <v>7.26</v>
      </c>
      <c r="Q39">
        <v>71.5</v>
      </c>
      <c r="R39">
        <v>23.36</v>
      </c>
      <c r="S39">
        <v>97.42</v>
      </c>
      <c r="T39">
        <v>21.76</v>
      </c>
      <c r="U39">
        <v>219.26</v>
      </c>
      <c r="V39">
        <v>38.840000000000003</v>
      </c>
      <c r="W39">
        <v>17883.59</v>
      </c>
      <c r="X39">
        <v>1.0960000000000001</v>
      </c>
      <c r="Y39">
        <v>553.04999999999995</v>
      </c>
      <c r="Z39">
        <v>503.98</v>
      </c>
    </row>
    <row r="40" spans="1:26" x14ac:dyDescent="0.35">
      <c r="A40" t="s">
        <v>63</v>
      </c>
      <c r="B40" t="s">
        <v>64</v>
      </c>
      <c r="C40">
        <v>973.99</v>
      </c>
      <c r="D40">
        <v>0</v>
      </c>
      <c r="E40">
        <v>4676.8900000000003</v>
      </c>
      <c r="F40">
        <v>3056.08</v>
      </c>
      <c r="G40">
        <v>488604</v>
      </c>
      <c r="H40">
        <v>35.78</v>
      </c>
      <c r="I40">
        <v>0.1542</v>
      </c>
      <c r="J40">
        <v>51.36</v>
      </c>
      <c r="K40">
        <v>0.20300000000000001</v>
      </c>
      <c r="L40">
        <v>2.95</v>
      </c>
      <c r="M40">
        <v>7.67</v>
      </c>
      <c r="N40">
        <v>0.23400000000000001</v>
      </c>
      <c r="O40">
        <v>48.44</v>
      </c>
      <c r="P40">
        <v>20.34</v>
      </c>
      <c r="Q40">
        <v>266.95999999999998</v>
      </c>
      <c r="R40">
        <v>105.13</v>
      </c>
      <c r="S40">
        <v>483.04</v>
      </c>
      <c r="T40">
        <v>108.35</v>
      </c>
      <c r="U40">
        <v>1060.44</v>
      </c>
      <c r="V40">
        <v>175.04</v>
      </c>
      <c r="W40">
        <v>23640.19</v>
      </c>
      <c r="X40">
        <v>16.170000000000002</v>
      </c>
      <c r="Y40">
        <v>634.27</v>
      </c>
      <c r="Z40">
        <v>812.74</v>
      </c>
    </row>
    <row r="41" spans="1:26" x14ac:dyDescent="0.35">
      <c r="A41" t="s">
        <v>63</v>
      </c>
      <c r="B41" t="s">
        <v>65</v>
      </c>
      <c r="C41">
        <v>805.54</v>
      </c>
      <c r="D41">
        <v>600.36</v>
      </c>
      <c r="E41">
        <v>6445.77</v>
      </c>
      <c r="F41">
        <v>5596.03</v>
      </c>
      <c r="G41">
        <v>488604</v>
      </c>
      <c r="H41">
        <v>14.84</v>
      </c>
      <c r="I41">
        <v>9.1999999999999993</v>
      </c>
      <c r="J41">
        <v>73.459999999999994</v>
      </c>
      <c r="K41">
        <v>4.8899999999999997</v>
      </c>
      <c r="L41">
        <v>33.950000000000003</v>
      </c>
      <c r="M41">
        <v>30.77</v>
      </c>
      <c r="N41">
        <v>5.23</v>
      </c>
      <c r="O41">
        <v>134.26</v>
      </c>
      <c r="P41">
        <v>47.42</v>
      </c>
      <c r="Q41">
        <v>568.53</v>
      </c>
      <c r="R41">
        <v>209.79</v>
      </c>
      <c r="S41">
        <v>884.02</v>
      </c>
      <c r="T41">
        <v>180.4</v>
      </c>
      <c r="U41">
        <v>1647.18</v>
      </c>
      <c r="V41">
        <v>266.72000000000003</v>
      </c>
      <c r="W41">
        <v>16431.36</v>
      </c>
      <c r="X41">
        <v>3.45</v>
      </c>
      <c r="Y41">
        <v>653.16</v>
      </c>
      <c r="Z41">
        <v>1170.22</v>
      </c>
    </row>
    <row r="42" spans="1:26" x14ac:dyDescent="0.35">
      <c r="A42" t="s">
        <v>63</v>
      </c>
      <c r="B42" t="s">
        <v>66</v>
      </c>
      <c r="C42">
        <v>381.31</v>
      </c>
      <c r="D42">
        <v>0</v>
      </c>
      <c r="E42">
        <v>4717.5200000000004</v>
      </c>
      <c r="F42">
        <v>1669.06</v>
      </c>
      <c r="G42">
        <v>488604</v>
      </c>
      <c r="H42">
        <v>1.6930000000000001</v>
      </c>
      <c r="I42">
        <v>6.6799999999999998E-2</v>
      </c>
      <c r="J42">
        <v>6.95</v>
      </c>
      <c r="K42">
        <v>0.46200000000000002</v>
      </c>
      <c r="L42">
        <v>7.06</v>
      </c>
      <c r="M42">
        <v>10.93</v>
      </c>
      <c r="N42">
        <v>2.4630000000000001</v>
      </c>
      <c r="O42">
        <v>48.88</v>
      </c>
      <c r="P42">
        <v>15.72</v>
      </c>
      <c r="Q42">
        <v>172.25</v>
      </c>
      <c r="R42">
        <v>60.35</v>
      </c>
      <c r="S42">
        <v>247.4</v>
      </c>
      <c r="T42">
        <v>50.76</v>
      </c>
      <c r="U42">
        <v>477.19</v>
      </c>
      <c r="V42">
        <v>81.849999999999994</v>
      </c>
      <c r="W42">
        <v>15593.79</v>
      </c>
      <c r="X42">
        <v>0.54400000000000004</v>
      </c>
      <c r="Y42">
        <v>59.65</v>
      </c>
      <c r="Z42">
        <v>91.3</v>
      </c>
    </row>
    <row r="43" spans="1:26" x14ac:dyDescent="0.35">
      <c r="A43" t="s">
        <v>63</v>
      </c>
      <c r="B43" t="s">
        <v>67</v>
      </c>
      <c r="C43">
        <v>268.06</v>
      </c>
      <c r="D43">
        <v>43.65</v>
      </c>
      <c r="E43">
        <v>4710.08</v>
      </c>
      <c r="F43">
        <v>788.4</v>
      </c>
      <c r="G43">
        <v>488604.06</v>
      </c>
      <c r="H43">
        <v>2.2690000000000001</v>
      </c>
      <c r="I43">
        <v>0.184</v>
      </c>
      <c r="J43">
        <v>21.82</v>
      </c>
      <c r="K43">
        <v>9.4200000000000006E-2</v>
      </c>
      <c r="L43">
        <v>1.2330000000000001</v>
      </c>
      <c r="M43">
        <v>2.58</v>
      </c>
      <c r="N43">
        <v>0.36699999999999999</v>
      </c>
      <c r="O43">
        <v>13.55</v>
      </c>
      <c r="P43">
        <v>5.1100000000000003</v>
      </c>
      <c r="Q43">
        <v>63.33</v>
      </c>
      <c r="R43">
        <v>25.64</v>
      </c>
      <c r="S43">
        <v>123.29</v>
      </c>
      <c r="T43">
        <v>29.75</v>
      </c>
      <c r="U43">
        <v>312.93</v>
      </c>
      <c r="V43">
        <v>58.63</v>
      </c>
      <c r="W43">
        <v>20459.759999999998</v>
      </c>
      <c r="X43">
        <v>0.78300000000000003</v>
      </c>
      <c r="Y43">
        <v>220.82</v>
      </c>
      <c r="Z43">
        <v>368.4</v>
      </c>
    </row>
    <row r="44" spans="1:26" x14ac:dyDescent="0.35">
      <c r="A44" t="s">
        <v>63</v>
      </c>
      <c r="B44" t="s">
        <v>68</v>
      </c>
      <c r="C44">
        <v>414</v>
      </c>
      <c r="D44">
        <v>0</v>
      </c>
      <c r="E44">
        <v>4658.49</v>
      </c>
      <c r="F44">
        <v>1386.85</v>
      </c>
      <c r="G44">
        <v>488604.06</v>
      </c>
      <c r="H44">
        <v>3.21</v>
      </c>
      <c r="I44">
        <v>0.13969999999999999</v>
      </c>
      <c r="J44">
        <v>33</v>
      </c>
      <c r="K44">
        <v>0.28999999999999998</v>
      </c>
      <c r="L44">
        <v>4.2</v>
      </c>
      <c r="M44">
        <v>6.91</v>
      </c>
      <c r="N44">
        <v>1.3280000000000001</v>
      </c>
      <c r="O44">
        <v>31.44</v>
      </c>
      <c r="P44">
        <v>10.58</v>
      </c>
      <c r="Q44">
        <v>123.38</v>
      </c>
      <c r="R44">
        <v>46.82</v>
      </c>
      <c r="S44">
        <v>213.46</v>
      </c>
      <c r="T44">
        <v>48.21</v>
      </c>
      <c r="U44">
        <v>485.73</v>
      </c>
      <c r="V44">
        <v>86.78</v>
      </c>
      <c r="W44">
        <v>17266.3</v>
      </c>
      <c r="X44">
        <v>1.196</v>
      </c>
      <c r="Y44">
        <v>191.03</v>
      </c>
      <c r="Z44">
        <v>240.99</v>
      </c>
    </row>
    <row r="45" spans="1:26" x14ac:dyDescent="0.35">
      <c r="A45" t="s">
        <v>63</v>
      </c>
      <c r="B45" t="s">
        <v>69</v>
      </c>
      <c r="C45">
        <v>919.23</v>
      </c>
      <c r="D45">
        <v>49.61</v>
      </c>
      <c r="E45">
        <v>4652.1499999999996</v>
      </c>
      <c r="F45">
        <v>2856.4</v>
      </c>
      <c r="G45">
        <v>488604.03</v>
      </c>
      <c r="H45">
        <v>3.59</v>
      </c>
      <c r="I45">
        <v>0.374</v>
      </c>
      <c r="J45">
        <v>34.61</v>
      </c>
      <c r="K45">
        <v>0.45400000000000001</v>
      </c>
      <c r="L45">
        <v>6.9</v>
      </c>
      <c r="M45">
        <v>11.35</v>
      </c>
      <c r="N45">
        <v>2.61</v>
      </c>
      <c r="O45">
        <v>56.53</v>
      </c>
      <c r="P45">
        <v>20.67</v>
      </c>
      <c r="Q45">
        <v>256.64</v>
      </c>
      <c r="R45">
        <v>99.8</v>
      </c>
      <c r="S45">
        <v>454.13</v>
      </c>
      <c r="T45">
        <v>101.49</v>
      </c>
      <c r="U45">
        <v>1002.04</v>
      </c>
      <c r="V45">
        <v>174.15</v>
      </c>
      <c r="W45">
        <v>17941.62</v>
      </c>
      <c r="X45">
        <v>1.214</v>
      </c>
      <c r="Y45">
        <v>122.49</v>
      </c>
      <c r="Z45">
        <v>194.74</v>
      </c>
    </row>
    <row r="46" spans="1:26" x14ac:dyDescent="0.35">
      <c r="A46" t="s">
        <v>63</v>
      </c>
      <c r="B46" t="s">
        <v>70</v>
      </c>
      <c r="C46">
        <v>588.34</v>
      </c>
      <c r="D46">
        <v>227.08</v>
      </c>
      <c r="E46">
        <v>4703.1000000000004</v>
      </c>
      <c r="F46">
        <v>2068.5</v>
      </c>
      <c r="G46">
        <v>488604.03</v>
      </c>
      <c r="H46">
        <v>4.13</v>
      </c>
      <c r="I46">
        <v>3.63</v>
      </c>
      <c r="J46">
        <v>81.41</v>
      </c>
      <c r="K46">
        <v>3.69</v>
      </c>
      <c r="L46">
        <v>24.97</v>
      </c>
      <c r="M46">
        <v>20.94</v>
      </c>
      <c r="N46">
        <v>5.42</v>
      </c>
      <c r="O46">
        <v>57.23</v>
      </c>
      <c r="P46">
        <v>18.18</v>
      </c>
      <c r="Q46">
        <v>197.35</v>
      </c>
      <c r="R46">
        <v>69.91</v>
      </c>
      <c r="S46">
        <v>309.49</v>
      </c>
      <c r="T46">
        <v>70.430000000000007</v>
      </c>
      <c r="U46">
        <v>714.23</v>
      </c>
      <c r="V46">
        <v>125.05</v>
      </c>
      <c r="W46">
        <v>16379.07</v>
      </c>
      <c r="X46">
        <v>1.3149999999999999</v>
      </c>
      <c r="Y46">
        <v>411.34</v>
      </c>
      <c r="Z46">
        <v>343.17</v>
      </c>
    </row>
    <row r="47" spans="1:26" x14ac:dyDescent="0.35">
      <c r="A47" t="s">
        <v>63</v>
      </c>
      <c r="B47" t="s">
        <v>71</v>
      </c>
      <c r="C47">
        <v>523.66</v>
      </c>
      <c r="D47">
        <v>6682.34</v>
      </c>
      <c r="E47">
        <v>4692.74</v>
      </c>
      <c r="F47">
        <v>4600.38</v>
      </c>
      <c r="G47">
        <v>488604.03</v>
      </c>
      <c r="H47">
        <v>8.48</v>
      </c>
      <c r="I47">
        <v>4.55</v>
      </c>
      <c r="J47">
        <v>57.49</v>
      </c>
      <c r="K47">
        <v>2.1709999999999998</v>
      </c>
      <c r="L47">
        <v>19.12</v>
      </c>
      <c r="M47">
        <v>23.48</v>
      </c>
      <c r="N47">
        <v>4.43</v>
      </c>
      <c r="O47">
        <v>117.17</v>
      </c>
      <c r="P47">
        <v>40.36</v>
      </c>
      <c r="Q47">
        <v>474.15</v>
      </c>
      <c r="R47">
        <v>172.91</v>
      </c>
      <c r="S47">
        <v>706.76</v>
      </c>
      <c r="T47">
        <v>138.62</v>
      </c>
      <c r="U47">
        <v>1213.33</v>
      </c>
      <c r="V47">
        <v>194.6</v>
      </c>
      <c r="W47">
        <v>12940.73</v>
      </c>
      <c r="X47">
        <v>1.976</v>
      </c>
      <c r="Y47">
        <v>166.27</v>
      </c>
      <c r="Z47">
        <v>297.39</v>
      </c>
    </row>
    <row r="48" spans="1:26" x14ac:dyDescent="0.35">
      <c r="A48" t="s">
        <v>63</v>
      </c>
      <c r="B48" t="s">
        <v>72</v>
      </c>
      <c r="C48">
        <v>751.04</v>
      </c>
      <c r="D48">
        <v>0</v>
      </c>
      <c r="E48">
        <v>4648.84</v>
      </c>
      <c r="F48">
        <v>2000.35</v>
      </c>
      <c r="G48">
        <v>488604.03</v>
      </c>
      <c r="H48">
        <v>2.0270000000000001</v>
      </c>
      <c r="I48">
        <v>1.49E-2</v>
      </c>
      <c r="J48">
        <v>21.2</v>
      </c>
      <c r="K48">
        <v>0.12379999999999999</v>
      </c>
      <c r="L48">
        <v>2.93</v>
      </c>
      <c r="M48">
        <v>6.73</v>
      </c>
      <c r="N48">
        <v>1.407</v>
      </c>
      <c r="O48">
        <v>39.43</v>
      </c>
      <c r="P48">
        <v>14.73</v>
      </c>
      <c r="Q48">
        <v>180.14</v>
      </c>
      <c r="R48">
        <v>69.58</v>
      </c>
      <c r="S48">
        <v>311.39</v>
      </c>
      <c r="T48">
        <v>67.89</v>
      </c>
      <c r="U48">
        <v>656.07</v>
      </c>
      <c r="V48">
        <v>114.53</v>
      </c>
      <c r="W48">
        <v>18184.740000000002</v>
      </c>
      <c r="X48">
        <v>0.63900000000000001</v>
      </c>
      <c r="Y48">
        <v>86.96</v>
      </c>
      <c r="Z48">
        <v>146.44</v>
      </c>
    </row>
    <row r="49" spans="1:26" x14ac:dyDescent="0.35">
      <c r="A49" t="s">
        <v>63</v>
      </c>
      <c r="B49" t="s">
        <v>73</v>
      </c>
      <c r="C49">
        <v>578.26</v>
      </c>
      <c r="D49">
        <v>56.92</v>
      </c>
      <c r="E49">
        <v>4678.18</v>
      </c>
      <c r="F49">
        <v>2472.33</v>
      </c>
      <c r="G49">
        <v>488604.03</v>
      </c>
      <c r="H49">
        <v>3.5</v>
      </c>
      <c r="I49">
        <v>0.15620000000000001</v>
      </c>
      <c r="J49">
        <v>47.91</v>
      </c>
      <c r="K49">
        <v>0.375</v>
      </c>
      <c r="L49">
        <v>5.91</v>
      </c>
      <c r="M49">
        <v>11.58</v>
      </c>
      <c r="N49">
        <v>3.1</v>
      </c>
      <c r="O49">
        <v>57.9</v>
      </c>
      <c r="P49">
        <v>20.32</v>
      </c>
      <c r="Q49">
        <v>237.01</v>
      </c>
      <c r="R49">
        <v>86.97</v>
      </c>
      <c r="S49">
        <v>373.73</v>
      </c>
      <c r="T49">
        <v>79.739999999999995</v>
      </c>
      <c r="U49">
        <v>767.46</v>
      </c>
      <c r="V49">
        <v>130.1</v>
      </c>
      <c r="W49">
        <v>16944.48</v>
      </c>
      <c r="X49">
        <v>1.125</v>
      </c>
      <c r="Y49">
        <v>488.14</v>
      </c>
      <c r="Z49">
        <v>410.96</v>
      </c>
    </row>
    <row r="50" spans="1:26" x14ac:dyDescent="0.35">
      <c r="A50" t="s">
        <v>63</v>
      </c>
      <c r="B50" t="s">
        <v>74</v>
      </c>
      <c r="C50">
        <v>429.27</v>
      </c>
      <c r="D50">
        <v>160.69</v>
      </c>
      <c r="E50">
        <v>4829.46</v>
      </c>
      <c r="F50">
        <v>2718.92</v>
      </c>
      <c r="G50">
        <v>488604.03</v>
      </c>
      <c r="H50">
        <v>3.31</v>
      </c>
      <c r="I50">
        <v>0.55900000000000005</v>
      </c>
      <c r="J50">
        <v>27.91</v>
      </c>
      <c r="K50">
        <v>0.77800000000000002</v>
      </c>
      <c r="L50">
        <v>11.27</v>
      </c>
      <c r="M50">
        <v>17.91</v>
      </c>
      <c r="N50">
        <v>2.339</v>
      </c>
      <c r="O50">
        <v>76.790000000000006</v>
      </c>
      <c r="P50">
        <v>24.47</v>
      </c>
      <c r="Q50">
        <v>265.17</v>
      </c>
      <c r="R50">
        <v>93.73</v>
      </c>
      <c r="S50">
        <v>397.52</v>
      </c>
      <c r="T50">
        <v>84.11</v>
      </c>
      <c r="U50">
        <v>803.3</v>
      </c>
      <c r="V50">
        <v>134.74</v>
      </c>
      <c r="W50">
        <v>16915.38</v>
      </c>
      <c r="X50">
        <v>0.876</v>
      </c>
      <c r="Y50">
        <v>334.57</v>
      </c>
      <c r="Z50">
        <v>339.73</v>
      </c>
    </row>
    <row r="51" spans="1:26" x14ac:dyDescent="0.35">
      <c r="A51" t="s">
        <v>27</v>
      </c>
      <c r="B51" t="s">
        <v>75</v>
      </c>
      <c r="C51">
        <v>41.91</v>
      </c>
      <c r="D51">
        <v>0</v>
      </c>
      <c r="E51">
        <v>3109.02</v>
      </c>
      <c r="F51">
        <v>259.27</v>
      </c>
      <c r="G51">
        <v>329355.94</v>
      </c>
      <c r="H51">
        <v>1.7549999999999999</v>
      </c>
      <c r="I51">
        <v>0</v>
      </c>
      <c r="J51">
        <v>21.16</v>
      </c>
      <c r="K51">
        <v>3.78E-2</v>
      </c>
      <c r="L51">
        <v>0.84</v>
      </c>
      <c r="M51">
        <v>1.901</v>
      </c>
      <c r="N51">
        <v>1.2529999999999999</v>
      </c>
      <c r="O51">
        <v>8.1300000000000008</v>
      </c>
      <c r="P51">
        <v>2.2890000000000001</v>
      </c>
      <c r="Q51">
        <v>22.85</v>
      </c>
      <c r="R51">
        <v>7.65</v>
      </c>
      <c r="S51">
        <v>31.92</v>
      </c>
      <c r="T51">
        <v>7.09</v>
      </c>
      <c r="U51">
        <v>72.27</v>
      </c>
      <c r="V51">
        <v>13</v>
      </c>
      <c r="W51">
        <v>7631.81</v>
      </c>
      <c r="X51">
        <v>0.45800000000000002</v>
      </c>
      <c r="Y51">
        <v>18.54</v>
      </c>
      <c r="Z51">
        <v>285.58999999999997</v>
      </c>
    </row>
    <row r="52" spans="1:26" x14ac:dyDescent="0.35">
      <c r="A52" t="s">
        <v>27</v>
      </c>
      <c r="B52" t="s">
        <v>76</v>
      </c>
      <c r="C52">
        <v>39</v>
      </c>
      <c r="D52">
        <v>0</v>
      </c>
      <c r="E52">
        <v>3113.04</v>
      </c>
      <c r="F52">
        <v>261.20999999999998</v>
      </c>
      <c r="G52">
        <v>331334.63</v>
      </c>
      <c r="H52">
        <v>1.7749999999999999</v>
      </c>
      <c r="I52">
        <v>4.7999999999999996E-3</v>
      </c>
      <c r="J52">
        <v>21.56</v>
      </c>
      <c r="K52">
        <v>4.41E-2</v>
      </c>
      <c r="L52">
        <v>0.93400000000000005</v>
      </c>
      <c r="M52">
        <v>2.0339999999999998</v>
      </c>
      <c r="N52">
        <v>1.236</v>
      </c>
      <c r="O52">
        <v>8.08</v>
      </c>
      <c r="P52">
        <v>2.2799999999999998</v>
      </c>
      <c r="Q52">
        <v>23.22</v>
      </c>
      <c r="R52">
        <v>7.68</v>
      </c>
      <c r="S52">
        <v>32.07</v>
      </c>
      <c r="T52">
        <v>7.22</v>
      </c>
      <c r="U52">
        <v>74.61</v>
      </c>
      <c r="V52">
        <v>13</v>
      </c>
      <c r="W52">
        <v>7631.81</v>
      </c>
      <c r="X52">
        <v>0.45400000000000001</v>
      </c>
      <c r="Y52">
        <v>18.989999999999998</v>
      </c>
      <c r="Z52">
        <v>296.3</v>
      </c>
    </row>
    <row r="53" spans="1:26" x14ac:dyDescent="0.35">
      <c r="A53" t="s">
        <v>27</v>
      </c>
      <c r="B53" t="s">
        <v>75</v>
      </c>
      <c r="C53">
        <v>38.18</v>
      </c>
      <c r="D53">
        <v>0</v>
      </c>
      <c r="E53">
        <v>3154.02</v>
      </c>
      <c r="F53">
        <v>259.68</v>
      </c>
      <c r="G53">
        <v>339075.44</v>
      </c>
      <c r="H53">
        <v>1.9870000000000001</v>
      </c>
      <c r="I53">
        <v>0</v>
      </c>
      <c r="J53">
        <v>19.12</v>
      </c>
      <c r="K53">
        <v>0</v>
      </c>
      <c r="L53">
        <v>0.79900000000000004</v>
      </c>
      <c r="M53">
        <v>1.8080000000000001</v>
      </c>
      <c r="N53">
        <v>1.159</v>
      </c>
      <c r="O53">
        <v>8.02</v>
      </c>
      <c r="P53">
        <v>2.0939999999999999</v>
      </c>
      <c r="Q53">
        <v>22.53</v>
      </c>
      <c r="R53">
        <v>7.44</v>
      </c>
      <c r="S53">
        <v>32.29</v>
      </c>
      <c r="T53">
        <v>7.03</v>
      </c>
      <c r="U53">
        <v>68.319999999999993</v>
      </c>
      <c r="V53">
        <v>12.86</v>
      </c>
      <c r="W53">
        <v>7631.81</v>
      </c>
      <c r="X53">
        <v>0.56399999999999995</v>
      </c>
      <c r="Y53">
        <v>17.86</v>
      </c>
      <c r="Z53">
        <v>280.42</v>
      </c>
    </row>
    <row r="54" spans="1:26" x14ac:dyDescent="0.35">
      <c r="A54" t="s">
        <v>27</v>
      </c>
      <c r="B54" t="s">
        <v>76</v>
      </c>
      <c r="C54">
        <v>26.17</v>
      </c>
      <c r="D54">
        <v>0</v>
      </c>
      <c r="E54">
        <v>2900.11</v>
      </c>
      <c r="F54">
        <v>237.9</v>
      </c>
      <c r="G54">
        <v>323511.56</v>
      </c>
      <c r="H54">
        <v>2.0459999999999998</v>
      </c>
      <c r="I54">
        <v>0</v>
      </c>
      <c r="J54">
        <v>20.16</v>
      </c>
      <c r="K54">
        <v>5.4199999999999998E-2</v>
      </c>
      <c r="L54">
        <v>0.83</v>
      </c>
      <c r="M54">
        <v>1.74</v>
      </c>
      <c r="N54">
        <v>1.252</v>
      </c>
      <c r="O54">
        <v>7.69</v>
      </c>
      <c r="P54">
        <v>2.0150000000000001</v>
      </c>
      <c r="Q54">
        <v>21.71</v>
      </c>
      <c r="R54">
        <v>7.47</v>
      </c>
      <c r="S54">
        <v>32.36</v>
      </c>
      <c r="T54">
        <v>7.58</v>
      </c>
      <c r="U54">
        <v>77.930000000000007</v>
      </c>
      <c r="V54">
        <v>12.17</v>
      </c>
      <c r="W54">
        <v>7631.81</v>
      </c>
      <c r="X54">
        <v>0.60499999999999998</v>
      </c>
      <c r="Y54">
        <v>20.28</v>
      </c>
      <c r="Z54">
        <v>351.9</v>
      </c>
    </row>
    <row r="55" spans="1:26" x14ac:dyDescent="0.35">
      <c r="A55" t="s">
        <v>32</v>
      </c>
      <c r="B55" t="s">
        <v>77</v>
      </c>
      <c r="C55">
        <v>24.12</v>
      </c>
      <c r="D55">
        <v>0</v>
      </c>
      <c r="E55">
        <v>3488.09</v>
      </c>
      <c r="F55">
        <v>159.19999999999999</v>
      </c>
      <c r="G55">
        <v>368341.25</v>
      </c>
      <c r="H55">
        <v>1.351</v>
      </c>
      <c r="I55">
        <v>0</v>
      </c>
      <c r="J55">
        <v>2.6680000000000001</v>
      </c>
      <c r="K55">
        <v>2.07E-2</v>
      </c>
      <c r="L55">
        <v>0.224</v>
      </c>
      <c r="M55">
        <v>0.48</v>
      </c>
      <c r="N55">
        <v>0.248</v>
      </c>
      <c r="O55">
        <v>2.4710000000000001</v>
      </c>
      <c r="P55">
        <v>0.91400000000000003</v>
      </c>
      <c r="Q55">
        <v>12.85</v>
      </c>
      <c r="R55">
        <v>5.28</v>
      </c>
      <c r="S55">
        <v>28.18</v>
      </c>
      <c r="T55">
        <v>7.44</v>
      </c>
      <c r="U55">
        <v>80.05</v>
      </c>
      <c r="V55">
        <v>14.43</v>
      </c>
      <c r="W55">
        <v>7631.81</v>
      </c>
      <c r="X55">
        <v>0.621</v>
      </c>
      <c r="Y55">
        <v>31.11</v>
      </c>
      <c r="Z55">
        <v>89.46</v>
      </c>
    </row>
    <row r="56" spans="1:26" x14ac:dyDescent="0.35">
      <c r="A56" t="s">
        <v>63</v>
      </c>
      <c r="B56" t="s">
        <v>78</v>
      </c>
      <c r="C56">
        <v>563.04999999999995</v>
      </c>
      <c r="D56">
        <v>177.14</v>
      </c>
      <c r="E56">
        <v>4617.72</v>
      </c>
      <c r="F56">
        <v>2369.58</v>
      </c>
      <c r="G56">
        <v>488604</v>
      </c>
      <c r="H56">
        <v>19.78</v>
      </c>
      <c r="I56">
        <v>24.62</v>
      </c>
      <c r="J56">
        <v>158.96</v>
      </c>
      <c r="K56">
        <v>4.66</v>
      </c>
      <c r="L56">
        <v>17.39</v>
      </c>
      <c r="M56">
        <v>6.34</v>
      </c>
      <c r="N56">
        <v>0.70199999999999996</v>
      </c>
      <c r="O56">
        <v>22.64</v>
      </c>
      <c r="P56">
        <v>8.4</v>
      </c>
      <c r="Q56">
        <v>127.86</v>
      </c>
      <c r="R56">
        <v>61.6</v>
      </c>
      <c r="S56">
        <v>365.9</v>
      </c>
      <c r="T56">
        <v>101.36</v>
      </c>
      <c r="U56">
        <v>1149.83</v>
      </c>
      <c r="V56">
        <v>239.99</v>
      </c>
      <c r="W56">
        <v>22856.47</v>
      </c>
      <c r="X56">
        <v>4.07</v>
      </c>
      <c r="Y56">
        <v>779.54</v>
      </c>
      <c r="Z56">
        <v>851.58</v>
      </c>
    </row>
    <row r="57" spans="1:26" x14ac:dyDescent="0.35">
      <c r="A57" t="s">
        <v>63</v>
      </c>
      <c r="B57" t="s">
        <v>79</v>
      </c>
      <c r="C57">
        <v>279.35000000000002</v>
      </c>
      <c r="D57">
        <v>357.62</v>
      </c>
      <c r="E57">
        <v>4601.1499999999996</v>
      </c>
      <c r="F57">
        <v>847.86</v>
      </c>
      <c r="G57">
        <v>488604</v>
      </c>
      <c r="H57">
        <v>5.78</v>
      </c>
      <c r="I57">
        <v>4.54</v>
      </c>
      <c r="J57">
        <v>96.17</v>
      </c>
      <c r="K57">
        <v>4.1900000000000004</v>
      </c>
      <c r="L57">
        <v>22.49</v>
      </c>
      <c r="M57">
        <v>13.26</v>
      </c>
      <c r="N57">
        <v>3.62</v>
      </c>
      <c r="O57">
        <v>24.46</v>
      </c>
      <c r="P57">
        <v>7.02</v>
      </c>
      <c r="Q57">
        <v>77.650000000000006</v>
      </c>
      <c r="R57">
        <v>26.38</v>
      </c>
      <c r="S57">
        <v>125.21</v>
      </c>
      <c r="T57">
        <v>30.65</v>
      </c>
      <c r="U57">
        <v>324</v>
      </c>
      <c r="V57">
        <v>63.86</v>
      </c>
      <c r="W57">
        <v>20303.16</v>
      </c>
      <c r="X57">
        <v>2.1059999999999999</v>
      </c>
      <c r="Y57">
        <v>331.68</v>
      </c>
      <c r="Z57">
        <v>921.16</v>
      </c>
    </row>
    <row r="58" spans="1:26" x14ac:dyDescent="0.35">
      <c r="A58" t="s">
        <v>63</v>
      </c>
      <c r="B58" t="s">
        <v>80</v>
      </c>
      <c r="C58">
        <v>378.5</v>
      </c>
      <c r="D58">
        <v>0</v>
      </c>
      <c r="E58">
        <v>4585.3999999999996</v>
      </c>
      <c r="F58">
        <v>1681.19</v>
      </c>
      <c r="G58">
        <v>488604</v>
      </c>
      <c r="H58">
        <v>2.3860000000000001</v>
      </c>
      <c r="I58">
        <v>0.10589999999999999</v>
      </c>
      <c r="J58">
        <v>25.76</v>
      </c>
      <c r="K58">
        <v>0.63400000000000001</v>
      </c>
      <c r="L58">
        <v>9.31</v>
      </c>
      <c r="M58">
        <v>12.38</v>
      </c>
      <c r="N58">
        <v>1.913</v>
      </c>
      <c r="O58">
        <v>48.94</v>
      </c>
      <c r="P58">
        <v>14.34</v>
      </c>
      <c r="Q58">
        <v>165.75</v>
      </c>
      <c r="R58">
        <v>57.81</v>
      </c>
      <c r="S58">
        <v>252.96</v>
      </c>
      <c r="T58">
        <v>54.01</v>
      </c>
      <c r="U58">
        <v>510.82</v>
      </c>
      <c r="V58">
        <v>88.86</v>
      </c>
      <c r="W58">
        <v>14083.48</v>
      </c>
      <c r="X58">
        <v>0.876</v>
      </c>
      <c r="Y58">
        <v>106.03</v>
      </c>
      <c r="Z58">
        <v>143.71</v>
      </c>
    </row>
    <row r="59" spans="1:26" x14ac:dyDescent="0.35">
      <c r="A59" t="s">
        <v>63</v>
      </c>
      <c r="B59" t="s">
        <v>81</v>
      </c>
      <c r="C59">
        <v>389.66</v>
      </c>
      <c r="D59">
        <v>115.39</v>
      </c>
      <c r="E59">
        <v>4652.0200000000004</v>
      </c>
      <c r="F59">
        <v>1584.14</v>
      </c>
      <c r="G59">
        <v>488604</v>
      </c>
      <c r="H59">
        <v>4.4400000000000004</v>
      </c>
      <c r="I59">
        <v>0.53200000000000003</v>
      </c>
      <c r="J59">
        <v>24.6</v>
      </c>
      <c r="K59">
        <v>0.22</v>
      </c>
      <c r="L59">
        <v>2.13</v>
      </c>
      <c r="M59">
        <v>4.24</v>
      </c>
      <c r="N59">
        <v>0.83</v>
      </c>
      <c r="O59">
        <v>25.05</v>
      </c>
      <c r="P59">
        <v>9.1300000000000008</v>
      </c>
      <c r="Q59">
        <v>127.04</v>
      </c>
      <c r="R59">
        <v>51.41</v>
      </c>
      <c r="S59">
        <v>258.11</v>
      </c>
      <c r="T59">
        <v>60.88</v>
      </c>
      <c r="U59">
        <v>612.64</v>
      </c>
      <c r="V59">
        <v>115.2</v>
      </c>
      <c r="W59">
        <v>20183.169999999998</v>
      </c>
      <c r="X59">
        <v>1.6259999999999999</v>
      </c>
      <c r="Y59">
        <v>134.94</v>
      </c>
      <c r="Z59">
        <v>251.76</v>
      </c>
    </row>
    <row r="60" spans="1:26" x14ac:dyDescent="0.35">
      <c r="A60" t="s">
        <v>63</v>
      </c>
      <c r="B60" t="s">
        <v>82</v>
      </c>
      <c r="C60">
        <v>557.70000000000005</v>
      </c>
      <c r="D60">
        <v>0</v>
      </c>
      <c r="E60">
        <v>4561.8100000000004</v>
      </c>
      <c r="F60">
        <v>7372.5</v>
      </c>
      <c r="G60">
        <v>488604.03</v>
      </c>
      <c r="H60">
        <v>36.409999999999997</v>
      </c>
      <c r="I60">
        <v>0.875</v>
      </c>
      <c r="J60">
        <v>69.099999999999994</v>
      </c>
      <c r="K60">
        <v>0.80500000000000005</v>
      </c>
      <c r="L60">
        <v>10.84</v>
      </c>
      <c r="M60">
        <v>26.76</v>
      </c>
      <c r="N60">
        <v>0.47099999999999997</v>
      </c>
      <c r="O60">
        <v>172.43</v>
      </c>
      <c r="P60">
        <v>57.56</v>
      </c>
      <c r="Q60">
        <v>735.17</v>
      </c>
      <c r="R60">
        <v>267.33</v>
      </c>
      <c r="S60">
        <v>1149.68</v>
      </c>
      <c r="T60">
        <v>231.3</v>
      </c>
      <c r="U60">
        <v>2008.57</v>
      </c>
      <c r="V60">
        <v>334.05</v>
      </c>
      <c r="W60">
        <v>18848.900000000001</v>
      </c>
      <c r="X60">
        <v>6.55</v>
      </c>
      <c r="Y60">
        <v>1054.0899999999999</v>
      </c>
      <c r="Z60">
        <v>1270.6500000000001</v>
      </c>
    </row>
    <row r="61" spans="1:26" x14ac:dyDescent="0.35">
      <c r="A61" t="s">
        <v>63</v>
      </c>
      <c r="B61" t="s">
        <v>83</v>
      </c>
      <c r="C61">
        <v>274.49</v>
      </c>
      <c r="D61">
        <v>22.99</v>
      </c>
      <c r="E61">
        <v>4530.82</v>
      </c>
      <c r="F61">
        <v>865.37</v>
      </c>
      <c r="G61">
        <v>488604</v>
      </c>
      <c r="H61">
        <v>5.47</v>
      </c>
      <c r="I61">
        <v>6.7699999999999996E-2</v>
      </c>
      <c r="J61">
        <v>11.04</v>
      </c>
      <c r="K61">
        <v>0.13850000000000001</v>
      </c>
      <c r="L61">
        <v>2.1989999999999998</v>
      </c>
      <c r="M61">
        <v>4.0199999999999996</v>
      </c>
      <c r="N61">
        <v>0.36299999999999999</v>
      </c>
      <c r="O61">
        <v>21.13</v>
      </c>
      <c r="P61">
        <v>6.77</v>
      </c>
      <c r="Q61">
        <v>84.51</v>
      </c>
      <c r="R61">
        <v>30.41</v>
      </c>
      <c r="S61">
        <v>133.35</v>
      </c>
      <c r="T61">
        <v>28.74</v>
      </c>
      <c r="U61">
        <v>273.36</v>
      </c>
      <c r="V61">
        <v>44.75</v>
      </c>
      <c r="W61">
        <v>17758.64</v>
      </c>
      <c r="X61">
        <v>1.5580000000000001</v>
      </c>
      <c r="Y61">
        <v>53.28</v>
      </c>
      <c r="Z61">
        <v>68.09</v>
      </c>
    </row>
    <row r="62" spans="1:26" x14ac:dyDescent="0.35">
      <c r="A62" t="s">
        <v>63</v>
      </c>
      <c r="B62" t="s">
        <v>84</v>
      </c>
      <c r="C62">
        <v>264.72000000000003</v>
      </c>
      <c r="D62">
        <v>85.85</v>
      </c>
      <c r="E62">
        <v>4583.67</v>
      </c>
      <c r="F62">
        <v>591.91</v>
      </c>
      <c r="G62">
        <v>488603.94</v>
      </c>
      <c r="H62">
        <v>2.2200000000000002</v>
      </c>
      <c r="I62">
        <v>1.9E-2</v>
      </c>
      <c r="J62">
        <v>19.100000000000001</v>
      </c>
      <c r="K62">
        <v>6.5799999999999997E-2</v>
      </c>
      <c r="L62">
        <v>0.96799999999999997</v>
      </c>
      <c r="M62">
        <v>1.92</v>
      </c>
      <c r="N62">
        <v>0.36599999999999999</v>
      </c>
      <c r="O62">
        <v>11.73</v>
      </c>
      <c r="P62">
        <v>3.97</v>
      </c>
      <c r="Q62">
        <v>51.29</v>
      </c>
      <c r="R62">
        <v>19.3</v>
      </c>
      <c r="S62">
        <v>90.66</v>
      </c>
      <c r="T62">
        <v>20.45</v>
      </c>
      <c r="U62">
        <v>198.91</v>
      </c>
      <c r="V62">
        <v>35.950000000000003</v>
      </c>
      <c r="W62">
        <v>19824.71</v>
      </c>
      <c r="X62">
        <v>1.173</v>
      </c>
      <c r="Y62">
        <v>122.1</v>
      </c>
      <c r="Z62">
        <v>221.63</v>
      </c>
    </row>
    <row r="63" spans="1:26" x14ac:dyDescent="0.35">
      <c r="A63" t="s">
        <v>63</v>
      </c>
      <c r="B63" t="s">
        <v>85</v>
      </c>
      <c r="C63">
        <v>611.80999999999995</v>
      </c>
      <c r="D63">
        <v>25.47</v>
      </c>
      <c r="E63">
        <v>4559.83</v>
      </c>
      <c r="F63">
        <v>3297.31</v>
      </c>
      <c r="G63">
        <v>488603.94</v>
      </c>
      <c r="H63">
        <v>5.55</v>
      </c>
      <c r="I63">
        <v>9.7199999999999995E-2</v>
      </c>
      <c r="J63">
        <v>21.74</v>
      </c>
      <c r="K63">
        <v>0.379</v>
      </c>
      <c r="L63">
        <v>6.09</v>
      </c>
      <c r="M63">
        <v>13.58</v>
      </c>
      <c r="N63">
        <v>0.97199999999999998</v>
      </c>
      <c r="O63">
        <v>77.28</v>
      </c>
      <c r="P63">
        <v>25.58</v>
      </c>
      <c r="Q63">
        <v>316.77999999999997</v>
      </c>
      <c r="R63">
        <v>113.34</v>
      </c>
      <c r="S63">
        <v>493.11</v>
      </c>
      <c r="T63">
        <v>101.53</v>
      </c>
      <c r="U63">
        <v>907.08</v>
      </c>
      <c r="V63">
        <v>153.03</v>
      </c>
      <c r="W63">
        <v>18110.990000000002</v>
      </c>
      <c r="X63">
        <v>2.37</v>
      </c>
      <c r="Y63">
        <v>613.15</v>
      </c>
      <c r="Z63">
        <v>1311.15</v>
      </c>
    </row>
    <row r="64" spans="1:26" x14ac:dyDescent="0.35">
      <c r="A64" t="s">
        <v>63</v>
      </c>
      <c r="B64" t="s">
        <v>86</v>
      </c>
      <c r="C64">
        <v>732.81</v>
      </c>
      <c r="D64">
        <v>480.56</v>
      </c>
      <c r="E64">
        <v>8227.4599999999991</v>
      </c>
      <c r="F64">
        <v>4546.51</v>
      </c>
      <c r="G64">
        <v>488603.97</v>
      </c>
      <c r="H64">
        <v>25.69</v>
      </c>
      <c r="I64">
        <v>2.75</v>
      </c>
      <c r="J64">
        <v>101.74</v>
      </c>
      <c r="K64">
        <v>2.0859999999999999</v>
      </c>
      <c r="L64">
        <v>26.64</v>
      </c>
      <c r="M64">
        <v>43.58</v>
      </c>
      <c r="N64">
        <v>14.16</v>
      </c>
      <c r="O64">
        <v>187.52</v>
      </c>
      <c r="P64">
        <v>49.53</v>
      </c>
      <c r="Q64">
        <v>529.77</v>
      </c>
      <c r="R64">
        <v>166.48</v>
      </c>
      <c r="S64">
        <v>647.51</v>
      </c>
      <c r="T64">
        <v>126.13</v>
      </c>
      <c r="U64">
        <v>1089.72</v>
      </c>
      <c r="V64">
        <v>175.9</v>
      </c>
      <c r="W64">
        <v>16499.16</v>
      </c>
      <c r="X64">
        <v>2.91</v>
      </c>
      <c r="Y64">
        <v>506.24</v>
      </c>
      <c r="Z64">
        <v>334.79</v>
      </c>
    </row>
    <row r="65" spans="1:26" x14ac:dyDescent="0.35">
      <c r="A65" t="s">
        <v>63</v>
      </c>
      <c r="B65" t="s">
        <v>87</v>
      </c>
      <c r="C65">
        <v>238.56</v>
      </c>
      <c r="D65">
        <v>20.38</v>
      </c>
      <c r="E65">
        <v>4631.34</v>
      </c>
      <c r="F65">
        <v>2214.34</v>
      </c>
      <c r="G65">
        <v>488603.97</v>
      </c>
      <c r="H65">
        <v>2.67</v>
      </c>
      <c r="I65">
        <v>8.3400000000000002E-2</v>
      </c>
      <c r="J65">
        <v>64.94</v>
      </c>
      <c r="K65">
        <v>0.38100000000000001</v>
      </c>
      <c r="L65">
        <v>6.37</v>
      </c>
      <c r="M65">
        <v>12.26</v>
      </c>
      <c r="N65">
        <v>2.0649999999999999</v>
      </c>
      <c r="O65">
        <v>56.34</v>
      </c>
      <c r="P65">
        <v>17.329999999999998</v>
      </c>
      <c r="Q65">
        <v>209.48</v>
      </c>
      <c r="R65">
        <v>75.05</v>
      </c>
      <c r="S65">
        <v>330.08</v>
      </c>
      <c r="T65">
        <v>68.599999999999994</v>
      </c>
      <c r="U65">
        <v>630.91999999999996</v>
      </c>
      <c r="V65">
        <v>109.47</v>
      </c>
      <c r="W65">
        <v>14474.61</v>
      </c>
      <c r="X65">
        <v>0.90900000000000003</v>
      </c>
      <c r="Y65">
        <v>140.24</v>
      </c>
      <c r="Z65">
        <v>140.80000000000001</v>
      </c>
    </row>
    <row r="66" spans="1:26" x14ac:dyDescent="0.35">
      <c r="A66" t="s">
        <v>63</v>
      </c>
      <c r="B66" t="s">
        <v>88</v>
      </c>
      <c r="C66">
        <v>642.65</v>
      </c>
      <c r="D66">
        <v>1026.81</v>
      </c>
      <c r="E66">
        <v>4546.45</v>
      </c>
      <c r="F66">
        <v>2573.83</v>
      </c>
      <c r="G66">
        <v>488603.91</v>
      </c>
      <c r="H66">
        <v>7.48</v>
      </c>
      <c r="I66">
        <v>26.22</v>
      </c>
      <c r="J66">
        <v>93.23</v>
      </c>
      <c r="K66">
        <v>11.22</v>
      </c>
      <c r="L66">
        <v>60.42</v>
      </c>
      <c r="M66">
        <v>24.99</v>
      </c>
      <c r="N66">
        <v>0.88300000000000001</v>
      </c>
      <c r="O66">
        <v>72.77</v>
      </c>
      <c r="P66">
        <v>21.2</v>
      </c>
      <c r="Q66">
        <v>257.10000000000002</v>
      </c>
      <c r="R66">
        <v>91.79</v>
      </c>
      <c r="S66">
        <v>398.62</v>
      </c>
      <c r="T66">
        <v>83.19</v>
      </c>
      <c r="U66">
        <v>753.74</v>
      </c>
      <c r="V66">
        <v>124.51</v>
      </c>
      <c r="W66">
        <v>15308.13</v>
      </c>
      <c r="X66">
        <v>2.5299999999999998</v>
      </c>
      <c r="Y66">
        <v>400.76</v>
      </c>
      <c r="Z66">
        <v>604.30999999999995</v>
      </c>
    </row>
    <row r="67" spans="1:26" x14ac:dyDescent="0.35">
      <c r="A67" t="s">
        <v>63</v>
      </c>
      <c r="B67" t="s">
        <v>89</v>
      </c>
      <c r="C67">
        <v>276.72000000000003</v>
      </c>
      <c r="D67">
        <v>340.29</v>
      </c>
      <c r="E67">
        <v>4594.97</v>
      </c>
      <c r="F67">
        <v>3715.1</v>
      </c>
      <c r="G67">
        <v>488603.94</v>
      </c>
      <c r="H67">
        <v>21.45</v>
      </c>
      <c r="I67">
        <v>1.97</v>
      </c>
      <c r="J67">
        <v>235.8</v>
      </c>
      <c r="K67">
        <v>2.38</v>
      </c>
      <c r="L67">
        <v>22.82</v>
      </c>
      <c r="M67">
        <v>25.12</v>
      </c>
      <c r="N67">
        <v>6.11</v>
      </c>
      <c r="O67">
        <v>93.74</v>
      </c>
      <c r="P67">
        <v>29.8</v>
      </c>
      <c r="Q67">
        <v>356.68</v>
      </c>
      <c r="R67">
        <v>126.25</v>
      </c>
      <c r="S67">
        <v>566.01</v>
      </c>
      <c r="T67">
        <v>128.27000000000001</v>
      </c>
      <c r="U67">
        <v>1275.54</v>
      </c>
      <c r="V67">
        <v>203.6</v>
      </c>
      <c r="W67">
        <v>16619.29</v>
      </c>
      <c r="X67">
        <v>3.87</v>
      </c>
      <c r="Y67">
        <v>933.26</v>
      </c>
      <c r="Z67">
        <v>972.25</v>
      </c>
    </row>
    <row r="68" spans="1:26" x14ac:dyDescent="0.35">
      <c r="A68" t="s">
        <v>63</v>
      </c>
      <c r="B68" t="s">
        <v>90</v>
      </c>
      <c r="C68">
        <v>138.32</v>
      </c>
      <c r="D68">
        <v>0</v>
      </c>
      <c r="E68">
        <v>4544.8599999999997</v>
      </c>
      <c r="F68">
        <v>229.72</v>
      </c>
      <c r="G68">
        <v>488603.94</v>
      </c>
      <c r="H68">
        <v>1.379</v>
      </c>
      <c r="I68">
        <v>8.3000000000000001E-3</v>
      </c>
      <c r="J68">
        <v>4.34</v>
      </c>
      <c r="K68">
        <v>3.15E-2</v>
      </c>
      <c r="L68">
        <v>0.36299999999999999</v>
      </c>
      <c r="M68">
        <v>0.72199999999999998</v>
      </c>
      <c r="N68">
        <v>0.223</v>
      </c>
      <c r="O68">
        <v>3.97</v>
      </c>
      <c r="P68">
        <v>1.3440000000000001</v>
      </c>
      <c r="Q68">
        <v>17.79</v>
      </c>
      <c r="R68">
        <v>6.9</v>
      </c>
      <c r="S68">
        <v>34.29</v>
      </c>
      <c r="T68">
        <v>8.66</v>
      </c>
      <c r="U68">
        <v>95.42</v>
      </c>
      <c r="V68">
        <v>19.670000000000002</v>
      </c>
      <c r="W68">
        <v>17468.060000000001</v>
      </c>
      <c r="X68">
        <v>0.622</v>
      </c>
      <c r="Y68">
        <v>95.41</v>
      </c>
      <c r="Z68">
        <v>255.02</v>
      </c>
    </row>
    <row r="69" spans="1:26" x14ac:dyDescent="0.35">
      <c r="A69" t="s">
        <v>63</v>
      </c>
      <c r="B69" t="s">
        <v>91</v>
      </c>
      <c r="C69">
        <v>266.14</v>
      </c>
      <c r="D69">
        <v>0</v>
      </c>
      <c r="E69">
        <v>4533.9399999999996</v>
      </c>
      <c r="F69">
        <v>1501.58</v>
      </c>
      <c r="G69">
        <v>488603.94</v>
      </c>
      <c r="H69">
        <v>3.28</v>
      </c>
      <c r="I69">
        <v>9.3600000000000003E-2</v>
      </c>
      <c r="J69">
        <v>26.81</v>
      </c>
      <c r="K69">
        <v>0.217</v>
      </c>
      <c r="L69">
        <v>3.89</v>
      </c>
      <c r="M69">
        <v>7.64</v>
      </c>
      <c r="N69">
        <v>1.2829999999999999</v>
      </c>
      <c r="O69">
        <v>37.979999999999997</v>
      </c>
      <c r="P69">
        <v>11.73</v>
      </c>
      <c r="Q69">
        <v>140.79</v>
      </c>
      <c r="R69">
        <v>51.08</v>
      </c>
      <c r="S69">
        <v>228.81</v>
      </c>
      <c r="T69">
        <v>49.68</v>
      </c>
      <c r="U69">
        <v>471.86</v>
      </c>
      <c r="V69">
        <v>85.81</v>
      </c>
      <c r="W69">
        <v>17813.39</v>
      </c>
      <c r="X69">
        <v>1.427</v>
      </c>
      <c r="Y69">
        <v>296.41000000000003</v>
      </c>
      <c r="Z69">
        <v>583.08000000000004</v>
      </c>
    </row>
    <row r="70" spans="1:26" x14ac:dyDescent="0.35">
      <c r="A70" t="s">
        <v>63</v>
      </c>
      <c r="B70" t="s">
        <v>92</v>
      </c>
      <c r="C70">
        <v>384.79</v>
      </c>
      <c r="D70">
        <v>29.1</v>
      </c>
      <c r="E70">
        <v>4597.09</v>
      </c>
      <c r="F70">
        <v>2081.71</v>
      </c>
      <c r="G70">
        <v>488603.94</v>
      </c>
      <c r="H70">
        <v>4.16</v>
      </c>
      <c r="I70">
        <v>9.6299999999999997E-2</v>
      </c>
      <c r="J70">
        <v>43.62</v>
      </c>
      <c r="K70">
        <v>0.378</v>
      </c>
      <c r="L70">
        <v>6</v>
      </c>
      <c r="M70">
        <v>9.94</v>
      </c>
      <c r="N70">
        <v>2.0670000000000002</v>
      </c>
      <c r="O70">
        <v>45.48</v>
      </c>
      <c r="P70">
        <v>14.65</v>
      </c>
      <c r="Q70">
        <v>181.78</v>
      </c>
      <c r="R70">
        <v>68.069999999999993</v>
      </c>
      <c r="S70">
        <v>317.7</v>
      </c>
      <c r="T70">
        <v>71</v>
      </c>
      <c r="U70">
        <v>690.41</v>
      </c>
      <c r="V70">
        <v>128.56</v>
      </c>
      <c r="W70">
        <v>16060.96</v>
      </c>
      <c r="X70">
        <v>1.679</v>
      </c>
      <c r="Y70">
        <v>317.98</v>
      </c>
      <c r="Z70">
        <v>348.95</v>
      </c>
    </row>
    <row r="71" spans="1:26" x14ac:dyDescent="0.35">
      <c r="A71" t="s">
        <v>27</v>
      </c>
      <c r="B71" t="s">
        <v>93</v>
      </c>
      <c r="C71">
        <v>38.909999999999997</v>
      </c>
      <c r="D71">
        <v>0</v>
      </c>
      <c r="E71">
        <v>3056.09</v>
      </c>
      <c r="F71">
        <v>254.07</v>
      </c>
      <c r="G71">
        <v>330723.88</v>
      </c>
      <c r="H71">
        <v>1.8879999999999999</v>
      </c>
      <c r="I71">
        <v>0</v>
      </c>
      <c r="J71">
        <v>19</v>
      </c>
      <c r="K71">
        <v>4.4699999999999997E-2</v>
      </c>
      <c r="L71">
        <v>0.84699999999999998</v>
      </c>
      <c r="M71">
        <v>1.867</v>
      </c>
      <c r="N71">
        <v>1.0640000000000001</v>
      </c>
      <c r="O71">
        <v>7.93</v>
      </c>
      <c r="P71">
        <v>2.0640000000000001</v>
      </c>
      <c r="Q71">
        <v>21.92</v>
      </c>
      <c r="R71">
        <v>7.23</v>
      </c>
      <c r="S71">
        <v>31.75</v>
      </c>
      <c r="T71">
        <v>6.99</v>
      </c>
      <c r="U71">
        <v>68.180000000000007</v>
      </c>
      <c r="V71">
        <v>12.62</v>
      </c>
      <c r="W71">
        <v>7631.81</v>
      </c>
      <c r="X71">
        <v>0.53700000000000003</v>
      </c>
      <c r="Y71">
        <v>18.43</v>
      </c>
      <c r="Z71">
        <v>275.83999999999997</v>
      </c>
    </row>
    <row r="72" spans="1:26" x14ac:dyDescent="0.35">
      <c r="A72" t="s">
        <v>27</v>
      </c>
      <c r="B72" t="s">
        <v>94</v>
      </c>
      <c r="C72">
        <v>35.130000000000003</v>
      </c>
      <c r="D72">
        <v>0</v>
      </c>
      <c r="E72">
        <v>3058.06</v>
      </c>
      <c r="F72">
        <v>254.2</v>
      </c>
      <c r="G72">
        <v>331178.63</v>
      </c>
      <c r="H72">
        <v>1.88</v>
      </c>
      <c r="I72">
        <v>0</v>
      </c>
      <c r="J72">
        <v>19</v>
      </c>
      <c r="K72">
        <v>3.8100000000000002E-2</v>
      </c>
      <c r="L72">
        <v>0.9</v>
      </c>
      <c r="M72">
        <v>1.903</v>
      </c>
      <c r="N72">
        <v>1.115</v>
      </c>
      <c r="O72">
        <v>7.8</v>
      </c>
      <c r="P72">
        <v>2.0510000000000002</v>
      </c>
      <c r="Q72">
        <v>22</v>
      </c>
      <c r="R72">
        <v>7.2</v>
      </c>
      <c r="S72">
        <v>31.47</v>
      </c>
      <c r="T72">
        <v>6.86</v>
      </c>
      <c r="U72">
        <v>68.47</v>
      </c>
      <c r="V72">
        <v>12.62</v>
      </c>
      <c r="W72">
        <v>7631.81</v>
      </c>
      <c r="X72">
        <v>0.52400000000000002</v>
      </c>
      <c r="Y72">
        <v>18.239999999999998</v>
      </c>
      <c r="Z72">
        <v>275.88</v>
      </c>
    </row>
    <row r="73" spans="1:26" x14ac:dyDescent="0.35">
      <c r="A73" t="s">
        <v>27</v>
      </c>
      <c r="B73" t="s">
        <v>93</v>
      </c>
      <c r="C73">
        <v>35.83</v>
      </c>
      <c r="D73">
        <v>0</v>
      </c>
      <c r="E73">
        <v>3082.4</v>
      </c>
      <c r="F73">
        <v>255.68</v>
      </c>
      <c r="G73">
        <v>328205.34000000003</v>
      </c>
      <c r="H73">
        <v>1.7030000000000001</v>
      </c>
      <c r="I73">
        <v>7.7000000000000002E-3</v>
      </c>
      <c r="J73">
        <v>21.22</v>
      </c>
      <c r="K73">
        <v>4.1500000000000002E-2</v>
      </c>
      <c r="L73">
        <v>0.90500000000000003</v>
      </c>
      <c r="M73">
        <v>2.17</v>
      </c>
      <c r="N73">
        <v>1.2689999999999999</v>
      </c>
      <c r="O73">
        <v>7.98</v>
      </c>
      <c r="P73">
        <v>2.347</v>
      </c>
      <c r="Q73">
        <v>23</v>
      </c>
      <c r="R73">
        <v>7.6</v>
      </c>
      <c r="S73">
        <v>31.83</v>
      </c>
      <c r="T73">
        <v>7.21</v>
      </c>
      <c r="U73">
        <v>73.5</v>
      </c>
      <c r="V73">
        <v>12.87</v>
      </c>
      <c r="W73">
        <v>7631.8</v>
      </c>
      <c r="X73">
        <v>0.45600000000000002</v>
      </c>
      <c r="Y73">
        <v>18.600000000000001</v>
      </c>
      <c r="Z73">
        <v>286.45999999999998</v>
      </c>
    </row>
    <row r="74" spans="1:26" x14ac:dyDescent="0.35">
      <c r="A74" t="s">
        <v>27</v>
      </c>
      <c r="B74" t="s">
        <v>94</v>
      </c>
      <c r="C74">
        <v>35.26</v>
      </c>
      <c r="D74">
        <v>42.55</v>
      </c>
      <c r="E74">
        <v>3062.27</v>
      </c>
      <c r="F74">
        <v>255.43</v>
      </c>
      <c r="G74">
        <v>328171.15999999997</v>
      </c>
      <c r="H74">
        <v>1.7310000000000001</v>
      </c>
      <c r="I74">
        <v>5.7000000000000002E-3</v>
      </c>
      <c r="J74">
        <v>21.22</v>
      </c>
      <c r="K74">
        <v>2.8500000000000001E-2</v>
      </c>
      <c r="L74">
        <v>1.0229999999999999</v>
      </c>
      <c r="M74">
        <v>2.15</v>
      </c>
      <c r="N74">
        <v>1.2370000000000001</v>
      </c>
      <c r="O74">
        <v>8.0399999999999991</v>
      </c>
      <c r="P74">
        <v>2.2970000000000002</v>
      </c>
      <c r="Q74">
        <v>22.87</v>
      </c>
      <c r="R74">
        <v>7.54</v>
      </c>
      <c r="S74">
        <v>31.44</v>
      </c>
      <c r="T74">
        <v>6.94</v>
      </c>
      <c r="U74">
        <v>73.25</v>
      </c>
      <c r="V74">
        <v>12.7</v>
      </c>
      <c r="W74">
        <v>7631.8</v>
      </c>
      <c r="X74">
        <v>0.42499999999999999</v>
      </c>
      <c r="Y74">
        <v>18.84</v>
      </c>
      <c r="Z74">
        <v>285.97000000000003</v>
      </c>
    </row>
    <row r="75" spans="1:26" x14ac:dyDescent="0.35">
      <c r="A75" t="s">
        <v>32</v>
      </c>
      <c r="B75" t="s">
        <v>95</v>
      </c>
      <c r="C75">
        <v>28.21</v>
      </c>
      <c r="D75">
        <v>308.58999999999997</v>
      </c>
      <c r="E75">
        <v>3378.56</v>
      </c>
      <c r="F75">
        <v>157.07</v>
      </c>
      <c r="G75">
        <v>354726.5</v>
      </c>
      <c r="H75">
        <v>1.167</v>
      </c>
      <c r="I75">
        <v>0</v>
      </c>
      <c r="J75">
        <v>2.887</v>
      </c>
      <c r="K75">
        <v>1.3599999999999999E-2</v>
      </c>
      <c r="L75">
        <v>0.23699999999999999</v>
      </c>
      <c r="M75">
        <v>0.54400000000000004</v>
      </c>
      <c r="N75">
        <v>0.27100000000000002</v>
      </c>
      <c r="O75">
        <v>2.5350000000000001</v>
      </c>
      <c r="P75">
        <v>0.98499999999999999</v>
      </c>
      <c r="Q75">
        <v>13.28</v>
      </c>
      <c r="R75">
        <v>5.46</v>
      </c>
      <c r="S75">
        <v>28.22</v>
      </c>
      <c r="T75">
        <v>7.39</v>
      </c>
      <c r="U75">
        <v>82.78</v>
      </c>
      <c r="V75">
        <v>14.52</v>
      </c>
      <c r="W75">
        <v>7631.8</v>
      </c>
      <c r="X75">
        <v>0.50700000000000001</v>
      </c>
      <c r="Y75">
        <v>32.24</v>
      </c>
      <c r="Z75">
        <v>89.55</v>
      </c>
    </row>
    <row r="76" spans="1:26" x14ac:dyDescent="0.35">
      <c r="A76" t="s">
        <v>63</v>
      </c>
      <c r="B76" t="s">
        <v>96</v>
      </c>
      <c r="C76">
        <v>470.64</v>
      </c>
      <c r="D76">
        <v>57.6</v>
      </c>
      <c r="E76">
        <v>4721.68</v>
      </c>
      <c r="F76">
        <v>3093.97</v>
      </c>
      <c r="G76">
        <v>488604.03</v>
      </c>
      <c r="H76">
        <v>1.9159999999999999</v>
      </c>
      <c r="I76">
        <v>0.12859999999999999</v>
      </c>
      <c r="J76">
        <v>27.21</v>
      </c>
      <c r="K76">
        <v>0.83199999999999996</v>
      </c>
      <c r="L76">
        <v>12.19</v>
      </c>
      <c r="M76">
        <v>17.36</v>
      </c>
      <c r="N76">
        <v>3.76</v>
      </c>
      <c r="O76">
        <v>71.78</v>
      </c>
      <c r="P76">
        <v>24.11</v>
      </c>
      <c r="Q76">
        <v>283.07</v>
      </c>
      <c r="R76">
        <v>105.47</v>
      </c>
      <c r="S76">
        <v>472.4</v>
      </c>
      <c r="T76">
        <v>105.15</v>
      </c>
      <c r="U76">
        <v>1033.93</v>
      </c>
      <c r="V76">
        <v>180.88</v>
      </c>
      <c r="W76">
        <v>15963.41</v>
      </c>
      <c r="X76">
        <v>0.60199999999999998</v>
      </c>
      <c r="Y76">
        <v>242.1</v>
      </c>
      <c r="Z76">
        <v>205.65</v>
      </c>
    </row>
    <row r="77" spans="1:26" x14ac:dyDescent="0.35">
      <c r="A77" t="s">
        <v>63</v>
      </c>
      <c r="B77" t="s">
        <v>97</v>
      </c>
      <c r="C77">
        <v>1105.04</v>
      </c>
      <c r="D77">
        <v>1729.4</v>
      </c>
      <c r="E77">
        <v>4702.3999999999996</v>
      </c>
      <c r="F77">
        <v>2664.79</v>
      </c>
      <c r="G77">
        <v>488604.03</v>
      </c>
      <c r="H77">
        <v>3.44</v>
      </c>
      <c r="I77">
        <v>3.69</v>
      </c>
      <c r="J77">
        <v>37.950000000000003</v>
      </c>
      <c r="K77">
        <v>1.6459999999999999</v>
      </c>
      <c r="L77">
        <v>13</v>
      </c>
      <c r="M77">
        <v>13.47</v>
      </c>
      <c r="N77">
        <v>2.2629999999999999</v>
      </c>
      <c r="O77">
        <v>63.54</v>
      </c>
      <c r="P77">
        <v>21.83</v>
      </c>
      <c r="Q77">
        <v>257.39</v>
      </c>
      <c r="R77">
        <v>95.89</v>
      </c>
      <c r="S77">
        <v>412.77</v>
      </c>
      <c r="T77">
        <v>87.07</v>
      </c>
      <c r="U77">
        <v>818.55</v>
      </c>
      <c r="V77">
        <v>140</v>
      </c>
      <c r="W77">
        <v>18826.900000000001</v>
      </c>
      <c r="X77">
        <v>1.0029999999999999</v>
      </c>
      <c r="Y77">
        <v>236.81</v>
      </c>
      <c r="Z77">
        <v>352.41</v>
      </c>
    </row>
    <row r="78" spans="1:26" x14ac:dyDescent="0.35">
      <c r="A78" t="s">
        <v>63</v>
      </c>
      <c r="B78" t="s">
        <v>98</v>
      </c>
      <c r="C78">
        <v>229.77</v>
      </c>
      <c r="D78">
        <v>0</v>
      </c>
      <c r="E78">
        <v>4613.04</v>
      </c>
      <c r="F78">
        <v>2317.91</v>
      </c>
      <c r="G78">
        <v>488604.03</v>
      </c>
      <c r="H78">
        <v>5.34</v>
      </c>
      <c r="I78">
        <v>9.1499999999999998E-2</v>
      </c>
      <c r="J78">
        <v>132.85</v>
      </c>
      <c r="K78">
        <v>0.84099999999999997</v>
      </c>
      <c r="L78">
        <v>15.4</v>
      </c>
      <c r="M78">
        <v>28.1</v>
      </c>
      <c r="N78">
        <v>11.39</v>
      </c>
      <c r="O78">
        <v>114.22</v>
      </c>
      <c r="P78">
        <v>32.729999999999997</v>
      </c>
      <c r="Q78">
        <v>294.77</v>
      </c>
      <c r="R78">
        <v>78.819999999999993</v>
      </c>
      <c r="S78">
        <v>258.77</v>
      </c>
      <c r="T78">
        <v>45.71</v>
      </c>
      <c r="U78">
        <v>382.47</v>
      </c>
      <c r="V78">
        <v>57.95</v>
      </c>
      <c r="W78">
        <v>18631.419999999998</v>
      </c>
      <c r="X78">
        <v>1.712</v>
      </c>
      <c r="Y78">
        <v>285.91000000000003</v>
      </c>
      <c r="Z78">
        <v>434.57</v>
      </c>
    </row>
    <row r="79" spans="1:26" x14ac:dyDescent="0.35">
      <c r="A79" t="s">
        <v>63</v>
      </c>
      <c r="B79" t="s">
        <v>99</v>
      </c>
      <c r="C79">
        <v>1087.5899999999999</v>
      </c>
      <c r="D79">
        <v>1971.9</v>
      </c>
      <c r="E79">
        <v>4619.1400000000003</v>
      </c>
      <c r="F79">
        <v>2746.28</v>
      </c>
      <c r="G79">
        <v>488604.03</v>
      </c>
      <c r="H79">
        <v>1.468</v>
      </c>
      <c r="I79">
        <v>5.95</v>
      </c>
      <c r="J79">
        <v>37.130000000000003</v>
      </c>
      <c r="K79">
        <v>2.1150000000000002</v>
      </c>
      <c r="L79">
        <v>15.14</v>
      </c>
      <c r="M79">
        <v>14.19</v>
      </c>
      <c r="N79">
        <v>2.56</v>
      </c>
      <c r="O79">
        <v>63.41</v>
      </c>
      <c r="P79">
        <v>21.6</v>
      </c>
      <c r="Q79">
        <v>252.52</v>
      </c>
      <c r="R79">
        <v>94.54</v>
      </c>
      <c r="S79">
        <v>416.5</v>
      </c>
      <c r="T79">
        <v>90.05</v>
      </c>
      <c r="U79">
        <v>883.02</v>
      </c>
      <c r="V79">
        <v>152.77000000000001</v>
      </c>
      <c r="W79">
        <v>18266.580000000002</v>
      </c>
      <c r="X79">
        <v>0.54900000000000004</v>
      </c>
      <c r="Y79">
        <v>193.04</v>
      </c>
      <c r="Z79">
        <v>209.99</v>
      </c>
    </row>
    <row r="80" spans="1:26" x14ac:dyDescent="0.35">
      <c r="A80" t="s">
        <v>63</v>
      </c>
      <c r="B80" t="s">
        <v>100</v>
      </c>
      <c r="C80">
        <v>411.03</v>
      </c>
      <c r="D80">
        <v>469.98</v>
      </c>
      <c r="E80">
        <v>4655.2</v>
      </c>
      <c r="F80">
        <v>1995.81</v>
      </c>
      <c r="G80">
        <v>488604.06</v>
      </c>
      <c r="H80">
        <v>2.391</v>
      </c>
      <c r="I80">
        <v>6.6</v>
      </c>
      <c r="J80">
        <v>62.87</v>
      </c>
      <c r="K80">
        <v>4.7300000000000004</v>
      </c>
      <c r="L80">
        <v>30.2</v>
      </c>
      <c r="M80">
        <v>23.61</v>
      </c>
      <c r="N80">
        <v>7.79</v>
      </c>
      <c r="O80">
        <v>64.709999999999994</v>
      </c>
      <c r="P80">
        <v>19.260000000000002</v>
      </c>
      <c r="Q80">
        <v>202.21</v>
      </c>
      <c r="R80">
        <v>69.400000000000006</v>
      </c>
      <c r="S80">
        <v>294.43</v>
      </c>
      <c r="T80">
        <v>62.88</v>
      </c>
      <c r="U80">
        <v>613.09</v>
      </c>
      <c r="V80">
        <v>108.34</v>
      </c>
      <c r="W80">
        <v>13910.3</v>
      </c>
      <c r="X80">
        <v>0.64300000000000002</v>
      </c>
      <c r="Y80">
        <v>275.13</v>
      </c>
      <c r="Z80">
        <v>280.69</v>
      </c>
    </row>
    <row r="81" spans="1:26" x14ac:dyDescent="0.35">
      <c r="A81" t="s">
        <v>63</v>
      </c>
      <c r="B81" t="s">
        <v>101</v>
      </c>
      <c r="C81">
        <v>257.86</v>
      </c>
      <c r="D81">
        <v>0</v>
      </c>
      <c r="E81">
        <v>4623.1000000000004</v>
      </c>
      <c r="F81">
        <v>1490.48</v>
      </c>
      <c r="G81">
        <v>488604.06</v>
      </c>
      <c r="H81">
        <v>3.09</v>
      </c>
      <c r="I81">
        <v>8.8499999999999995E-2</v>
      </c>
      <c r="J81">
        <v>27.54</v>
      </c>
      <c r="K81">
        <v>0.63900000000000001</v>
      </c>
      <c r="L81">
        <v>11.04</v>
      </c>
      <c r="M81">
        <v>15.72</v>
      </c>
      <c r="N81">
        <v>1.131</v>
      </c>
      <c r="O81">
        <v>52.44</v>
      </c>
      <c r="P81">
        <v>15.48</v>
      </c>
      <c r="Q81">
        <v>158.19999999999999</v>
      </c>
      <c r="R81">
        <v>52.76</v>
      </c>
      <c r="S81">
        <v>221.48</v>
      </c>
      <c r="T81">
        <v>48.17</v>
      </c>
      <c r="U81">
        <v>475.04</v>
      </c>
      <c r="V81">
        <v>81.87</v>
      </c>
      <c r="W81">
        <v>16246.37</v>
      </c>
      <c r="X81">
        <v>0.99299999999999999</v>
      </c>
      <c r="Y81">
        <v>314.20999999999998</v>
      </c>
      <c r="Z81">
        <v>276.18</v>
      </c>
    </row>
    <row r="82" spans="1:26" x14ac:dyDescent="0.35">
      <c r="A82" t="s">
        <v>63</v>
      </c>
      <c r="B82" t="s">
        <v>102</v>
      </c>
      <c r="C82">
        <v>1138.56</v>
      </c>
      <c r="D82">
        <v>0</v>
      </c>
      <c r="E82">
        <v>4630.16</v>
      </c>
      <c r="F82">
        <v>4697.07</v>
      </c>
      <c r="G82">
        <v>488604.06</v>
      </c>
      <c r="H82">
        <v>18.93</v>
      </c>
      <c r="I82">
        <v>0.11600000000000001</v>
      </c>
      <c r="J82">
        <v>170.68</v>
      </c>
      <c r="K82">
        <v>1.1519999999999999</v>
      </c>
      <c r="L82">
        <v>19.34</v>
      </c>
      <c r="M82">
        <v>29.17</v>
      </c>
      <c r="N82">
        <v>3.26</v>
      </c>
      <c r="O82">
        <v>120.03</v>
      </c>
      <c r="P82">
        <v>40.71</v>
      </c>
      <c r="Q82">
        <v>466.52</v>
      </c>
      <c r="R82">
        <v>167.26</v>
      </c>
      <c r="S82">
        <v>725.12</v>
      </c>
      <c r="T82">
        <v>157.08000000000001</v>
      </c>
      <c r="U82">
        <v>1505.84</v>
      </c>
      <c r="V82">
        <v>251.84</v>
      </c>
      <c r="W82">
        <v>18399.04</v>
      </c>
      <c r="X82">
        <v>6.69</v>
      </c>
      <c r="Y82">
        <v>620.34</v>
      </c>
      <c r="Z82">
        <v>474.13</v>
      </c>
    </row>
    <row r="83" spans="1:26" x14ac:dyDescent="0.35">
      <c r="A83" t="s">
        <v>63</v>
      </c>
      <c r="B83" t="s">
        <v>103</v>
      </c>
      <c r="C83">
        <v>296.33</v>
      </c>
      <c r="D83">
        <v>66.98</v>
      </c>
      <c r="E83">
        <v>4587.22</v>
      </c>
      <c r="F83">
        <v>1394.09</v>
      </c>
      <c r="G83">
        <v>488604.03</v>
      </c>
      <c r="H83">
        <v>10.56</v>
      </c>
      <c r="I83">
        <v>0.31900000000000001</v>
      </c>
      <c r="J83">
        <v>19.809999999999999</v>
      </c>
      <c r="K83">
        <v>0.245</v>
      </c>
      <c r="L83">
        <v>3.09</v>
      </c>
      <c r="M83">
        <v>5.2</v>
      </c>
      <c r="N83">
        <v>0.23899999999999999</v>
      </c>
      <c r="O83">
        <v>28.34</v>
      </c>
      <c r="P83">
        <v>10.25</v>
      </c>
      <c r="Q83">
        <v>127.02</v>
      </c>
      <c r="R83">
        <v>48.94</v>
      </c>
      <c r="S83">
        <v>220.68</v>
      </c>
      <c r="T83">
        <v>48.12</v>
      </c>
      <c r="U83">
        <v>464.34</v>
      </c>
      <c r="V83">
        <v>77.650000000000006</v>
      </c>
      <c r="W83">
        <v>19303.04</v>
      </c>
      <c r="X83">
        <v>3.69</v>
      </c>
      <c r="Y83">
        <v>156.68</v>
      </c>
      <c r="Z83">
        <v>341.95</v>
      </c>
    </row>
    <row r="84" spans="1:26" x14ac:dyDescent="0.35">
      <c r="A84" t="s">
        <v>63</v>
      </c>
      <c r="B84" t="s">
        <v>104</v>
      </c>
      <c r="C84">
        <v>584.04999999999995</v>
      </c>
      <c r="D84">
        <v>27.89</v>
      </c>
      <c r="E84">
        <v>4590.1000000000004</v>
      </c>
      <c r="F84">
        <v>1874.39</v>
      </c>
      <c r="G84">
        <v>488604.03</v>
      </c>
      <c r="H84">
        <v>4.03</v>
      </c>
      <c r="I84">
        <v>0.46</v>
      </c>
      <c r="J84">
        <v>11.38</v>
      </c>
      <c r="K84">
        <v>0.434</v>
      </c>
      <c r="L84">
        <v>3.8</v>
      </c>
      <c r="M84">
        <v>6.25</v>
      </c>
      <c r="N84">
        <v>0.79500000000000004</v>
      </c>
      <c r="O84">
        <v>32.909999999999997</v>
      </c>
      <c r="P84">
        <v>12.29</v>
      </c>
      <c r="Q84">
        <v>155.93</v>
      </c>
      <c r="R84">
        <v>61.46</v>
      </c>
      <c r="S84">
        <v>290.97000000000003</v>
      </c>
      <c r="T84">
        <v>67.37</v>
      </c>
      <c r="U84">
        <v>694.62</v>
      </c>
      <c r="V84">
        <v>127.93</v>
      </c>
      <c r="W84">
        <v>20264.63</v>
      </c>
      <c r="X84">
        <v>1.3420000000000001</v>
      </c>
      <c r="Y84">
        <v>199.1</v>
      </c>
      <c r="Z84">
        <v>733.01</v>
      </c>
    </row>
    <row r="85" spans="1:26" x14ac:dyDescent="0.35">
      <c r="A85" t="s">
        <v>63</v>
      </c>
      <c r="B85" t="s">
        <v>105</v>
      </c>
      <c r="C85">
        <v>217.82</v>
      </c>
      <c r="D85">
        <v>0</v>
      </c>
      <c r="E85">
        <v>4600.72</v>
      </c>
      <c r="F85">
        <v>1460.3</v>
      </c>
      <c r="G85">
        <v>488604.03</v>
      </c>
      <c r="H85">
        <v>1.296</v>
      </c>
      <c r="I85">
        <v>8.8599999999999998E-2</v>
      </c>
      <c r="J85">
        <v>10.23</v>
      </c>
      <c r="K85">
        <v>0.65</v>
      </c>
      <c r="L85">
        <v>9.81</v>
      </c>
      <c r="M85">
        <v>11.98</v>
      </c>
      <c r="N85">
        <v>4.25</v>
      </c>
      <c r="O85">
        <v>43.99</v>
      </c>
      <c r="P85">
        <v>13.3</v>
      </c>
      <c r="Q85">
        <v>144.38</v>
      </c>
      <c r="R85">
        <v>51.26</v>
      </c>
      <c r="S85">
        <v>220.2</v>
      </c>
      <c r="T85">
        <v>47.35</v>
      </c>
      <c r="U85">
        <v>464.34</v>
      </c>
      <c r="V85">
        <v>82.99</v>
      </c>
      <c r="W85">
        <v>13707.69</v>
      </c>
      <c r="X85">
        <v>0.45800000000000002</v>
      </c>
      <c r="Y85">
        <v>95.8</v>
      </c>
      <c r="Z85">
        <v>99.21</v>
      </c>
    </row>
    <row r="86" spans="1:26" x14ac:dyDescent="0.35">
      <c r="A86" t="s">
        <v>63</v>
      </c>
      <c r="B86" t="s">
        <v>106</v>
      </c>
      <c r="C86">
        <v>445.68</v>
      </c>
      <c r="D86">
        <v>306.01</v>
      </c>
      <c r="E86">
        <v>4653.7</v>
      </c>
      <c r="F86">
        <v>1605.48</v>
      </c>
      <c r="G86">
        <v>488604.06</v>
      </c>
      <c r="H86">
        <v>3.72</v>
      </c>
      <c r="I86">
        <v>4.9399999999999999E-2</v>
      </c>
      <c r="J86">
        <v>19.54</v>
      </c>
      <c r="K86">
        <v>0.1308</v>
      </c>
      <c r="L86">
        <v>2.2799999999999998</v>
      </c>
      <c r="M86">
        <v>4.5999999999999996</v>
      </c>
      <c r="N86">
        <v>2.157</v>
      </c>
      <c r="O86">
        <v>25.77</v>
      </c>
      <c r="P86">
        <v>9.8000000000000007</v>
      </c>
      <c r="Q86">
        <v>126.26</v>
      </c>
      <c r="R86">
        <v>52.98</v>
      </c>
      <c r="S86">
        <v>268.87</v>
      </c>
      <c r="T86">
        <v>67.319999999999993</v>
      </c>
      <c r="U86">
        <v>759.89</v>
      </c>
      <c r="V86">
        <v>152.41999999999999</v>
      </c>
      <c r="W86">
        <v>18034.240000000002</v>
      </c>
      <c r="X86">
        <v>1.383</v>
      </c>
      <c r="Y86">
        <v>94.04</v>
      </c>
      <c r="Z86">
        <v>220.52</v>
      </c>
    </row>
    <row r="87" spans="1:26" x14ac:dyDescent="0.35">
      <c r="A87" t="s">
        <v>27</v>
      </c>
      <c r="B87" t="s">
        <v>107</v>
      </c>
      <c r="C87">
        <v>41.47</v>
      </c>
      <c r="D87">
        <v>0</v>
      </c>
      <c r="E87">
        <v>3182.62</v>
      </c>
      <c r="F87">
        <v>255.05</v>
      </c>
      <c r="G87">
        <v>328361.69</v>
      </c>
      <c r="H87">
        <v>1.6739999999999999</v>
      </c>
      <c r="I87">
        <v>0</v>
      </c>
      <c r="J87">
        <v>20.68</v>
      </c>
      <c r="K87">
        <v>3.8600000000000002E-2</v>
      </c>
      <c r="L87">
        <v>0.85699999999999998</v>
      </c>
      <c r="M87">
        <v>1.9159999999999999</v>
      </c>
      <c r="N87">
        <v>1.2070000000000001</v>
      </c>
      <c r="O87">
        <v>7.94</v>
      </c>
      <c r="P87">
        <v>2.2629999999999999</v>
      </c>
      <c r="Q87">
        <v>22.95</v>
      </c>
      <c r="R87">
        <v>7.49</v>
      </c>
      <c r="S87">
        <v>31.24</v>
      </c>
      <c r="T87">
        <v>6.96</v>
      </c>
      <c r="U87">
        <v>71.52</v>
      </c>
      <c r="V87">
        <v>12.71</v>
      </c>
      <c r="W87">
        <v>7631.81</v>
      </c>
      <c r="X87">
        <v>0.46100000000000002</v>
      </c>
      <c r="Y87">
        <v>18.5</v>
      </c>
      <c r="Z87">
        <v>279.2</v>
      </c>
    </row>
    <row r="88" spans="1:26" x14ac:dyDescent="0.35">
      <c r="A88" t="s">
        <v>27</v>
      </c>
      <c r="B88" t="s">
        <v>108</v>
      </c>
      <c r="C88">
        <v>40.65</v>
      </c>
      <c r="D88">
        <v>0</v>
      </c>
      <c r="E88">
        <v>3240.1</v>
      </c>
      <c r="F88">
        <v>254.09</v>
      </c>
      <c r="G88">
        <v>326212.88</v>
      </c>
      <c r="H88">
        <v>1.67</v>
      </c>
      <c r="I88">
        <v>0</v>
      </c>
      <c r="J88">
        <v>20.75</v>
      </c>
      <c r="K88">
        <v>4.1300000000000003E-2</v>
      </c>
      <c r="L88">
        <v>0.88300000000000001</v>
      </c>
      <c r="M88">
        <v>1.9850000000000001</v>
      </c>
      <c r="N88">
        <v>1.232</v>
      </c>
      <c r="O88">
        <v>7.93</v>
      </c>
      <c r="P88">
        <v>2.238</v>
      </c>
      <c r="Q88">
        <v>22.76</v>
      </c>
      <c r="R88">
        <v>7.57</v>
      </c>
      <c r="S88">
        <v>31.51</v>
      </c>
      <c r="T88">
        <v>7.03</v>
      </c>
      <c r="U88">
        <v>72.38</v>
      </c>
      <c r="V88">
        <v>12.79</v>
      </c>
      <c r="W88">
        <v>7631.81</v>
      </c>
      <c r="X88">
        <v>0.45900000000000002</v>
      </c>
      <c r="Y88">
        <v>18.670000000000002</v>
      </c>
      <c r="Z88">
        <v>282.95</v>
      </c>
    </row>
    <row r="89" spans="1:26" x14ac:dyDescent="0.35">
      <c r="A89" t="s">
        <v>27</v>
      </c>
      <c r="B89" t="s">
        <v>107</v>
      </c>
      <c r="C89">
        <v>41.74</v>
      </c>
      <c r="D89">
        <v>0</v>
      </c>
      <c r="E89">
        <v>3186.96</v>
      </c>
      <c r="F89">
        <v>255.65</v>
      </c>
      <c r="G89">
        <v>329334.71999999997</v>
      </c>
      <c r="H89">
        <v>1.675</v>
      </c>
      <c r="I89">
        <v>0</v>
      </c>
      <c r="J89">
        <v>20.73</v>
      </c>
      <c r="K89">
        <v>3.8699999999999998E-2</v>
      </c>
      <c r="L89">
        <v>0.86099999999999999</v>
      </c>
      <c r="M89">
        <v>1.921</v>
      </c>
      <c r="N89">
        <v>1.2090000000000001</v>
      </c>
      <c r="O89">
        <v>7.97</v>
      </c>
      <c r="P89">
        <v>2.27</v>
      </c>
      <c r="Q89">
        <v>23.01</v>
      </c>
      <c r="R89">
        <v>7.51</v>
      </c>
      <c r="S89">
        <v>31.27</v>
      </c>
      <c r="T89">
        <v>6.97</v>
      </c>
      <c r="U89">
        <v>71.55</v>
      </c>
      <c r="V89">
        <v>12.72</v>
      </c>
      <c r="W89">
        <v>7631.81</v>
      </c>
      <c r="X89">
        <v>0.46100000000000002</v>
      </c>
      <c r="Y89">
        <v>18.53</v>
      </c>
      <c r="Z89">
        <v>279.49</v>
      </c>
    </row>
    <row r="90" spans="1:26" x14ac:dyDescent="0.35">
      <c r="A90" t="s">
        <v>27</v>
      </c>
      <c r="B90" t="s">
        <v>108</v>
      </c>
      <c r="C90">
        <v>40.83</v>
      </c>
      <c r="D90">
        <v>0</v>
      </c>
      <c r="E90">
        <v>3254.63</v>
      </c>
      <c r="F90">
        <v>254.65</v>
      </c>
      <c r="G90">
        <v>327084.53000000003</v>
      </c>
      <c r="H90">
        <v>1.677</v>
      </c>
      <c r="I90">
        <v>0</v>
      </c>
      <c r="J90">
        <v>20.81</v>
      </c>
      <c r="K90">
        <v>4.1000000000000002E-2</v>
      </c>
      <c r="L90">
        <v>0.88</v>
      </c>
      <c r="M90">
        <v>1.9950000000000001</v>
      </c>
      <c r="N90">
        <v>1.236</v>
      </c>
      <c r="O90">
        <v>7.95</v>
      </c>
      <c r="P90">
        <v>2.246</v>
      </c>
      <c r="Q90">
        <v>22.83</v>
      </c>
      <c r="R90">
        <v>7.59</v>
      </c>
      <c r="S90">
        <v>31.52</v>
      </c>
      <c r="T90">
        <v>7.05</v>
      </c>
      <c r="U90">
        <v>72.45</v>
      </c>
      <c r="V90">
        <v>12.8</v>
      </c>
      <c r="W90">
        <v>7631.81</v>
      </c>
      <c r="X90">
        <v>0.45900000000000002</v>
      </c>
      <c r="Y90">
        <v>18.690000000000001</v>
      </c>
      <c r="Z90">
        <v>283.60000000000002</v>
      </c>
    </row>
    <row r="91" spans="1:26" x14ac:dyDescent="0.35">
      <c r="A91" t="s">
        <v>32</v>
      </c>
      <c r="B91" t="s">
        <v>109</v>
      </c>
      <c r="C91">
        <v>26.46</v>
      </c>
      <c r="D91">
        <v>0</v>
      </c>
      <c r="E91">
        <v>3470.47</v>
      </c>
      <c r="F91">
        <v>153.53</v>
      </c>
      <c r="G91">
        <v>351458.13</v>
      </c>
      <c r="H91">
        <v>1.153</v>
      </c>
      <c r="I91">
        <v>0</v>
      </c>
      <c r="J91">
        <v>2.89</v>
      </c>
      <c r="K91">
        <v>1.34E-2</v>
      </c>
      <c r="L91">
        <v>0.246</v>
      </c>
      <c r="M91">
        <v>0.52100000000000002</v>
      </c>
      <c r="N91">
        <v>0.28399999999999997</v>
      </c>
      <c r="O91">
        <v>2.5720000000000001</v>
      </c>
      <c r="P91">
        <v>0.997</v>
      </c>
      <c r="Q91">
        <v>13.26</v>
      </c>
      <c r="R91">
        <v>5.39</v>
      </c>
      <c r="S91">
        <v>28.06</v>
      </c>
      <c r="T91">
        <v>7.41</v>
      </c>
      <c r="U91">
        <v>83.62</v>
      </c>
      <c r="V91">
        <v>14.38</v>
      </c>
      <c r="W91">
        <v>7631.81</v>
      </c>
      <c r="X91">
        <v>0.498</v>
      </c>
      <c r="Y91">
        <v>32.090000000000003</v>
      </c>
      <c r="Z91">
        <v>92.38</v>
      </c>
    </row>
    <row r="92" spans="1:26" x14ac:dyDescent="0.35">
      <c r="A92" t="s">
        <v>63</v>
      </c>
      <c r="B92" t="s">
        <v>110</v>
      </c>
      <c r="C92">
        <v>356.4</v>
      </c>
      <c r="D92">
        <v>0</v>
      </c>
      <c r="E92">
        <v>4604.59</v>
      </c>
      <c r="F92">
        <v>900.98</v>
      </c>
      <c r="G92">
        <v>488604.13</v>
      </c>
      <c r="H92">
        <v>6.16</v>
      </c>
      <c r="I92">
        <v>9.2999999999999992E-3</v>
      </c>
      <c r="J92">
        <v>59.26</v>
      </c>
      <c r="K92">
        <v>8.6199999999999999E-2</v>
      </c>
      <c r="L92">
        <v>1.5629999999999999</v>
      </c>
      <c r="M92">
        <v>3.3</v>
      </c>
      <c r="N92">
        <v>0.42799999999999999</v>
      </c>
      <c r="O92">
        <v>16.73</v>
      </c>
      <c r="P92">
        <v>6.16</v>
      </c>
      <c r="Q92">
        <v>75.53</v>
      </c>
      <c r="R92">
        <v>28.8</v>
      </c>
      <c r="S92">
        <v>135.28</v>
      </c>
      <c r="T92">
        <v>32.299999999999997</v>
      </c>
      <c r="U92">
        <v>343.25</v>
      </c>
      <c r="V92">
        <v>60.19</v>
      </c>
      <c r="W92">
        <v>21473.91</v>
      </c>
      <c r="X92">
        <v>2.41</v>
      </c>
      <c r="Y92">
        <v>274.35000000000002</v>
      </c>
      <c r="Z92">
        <v>331.02</v>
      </c>
    </row>
    <row r="93" spans="1:26" x14ac:dyDescent="0.35">
      <c r="A93" t="s">
        <v>63</v>
      </c>
      <c r="B93" t="s">
        <v>111</v>
      </c>
      <c r="C93">
        <v>402.72</v>
      </c>
      <c r="D93">
        <v>0</v>
      </c>
      <c r="E93">
        <v>4606.8100000000004</v>
      </c>
      <c r="F93">
        <v>892.81</v>
      </c>
      <c r="G93">
        <v>488604.06</v>
      </c>
      <c r="H93">
        <v>1.8879999999999999</v>
      </c>
      <c r="I93">
        <v>4.4200000000000003E-2</v>
      </c>
      <c r="J93">
        <v>3.21</v>
      </c>
      <c r="K93">
        <v>5.2699999999999997E-2</v>
      </c>
      <c r="L93">
        <v>0.85699999999999998</v>
      </c>
      <c r="M93">
        <v>3.21</v>
      </c>
      <c r="N93">
        <v>0.14799999999999999</v>
      </c>
      <c r="O93">
        <v>21.46</v>
      </c>
      <c r="P93">
        <v>8.69</v>
      </c>
      <c r="Q93">
        <v>94.78</v>
      </c>
      <c r="R93">
        <v>28.59</v>
      </c>
      <c r="S93">
        <v>98.59</v>
      </c>
      <c r="T93">
        <v>17.28</v>
      </c>
      <c r="U93">
        <v>133.21</v>
      </c>
      <c r="V93">
        <v>18.649999999999999</v>
      </c>
      <c r="W93">
        <v>25238.35</v>
      </c>
      <c r="X93">
        <v>1.052</v>
      </c>
      <c r="Y93">
        <v>123.1</v>
      </c>
      <c r="Z93">
        <v>1189.07</v>
      </c>
    </row>
    <row r="94" spans="1:26" x14ac:dyDescent="0.35">
      <c r="A94" t="s">
        <v>63</v>
      </c>
      <c r="B94" t="s">
        <v>112</v>
      </c>
      <c r="C94">
        <v>124.6</v>
      </c>
      <c r="D94">
        <v>0</v>
      </c>
      <c r="E94">
        <v>4498.3599999999997</v>
      </c>
      <c r="F94">
        <v>961.26</v>
      </c>
      <c r="G94">
        <v>488604.06</v>
      </c>
      <c r="H94">
        <v>8.85</v>
      </c>
      <c r="I94">
        <v>3.1E-2</v>
      </c>
      <c r="J94">
        <v>76.05</v>
      </c>
      <c r="K94">
        <v>0.155</v>
      </c>
      <c r="L94">
        <v>1.42</v>
      </c>
      <c r="M94">
        <v>2.27</v>
      </c>
      <c r="N94">
        <v>0.44900000000000001</v>
      </c>
      <c r="O94">
        <v>10.34</v>
      </c>
      <c r="P94">
        <v>4.5199999999999996</v>
      </c>
      <c r="Q94">
        <v>69.650000000000006</v>
      </c>
      <c r="R94">
        <v>31.01</v>
      </c>
      <c r="S94">
        <v>179.01</v>
      </c>
      <c r="T94">
        <v>50.81</v>
      </c>
      <c r="U94">
        <v>669.87</v>
      </c>
      <c r="V94">
        <v>119.43</v>
      </c>
      <c r="W94">
        <v>20430.75</v>
      </c>
      <c r="X94">
        <v>2.76</v>
      </c>
      <c r="Y94">
        <v>138.4</v>
      </c>
      <c r="Z94">
        <v>244.65</v>
      </c>
    </row>
    <row r="95" spans="1:26" x14ac:dyDescent="0.35">
      <c r="A95" t="s">
        <v>63</v>
      </c>
      <c r="B95" t="s">
        <v>113</v>
      </c>
      <c r="C95">
        <v>547.86</v>
      </c>
      <c r="D95">
        <v>196.94</v>
      </c>
      <c r="E95">
        <v>4638.3599999999997</v>
      </c>
      <c r="F95">
        <v>1803.12</v>
      </c>
      <c r="G95">
        <v>488604.09</v>
      </c>
      <c r="H95">
        <v>23.21</v>
      </c>
      <c r="I95">
        <v>7.2</v>
      </c>
      <c r="J95">
        <v>54.3</v>
      </c>
      <c r="K95">
        <v>1.9159999999999999</v>
      </c>
      <c r="L95">
        <v>10.029999999999999</v>
      </c>
      <c r="M95">
        <v>6.53</v>
      </c>
      <c r="N95">
        <v>0.314</v>
      </c>
      <c r="O95">
        <v>31.14</v>
      </c>
      <c r="P95">
        <v>11.93</v>
      </c>
      <c r="Q95">
        <v>154.66</v>
      </c>
      <c r="R95">
        <v>61.33</v>
      </c>
      <c r="S95">
        <v>290.36</v>
      </c>
      <c r="T95">
        <v>65.97</v>
      </c>
      <c r="U95">
        <v>656.76</v>
      </c>
      <c r="V95">
        <v>116.25</v>
      </c>
      <c r="W95">
        <v>20568.21</v>
      </c>
      <c r="X95">
        <v>7.73</v>
      </c>
      <c r="Y95">
        <v>339.28</v>
      </c>
      <c r="Z95">
        <v>604.38</v>
      </c>
    </row>
    <row r="96" spans="1:26" x14ac:dyDescent="0.35">
      <c r="A96" t="s">
        <v>63</v>
      </c>
      <c r="B96" t="s">
        <v>114</v>
      </c>
      <c r="C96">
        <v>652.41999999999996</v>
      </c>
      <c r="D96">
        <v>812.79</v>
      </c>
      <c r="E96">
        <v>5861.15</v>
      </c>
      <c r="F96">
        <v>2922.26</v>
      </c>
      <c r="G96">
        <v>488604.09</v>
      </c>
      <c r="H96">
        <v>8.75</v>
      </c>
      <c r="I96">
        <v>2.29</v>
      </c>
      <c r="J96">
        <v>23.59</v>
      </c>
      <c r="K96">
        <v>1.2929999999999999</v>
      </c>
      <c r="L96">
        <v>11.57</v>
      </c>
      <c r="M96">
        <v>15.87</v>
      </c>
      <c r="N96">
        <v>1.74</v>
      </c>
      <c r="O96">
        <v>69.72</v>
      </c>
      <c r="P96">
        <v>23.44</v>
      </c>
      <c r="Q96">
        <v>263.08</v>
      </c>
      <c r="R96">
        <v>94.67</v>
      </c>
      <c r="S96">
        <v>415.34</v>
      </c>
      <c r="T96">
        <v>81.88</v>
      </c>
      <c r="U96">
        <v>745.96</v>
      </c>
      <c r="V96">
        <v>146.47999999999999</v>
      </c>
      <c r="W96">
        <v>17206.11</v>
      </c>
      <c r="X96">
        <v>2.12</v>
      </c>
      <c r="Y96">
        <v>172.4</v>
      </c>
      <c r="Z96">
        <v>270.14</v>
      </c>
    </row>
    <row r="97" spans="1:26" x14ac:dyDescent="0.35">
      <c r="A97" t="s">
        <v>63</v>
      </c>
      <c r="B97" t="s">
        <v>115</v>
      </c>
      <c r="C97">
        <v>632.86</v>
      </c>
      <c r="D97">
        <v>286.23</v>
      </c>
      <c r="E97">
        <v>4642.47</v>
      </c>
      <c r="F97">
        <v>3582.44</v>
      </c>
      <c r="G97">
        <v>488604.06</v>
      </c>
      <c r="H97">
        <v>5.95</v>
      </c>
      <c r="I97">
        <v>10.35</v>
      </c>
      <c r="J97">
        <v>61.13</v>
      </c>
      <c r="K97">
        <v>4.33</v>
      </c>
      <c r="L97">
        <v>29.15</v>
      </c>
      <c r="M97">
        <v>20.71</v>
      </c>
      <c r="N97">
        <v>2.39</v>
      </c>
      <c r="O97">
        <v>89.13</v>
      </c>
      <c r="P97">
        <v>30.42</v>
      </c>
      <c r="Q97">
        <v>356.71</v>
      </c>
      <c r="R97">
        <v>128.76</v>
      </c>
      <c r="S97">
        <v>545.35</v>
      </c>
      <c r="T97">
        <v>107.92</v>
      </c>
      <c r="U97">
        <v>949.58</v>
      </c>
      <c r="V97">
        <v>160.49</v>
      </c>
      <c r="W97">
        <v>13811.27</v>
      </c>
      <c r="X97">
        <v>1.4359999999999999</v>
      </c>
      <c r="Y97">
        <v>91.52</v>
      </c>
      <c r="Z97">
        <v>172.19</v>
      </c>
    </row>
    <row r="98" spans="1:26" x14ac:dyDescent="0.35">
      <c r="A98" t="s">
        <v>63</v>
      </c>
      <c r="B98" t="s">
        <v>116</v>
      </c>
      <c r="C98">
        <v>316.76</v>
      </c>
      <c r="D98">
        <v>0</v>
      </c>
      <c r="E98">
        <v>4641.21</v>
      </c>
      <c r="F98">
        <v>1718.8</v>
      </c>
      <c r="G98">
        <v>488604.03</v>
      </c>
      <c r="H98">
        <v>1.294</v>
      </c>
      <c r="I98">
        <v>4.2599999999999999E-2</v>
      </c>
      <c r="J98">
        <v>32.53</v>
      </c>
      <c r="K98">
        <v>0.314</v>
      </c>
      <c r="L98">
        <v>5.84</v>
      </c>
      <c r="M98">
        <v>11.02</v>
      </c>
      <c r="N98">
        <v>2.38</v>
      </c>
      <c r="O98">
        <v>50.09</v>
      </c>
      <c r="P98">
        <v>15.76</v>
      </c>
      <c r="Q98">
        <v>175.54</v>
      </c>
      <c r="R98">
        <v>61.05</v>
      </c>
      <c r="S98">
        <v>254.85</v>
      </c>
      <c r="T98">
        <v>52.96</v>
      </c>
      <c r="U98">
        <v>502.36</v>
      </c>
      <c r="V98">
        <v>87.29</v>
      </c>
      <c r="W98">
        <v>13673.77</v>
      </c>
      <c r="X98">
        <v>0.33500000000000002</v>
      </c>
      <c r="Y98">
        <v>90.33</v>
      </c>
      <c r="Z98">
        <v>76.709999999999994</v>
      </c>
    </row>
    <row r="99" spans="1:26" x14ac:dyDescent="0.35">
      <c r="A99" t="s">
        <v>63</v>
      </c>
      <c r="B99" t="s">
        <v>117</v>
      </c>
      <c r="C99">
        <v>2442.59</v>
      </c>
      <c r="D99">
        <v>2997.96</v>
      </c>
      <c r="E99">
        <v>6811.24</v>
      </c>
      <c r="F99">
        <v>2221.39</v>
      </c>
      <c r="G99">
        <v>488604.06</v>
      </c>
      <c r="H99">
        <v>10.01</v>
      </c>
      <c r="I99">
        <v>19.96</v>
      </c>
      <c r="J99">
        <v>80.239999999999995</v>
      </c>
      <c r="K99">
        <v>4.74</v>
      </c>
      <c r="L99">
        <v>22.91</v>
      </c>
      <c r="M99">
        <v>10.97</v>
      </c>
      <c r="N99">
        <v>3.13</v>
      </c>
      <c r="O99">
        <v>38.950000000000003</v>
      </c>
      <c r="P99">
        <v>13.57</v>
      </c>
      <c r="Q99">
        <v>172.08</v>
      </c>
      <c r="R99">
        <v>70.3</v>
      </c>
      <c r="S99">
        <v>344.39</v>
      </c>
      <c r="T99">
        <v>80.319999999999993</v>
      </c>
      <c r="U99">
        <v>844.66</v>
      </c>
      <c r="V99">
        <v>163.28</v>
      </c>
      <c r="W99">
        <v>15299.41</v>
      </c>
      <c r="X99">
        <v>1.6519999999999999</v>
      </c>
      <c r="Y99">
        <v>237.17</v>
      </c>
      <c r="Z99">
        <v>293.35000000000002</v>
      </c>
    </row>
    <row r="100" spans="1:26" x14ac:dyDescent="0.35">
      <c r="A100" t="s">
        <v>63</v>
      </c>
      <c r="B100" t="s">
        <v>118</v>
      </c>
      <c r="C100">
        <v>807.65</v>
      </c>
      <c r="D100">
        <v>343.06</v>
      </c>
      <c r="E100">
        <v>4863.5</v>
      </c>
      <c r="F100">
        <v>5724.08</v>
      </c>
      <c r="G100">
        <v>488604.03</v>
      </c>
      <c r="H100">
        <v>7.82</v>
      </c>
      <c r="I100">
        <v>64.37</v>
      </c>
      <c r="J100">
        <v>203.86</v>
      </c>
      <c r="K100">
        <v>9.18</v>
      </c>
      <c r="L100">
        <v>40.94</v>
      </c>
      <c r="M100">
        <v>24.34</v>
      </c>
      <c r="N100">
        <v>3.51</v>
      </c>
      <c r="O100">
        <v>108.35</v>
      </c>
      <c r="P100">
        <v>41</v>
      </c>
      <c r="Q100">
        <v>514.9</v>
      </c>
      <c r="R100">
        <v>197.71</v>
      </c>
      <c r="S100">
        <v>893.85</v>
      </c>
      <c r="T100">
        <v>190.28</v>
      </c>
      <c r="U100">
        <v>1810.63</v>
      </c>
      <c r="V100">
        <v>305.88</v>
      </c>
      <c r="W100">
        <v>19203.05</v>
      </c>
      <c r="X100">
        <v>1.835</v>
      </c>
      <c r="Y100">
        <v>410.37</v>
      </c>
      <c r="Z100">
        <v>503.53</v>
      </c>
    </row>
    <row r="101" spans="1:26" x14ac:dyDescent="0.35">
      <c r="A101" t="s">
        <v>63</v>
      </c>
      <c r="B101" t="s">
        <v>119</v>
      </c>
      <c r="C101">
        <v>297.13</v>
      </c>
      <c r="D101">
        <v>159.25</v>
      </c>
      <c r="E101">
        <v>4913.42</v>
      </c>
      <c r="F101">
        <v>1333.86</v>
      </c>
      <c r="G101">
        <v>488604.03</v>
      </c>
      <c r="H101">
        <v>1.44</v>
      </c>
      <c r="I101">
        <v>0.98199999999999998</v>
      </c>
      <c r="J101">
        <v>32.950000000000003</v>
      </c>
      <c r="K101">
        <v>0.26300000000000001</v>
      </c>
      <c r="L101">
        <v>2.96</v>
      </c>
      <c r="M101">
        <v>3.45</v>
      </c>
      <c r="N101">
        <v>1.43</v>
      </c>
      <c r="O101">
        <v>19.39</v>
      </c>
      <c r="P101">
        <v>7.17</v>
      </c>
      <c r="Q101">
        <v>99.42</v>
      </c>
      <c r="R101">
        <v>40.44</v>
      </c>
      <c r="S101">
        <v>194.29</v>
      </c>
      <c r="T101">
        <v>44.95</v>
      </c>
      <c r="U101">
        <v>513.53</v>
      </c>
      <c r="V101">
        <v>93.15</v>
      </c>
      <c r="W101">
        <v>18229.689999999999</v>
      </c>
      <c r="X101">
        <v>0.56899999999999995</v>
      </c>
      <c r="Y101">
        <v>49.6</v>
      </c>
      <c r="Z101">
        <v>33.409999999999997</v>
      </c>
    </row>
    <row r="102" spans="1:26" x14ac:dyDescent="0.35">
      <c r="A102" t="s">
        <v>63</v>
      </c>
      <c r="B102" t="s">
        <v>120</v>
      </c>
      <c r="C102">
        <v>319.32</v>
      </c>
      <c r="D102">
        <v>0</v>
      </c>
      <c r="E102">
        <v>4629.9799999999996</v>
      </c>
      <c r="F102">
        <v>1088.44</v>
      </c>
      <c r="G102">
        <v>488604.03</v>
      </c>
      <c r="H102">
        <v>1.9319999999999999</v>
      </c>
      <c r="I102">
        <v>9.98E-2</v>
      </c>
      <c r="J102">
        <v>21.53</v>
      </c>
      <c r="K102">
        <v>0.318</v>
      </c>
      <c r="L102">
        <v>5.27</v>
      </c>
      <c r="M102">
        <v>7.64</v>
      </c>
      <c r="N102">
        <v>2.64</v>
      </c>
      <c r="O102">
        <v>29.82</v>
      </c>
      <c r="P102">
        <v>9.4700000000000006</v>
      </c>
      <c r="Q102">
        <v>105.4</v>
      </c>
      <c r="R102">
        <v>37.64</v>
      </c>
      <c r="S102">
        <v>166.08</v>
      </c>
      <c r="T102">
        <v>37.840000000000003</v>
      </c>
      <c r="U102">
        <v>390.78</v>
      </c>
      <c r="V102">
        <v>70.39</v>
      </c>
      <c r="W102">
        <v>15321.56</v>
      </c>
      <c r="X102">
        <v>0.69899999999999995</v>
      </c>
      <c r="Y102">
        <v>90.91</v>
      </c>
      <c r="Z102">
        <v>82.22</v>
      </c>
    </row>
    <row r="103" spans="1:26" x14ac:dyDescent="0.35">
      <c r="A103" t="s">
        <v>63</v>
      </c>
      <c r="B103" t="s">
        <v>121</v>
      </c>
      <c r="C103">
        <v>684.9</v>
      </c>
      <c r="D103">
        <v>670.43</v>
      </c>
      <c r="E103">
        <v>4651.42</v>
      </c>
      <c r="F103">
        <v>3228.13</v>
      </c>
      <c r="G103">
        <v>488603.97</v>
      </c>
      <c r="H103">
        <v>4.97</v>
      </c>
      <c r="I103">
        <v>3.48</v>
      </c>
      <c r="J103">
        <v>35.36</v>
      </c>
      <c r="K103">
        <v>1.4630000000000001</v>
      </c>
      <c r="L103">
        <v>12.32</v>
      </c>
      <c r="M103">
        <v>15.27</v>
      </c>
      <c r="N103">
        <v>2.2999999999999998</v>
      </c>
      <c r="O103">
        <v>73.400000000000006</v>
      </c>
      <c r="P103">
        <v>25.91</v>
      </c>
      <c r="Q103">
        <v>309.61</v>
      </c>
      <c r="R103">
        <v>114.39</v>
      </c>
      <c r="S103">
        <v>499.54</v>
      </c>
      <c r="T103">
        <v>105.52</v>
      </c>
      <c r="U103">
        <v>1007.13</v>
      </c>
      <c r="V103">
        <v>173.25</v>
      </c>
      <c r="W103">
        <v>15882.85</v>
      </c>
      <c r="X103">
        <v>1.496</v>
      </c>
      <c r="Y103">
        <v>430.8</v>
      </c>
      <c r="Z103">
        <v>608.27</v>
      </c>
    </row>
    <row r="104" spans="1:26" x14ac:dyDescent="0.35">
      <c r="A104" t="s">
        <v>63</v>
      </c>
      <c r="B104" t="s">
        <v>122</v>
      </c>
      <c r="C104">
        <v>2604.84</v>
      </c>
      <c r="D104">
        <v>6589.92</v>
      </c>
      <c r="E104">
        <v>4595.08</v>
      </c>
      <c r="F104">
        <v>2554.96</v>
      </c>
      <c r="G104">
        <v>488604</v>
      </c>
      <c r="H104">
        <v>2.173</v>
      </c>
      <c r="I104">
        <v>12.11</v>
      </c>
      <c r="J104">
        <v>57.24</v>
      </c>
      <c r="K104">
        <v>5.08</v>
      </c>
      <c r="L104">
        <v>32.17</v>
      </c>
      <c r="M104">
        <v>18.16</v>
      </c>
      <c r="N104">
        <v>3.63</v>
      </c>
      <c r="O104">
        <v>66.349999999999994</v>
      </c>
      <c r="P104">
        <v>21.79</v>
      </c>
      <c r="Q104">
        <v>256.49</v>
      </c>
      <c r="R104">
        <v>92.5</v>
      </c>
      <c r="S104">
        <v>400.46</v>
      </c>
      <c r="T104">
        <v>85.82</v>
      </c>
      <c r="U104">
        <v>831.23</v>
      </c>
      <c r="V104">
        <v>140.13</v>
      </c>
      <c r="W104">
        <v>19873.54</v>
      </c>
      <c r="X104">
        <v>0.621</v>
      </c>
      <c r="Y104">
        <v>178.24</v>
      </c>
      <c r="Z104">
        <v>174.95</v>
      </c>
    </row>
    <row r="105" spans="1:26" x14ac:dyDescent="0.35">
      <c r="A105" t="s">
        <v>27</v>
      </c>
      <c r="B105" t="s">
        <v>123</v>
      </c>
      <c r="C105">
        <v>39.630000000000003</v>
      </c>
      <c r="D105">
        <v>12</v>
      </c>
      <c r="E105">
        <v>3000.87</v>
      </c>
      <c r="F105">
        <v>242.95</v>
      </c>
      <c r="G105">
        <v>318320.65999999997</v>
      </c>
      <c r="H105">
        <v>1.6279999999999999</v>
      </c>
      <c r="I105">
        <v>0</v>
      </c>
      <c r="J105">
        <v>19.89</v>
      </c>
      <c r="K105">
        <v>3.8899999999999997E-2</v>
      </c>
      <c r="L105">
        <v>0.79500000000000004</v>
      </c>
      <c r="M105">
        <v>1.8460000000000001</v>
      </c>
      <c r="N105">
        <v>1.214</v>
      </c>
      <c r="O105">
        <v>7.54</v>
      </c>
      <c r="P105">
        <v>2.157</v>
      </c>
      <c r="Q105">
        <v>21.93</v>
      </c>
      <c r="R105">
        <v>7.22</v>
      </c>
      <c r="S105">
        <v>30.72</v>
      </c>
      <c r="T105">
        <v>6.75</v>
      </c>
      <c r="U105">
        <v>69.63</v>
      </c>
      <c r="V105">
        <v>12.58</v>
      </c>
      <c r="W105">
        <v>7631.81</v>
      </c>
      <c r="X105">
        <v>0.45</v>
      </c>
      <c r="Y105">
        <v>18.350000000000001</v>
      </c>
      <c r="Z105">
        <v>278.41000000000003</v>
      </c>
    </row>
    <row r="106" spans="1:26" x14ac:dyDescent="0.35">
      <c r="A106" t="s">
        <v>27</v>
      </c>
      <c r="B106" t="s">
        <v>124</v>
      </c>
      <c r="C106">
        <v>37.47</v>
      </c>
      <c r="D106">
        <v>0</v>
      </c>
      <c r="E106">
        <v>2960.64</v>
      </c>
      <c r="F106">
        <v>238.92</v>
      </c>
      <c r="G106">
        <v>315128.21999999997</v>
      </c>
      <c r="H106">
        <v>1.6180000000000001</v>
      </c>
      <c r="I106">
        <v>0</v>
      </c>
      <c r="J106">
        <v>19.77</v>
      </c>
      <c r="K106">
        <v>4.41E-2</v>
      </c>
      <c r="L106">
        <v>0.83</v>
      </c>
      <c r="M106">
        <v>1.7669999999999999</v>
      </c>
      <c r="N106">
        <v>1.1539999999999999</v>
      </c>
      <c r="O106">
        <v>7.55</v>
      </c>
      <c r="P106">
        <v>2.1419999999999999</v>
      </c>
      <c r="Q106">
        <v>21.7</v>
      </c>
      <c r="R106">
        <v>7.07</v>
      </c>
      <c r="S106">
        <v>30.42</v>
      </c>
      <c r="T106">
        <v>6.67</v>
      </c>
      <c r="U106">
        <v>69.83</v>
      </c>
      <c r="V106">
        <v>12.39</v>
      </c>
      <c r="W106">
        <v>7631.81</v>
      </c>
      <c r="X106">
        <v>0.44</v>
      </c>
      <c r="Y106">
        <v>18.68</v>
      </c>
      <c r="Z106">
        <v>280.8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128</v>
      </c>
      <c r="D1" t="s">
        <v>5</v>
      </c>
      <c r="E1" t="s">
        <v>24</v>
      </c>
    </row>
    <row r="2" spans="1:5" x14ac:dyDescent="0.35">
      <c r="A2" t="s">
        <v>35</v>
      </c>
      <c r="B2" t="s">
        <v>54</v>
      </c>
      <c r="C2" t="s">
        <v>135</v>
      </c>
      <c r="D2">
        <v>713.73</v>
      </c>
      <c r="E2">
        <v>1105.96</v>
      </c>
    </row>
    <row r="3" spans="1:5" x14ac:dyDescent="0.35">
      <c r="A3" t="s">
        <v>63</v>
      </c>
      <c r="B3" t="s">
        <v>90</v>
      </c>
      <c r="C3" t="s">
        <v>135</v>
      </c>
      <c r="D3">
        <v>229.72</v>
      </c>
      <c r="E3">
        <v>95.41</v>
      </c>
    </row>
    <row r="4" spans="1:5" x14ac:dyDescent="0.35">
      <c r="A4" t="s">
        <v>63</v>
      </c>
      <c r="B4" t="s">
        <v>111</v>
      </c>
      <c r="C4" t="s">
        <v>135</v>
      </c>
      <c r="D4">
        <v>892.81</v>
      </c>
      <c r="E4">
        <v>123.1</v>
      </c>
    </row>
    <row r="5" spans="1:5" x14ac:dyDescent="0.35">
      <c r="A5" t="s">
        <v>35</v>
      </c>
      <c r="B5" t="s">
        <v>36</v>
      </c>
      <c r="C5" t="s">
        <v>132</v>
      </c>
      <c r="D5">
        <v>2075.4499999999998</v>
      </c>
      <c r="E5">
        <v>218.74</v>
      </c>
    </row>
    <row r="6" spans="1:5" x14ac:dyDescent="0.35">
      <c r="A6" t="s">
        <v>35</v>
      </c>
      <c r="B6" t="s">
        <v>39</v>
      </c>
      <c r="C6" t="s">
        <v>132</v>
      </c>
      <c r="D6">
        <v>2638.44</v>
      </c>
      <c r="E6">
        <v>474.32</v>
      </c>
    </row>
    <row r="7" spans="1:5" x14ac:dyDescent="0.35">
      <c r="A7" t="s">
        <v>35</v>
      </c>
      <c r="B7" t="s">
        <v>40</v>
      </c>
      <c r="C7" t="s">
        <v>132</v>
      </c>
      <c r="D7">
        <v>2087.41</v>
      </c>
      <c r="E7">
        <v>100.25</v>
      </c>
    </row>
    <row r="8" spans="1:5" x14ac:dyDescent="0.35">
      <c r="A8" t="s">
        <v>35</v>
      </c>
      <c r="B8" t="s">
        <v>41</v>
      </c>
      <c r="C8" t="s">
        <v>132</v>
      </c>
      <c r="D8">
        <v>3486.13</v>
      </c>
      <c r="E8">
        <v>946.9</v>
      </c>
    </row>
    <row r="9" spans="1:5" x14ac:dyDescent="0.35">
      <c r="A9" t="s">
        <v>35</v>
      </c>
      <c r="B9" t="s">
        <v>42</v>
      </c>
      <c r="C9" t="s">
        <v>132</v>
      </c>
      <c r="D9">
        <v>2578.0500000000002</v>
      </c>
      <c r="E9">
        <v>270.91000000000003</v>
      </c>
    </row>
    <row r="10" spans="1:5" x14ac:dyDescent="0.35">
      <c r="A10" t="s">
        <v>35</v>
      </c>
      <c r="B10" t="s">
        <v>44</v>
      </c>
      <c r="C10" t="s">
        <v>132</v>
      </c>
      <c r="D10">
        <v>1582.9</v>
      </c>
      <c r="E10">
        <v>262.3</v>
      </c>
    </row>
    <row r="11" spans="1:5" x14ac:dyDescent="0.35">
      <c r="A11" t="s">
        <v>35</v>
      </c>
      <c r="B11" t="s">
        <v>48</v>
      </c>
      <c r="C11" t="s">
        <v>132</v>
      </c>
      <c r="D11">
        <v>2118.13</v>
      </c>
      <c r="E11">
        <v>201.22</v>
      </c>
    </row>
    <row r="12" spans="1:5" x14ac:dyDescent="0.35">
      <c r="A12" t="s">
        <v>35</v>
      </c>
      <c r="B12" t="s">
        <v>51</v>
      </c>
      <c r="C12" t="s">
        <v>132</v>
      </c>
      <c r="D12">
        <v>3841.02</v>
      </c>
      <c r="E12">
        <v>227.24</v>
      </c>
    </row>
    <row r="13" spans="1:5" x14ac:dyDescent="0.35">
      <c r="A13" t="s">
        <v>35</v>
      </c>
      <c r="B13" t="s">
        <v>53</v>
      </c>
      <c r="C13" t="s">
        <v>132</v>
      </c>
      <c r="D13">
        <v>1667.49</v>
      </c>
      <c r="E13">
        <v>263.63</v>
      </c>
    </row>
    <row r="14" spans="1:5" x14ac:dyDescent="0.35">
      <c r="A14" t="s">
        <v>35</v>
      </c>
      <c r="B14" t="s">
        <v>55</v>
      </c>
      <c r="C14" t="s">
        <v>132</v>
      </c>
      <c r="D14">
        <v>2539.75</v>
      </c>
      <c r="E14">
        <v>286.45</v>
      </c>
    </row>
    <row r="15" spans="1:5" x14ac:dyDescent="0.35">
      <c r="A15" t="s">
        <v>35</v>
      </c>
      <c r="B15" t="s">
        <v>57</v>
      </c>
      <c r="C15" t="s">
        <v>132</v>
      </c>
      <c r="D15">
        <v>1560.77</v>
      </c>
      <c r="E15">
        <v>250.69</v>
      </c>
    </row>
    <row r="16" spans="1:5" x14ac:dyDescent="0.35">
      <c r="A16" t="s">
        <v>35</v>
      </c>
      <c r="B16" t="s">
        <v>58</v>
      </c>
      <c r="C16" t="s">
        <v>132</v>
      </c>
      <c r="D16">
        <v>2185.1</v>
      </c>
      <c r="E16">
        <v>96.44</v>
      </c>
    </row>
    <row r="17" spans="1:5" x14ac:dyDescent="0.35">
      <c r="A17" t="s">
        <v>63</v>
      </c>
      <c r="B17" t="s">
        <v>64</v>
      </c>
      <c r="C17" t="s">
        <v>132</v>
      </c>
      <c r="D17">
        <v>3056.08</v>
      </c>
      <c r="E17">
        <v>634.27</v>
      </c>
    </row>
    <row r="18" spans="1:5" x14ac:dyDescent="0.35">
      <c r="A18" t="s">
        <v>63</v>
      </c>
      <c r="B18" t="s">
        <v>69</v>
      </c>
      <c r="C18" t="s">
        <v>132</v>
      </c>
      <c r="D18">
        <v>2856.4</v>
      </c>
      <c r="E18">
        <v>122.49</v>
      </c>
    </row>
    <row r="19" spans="1:5" x14ac:dyDescent="0.35">
      <c r="A19" t="s">
        <v>63</v>
      </c>
      <c r="B19" t="s">
        <v>70</v>
      </c>
      <c r="C19" t="s">
        <v>132</v>
      </c>
      <c r="D19">
        <v>2068.5</v>
      </c>
      <c r="E19">
        <v>411.34</v>
      </c>
    </row>
    <row r="20" spans="1:5" x14ac:dyDescent="0.35">
      <c r="A20" t="s">
        <v>63</v>
      </c>
      <c r="B20" t="s">
        <v>72</v>
      </c>
      <c r="C20" t="s">
        <v>132</v>
      </c>
      <c r="D20">
        <v>2000.35</v>
      </c>
      <c r="E20">
        <v>86.96</v>
      </c>
    </row>
    <row r="21" spans="1:5" x14ac:dyDescent="0.35">
      <c r="A21" t="s">
        <v>63</v>
      </c>
      <c r="B21" t="s">
        <v>73</v>
      </c>
      <c r="C21" t="s">
        <v>132</v>
      </c>
      <c r="D21">
        <v>2472.33</v>
      </c>
      <c r="E21">
        <v>488.14</v>
      </c>
    </row>
    <row r="22" spans="1:5" x14ac:dyDescent="0.35">
      <c r="A22" t="s">
        <v>63</v>
      </c>
      <c r="B22" t="s">
        <v>74</v>
      </c>
      <c r="C22" t="s">
        <v>132</v>
      </c>
      <c r="D22">
        <v>2718.92</v>
      </c>
      <c r="E22">
        <v>334.57</v>
      </c>
    </row>
    <row r="23" spans="1:5" x14ac:dyDescent="0.35">
      <c r="A23" t="s">
        <v>63</v>
      </c>
      <c r="B23" t="s">
        <v>78</v>
      </c>
      <c r="C23" t="s">
        <v>132</v>
      </c>
      <c r="D23">
        <v>2369.58</v>
      </c>
      <c r="E23">
        <v>779.54</v>
      </c>
    </row>
    <row r="24" spans="1:5" x14ac:dyDescent="0.35">
      <c r="A24" t="s">
        <v>63</v>
      </c>
      <c r="B24" t="s">
        <v>80</v>
      </c>
      <c r="C24" t="s">
        <v>132</v>
      </c>
      <c r="D24">
        <v>1681.19</v>
      </c>
      <c r="E24">
        <v>106.03</v>
      </c>
    </row>
    <row r="25" spans="1:5" x14ac:dyDescent="0.35">
      <c r="A25" t="s">
        <v>63</v>
      </c>
      <c r="B25" t="s">
        <v>81</v>
      </c>
      <c r="C25" t="s">
        <v>132</v>
      </c>
      <c r="D25">
        <v>1584.14</v>
      </c>
      <c r="E25">
        <v>134.94</v>
      </c>
    </row>
    <row r="26" spans="1:5" x14ac:dyDescent="0.35">
      <c r="A26" t="s">
        <v>63</v>
      </c>
      <c r="B26" t="s">
        <v>85</v>
      </c>
      <c r="C26" t="s">
        <v>132</v>
      </c>
      <c r="D26">
        <v>3297.31</v>
      </c>
      <c r="E26">
        <v>613.15</v>
      </c>
    </row>
    <row r="27" spans="1:5" x14ac:dyDescent="0.35">
      <c r="A27" t="s">
        <v>63</v>
      </c>
      <c r="B27" t="s">
        <v>87</v>
      </c>
      <c r="C27" t="s">
        <v>132</v>
      </c>
      <c r="D27">
        <v>2214.34</v>
      </c>
      <c r="E27">
        <v>140.24</v>
      </c>
    </row>
    <row r="28" spans="1:5" x14ac:dyDescent="0.35">
      <c r="A28" t="s">
        <v>63</v>
      </c>
      <c r="B28" t="s">
        <v>88</v>
      </c>
      <c r="C28" t="s">
        <v>132</v>
      </c>
      <c r="D28">
        <v>2573.83</v>
      </c>
      <c r="E28">
        <v>400.76</v>
      </c>
    </row>
    <row r="29" spans="1:5" x14ac:dyDescent="0.35">
      <c r="A29" t="s">
        <v>63</v>
      </c>
      <c r="B29" t="s">
        <v>89</v>
      </c>
      <c r="C29" t="s">
        <v>132</v>
      </c>
      <c r="D29">
        <v>3715.1</v>
      </c>
      <c r="E29">
        <v>933.26</v>
      </c>
    </row>
    <row r="30" spans="1:5" x14ac:dyDescent="0.35">
      <c r="A30" t="s">
        <v>63</v>
      </c>
      <c r="B30" t="s">
        <v>92</v>
      </c>
      <c r="C30" t="s">
        <v>132</v>
      </c>
      <c r="D30">
        <v>2081.71</v>
      </c>
      <c r="E30">
        <v>317.98</v>
      </c>
    </row>
    <row r="31" spans="1:5" x14ac:dyDescent="0.35">
      <c r="A31" t="s">
        <v>63</v>
      </c>
      <c r="B31" t="s">
        <v>96</v>
      </c>
      <c r="C31" t="s">
        <v>132</v>
      </c>
      <c r="D31">
        <v>3093.97</v>
      </c>
      <c r="E31">
        <v>242.1</v>
      </c>
    </row>
    <row r="32" spans="1:5" x14ac:dyDescent="0.35">
      <c r="A32" t="s">
        <v>63</v>
      </c>
      <c r="B32" t="s">
        <v>97</v>
      </c>
      <c r="C32" t="s">
        <v>132</v>
      </c>
      <c r="D32">
        <v>2664.79</v>
      </c>
      <c r="E32">
        <v>236.81</v>
      </c>
    </row>
    <row r="33" spans="1:5" x14ac:dyDescent="0.35">
      <c r="A33" t="s">
        <v>63</v>
      </c>
      <c r="B33" t="s">
        <v>99</v>
      </c>
      <c r="C33" t="s">
        <v>132</v>
      </c>
      <c r="D33">
        <v>2746.28</v>
      </c>
      <c r="E33">
        <v>193.04</v>
      </c>
    </row>
    <row r="34" spans="1:5" x14ac:dyDescent="0.35">
      <c r="A34" t="s">
        <v>63</v>
      </c>
      <c r="B34" t="s">
        <v>100</v>
      </c>
      <c r="C34" t="s">
        <v>132</v>
      </c>
      <c r="D34">
        <v>1995.81</v>
      </c>
      <c r="E34">
        <v>275.13</v>
      </c>
    </row>
    <row r="35" spans="1:5" x14ac:dyDescent="0.35">
      <c r="A35" t="s">
        <v>63</v>
      </c>
      <c r="B35" t="s">
        <v>104</v>
      </c>
      <c r="C35" t="s">
        <v>132</v>
      </c>
      <c r="D35">
        <v>1874.39</v>
      </c>
      <c r="E35">
        <v>199.1</v>
      </c>
    </row>
    <row r="36" spans="1:5" x14ac:dyDescent="0.35">
      <c r="A36" t="s">
        <v>63</v>
      </c>
      <c r="B36" t="s">
        <v>106</v>
      </c>
      <c r="C36" t="s">
        <v>132</v>
      </c>
      <c r="D36">
        <v>1605.48</v>
      </c>
      <c r="E36">
        <v>94.04</v>
      </c>
    </row>
    <row r="37" spans="1:5" x14ac:dyDescent="0.35">
      <c r="A37" t="s">
        <v>63</v>
      </c>
      <c r="B37" t="s">
        <v>112</v>
      </c>
      <c r="C37" t="s">
        <v>132</v>
      </c>
      <c r="D37">
        <v>961.26</v>
      </c>
      <c r="E37">
        <v>138.4</v>
      </c>
    </row>
    <row r="38" spans="1:5" x14ac:dyDescent="0.35">
      <c r="A38" t="s">
        <v>63</v>
      </c>
      <c r="B38" t="s">
        <v>113</v>
      </c>
      <c r="C38" t="s">
        <v>132</v>
      </c>
      <c r="D38">
        <v>1803.12</v>
      </c>
      <c r="E38">
        <v>339.28</v>
      </c>
    </row>
    <row r="39" spans="1:5" x14ac:dyDescent="0.35">
      <c r="A39" t="s">
        <v>63</v>
      </c>
      <c r="B39" t="s">
        <v>114</v>
      </c>
      <c r="C39" t="s">
        <v>132</v>
      </c>
      <c r="D39">
        <v>2922.26</v>
      </c>
      <c r="E39">
        <v>172.4</v>
      </c>
    </row>
    <row r="40" spans="1:5" x14ac:dyDescent="0.35">
      <c r="A40" t="s">
        <v>63</v>
      </c>
      <c r="B40" t="s">
        <v>115</v>
      </c>
      <c r="C40" t="s">
        <v>132</v>
      </c>
      <c r="D40">
        <v>3582.44</v>
      </c>
      <c r="E40">
        <v>91.52</v>
      </c>
    </row>
    <row r="41" spans="1:5" x14ac:dyDescent="0.35">
      <c r="A41" t="s">
        <v>63</v>
      </c>
      <c r="B41" t="s">
        <v>116</v>
      </c>
      <c r="C41" t="s">
        <v>132</v>
      </c>
      <c r="D41">
        <v>1718.8</v>
      </c>
      <c r="E41">
        <v>90.33</v>
      </c>
    </row>
    <row r="42" spans="1:5" x14ac:dyDescent="0.35">
      <c r="A42" t="s">
        <v>63</v>
      </c>
      <c r="B42" t="s">
        <v>117</v>
      </c>
      <c r="C42" t="s">
        <v>132</v>
      </c>
      <c r="D42">
        <v>2221.39</v>
      </c>
      <c r="E42">
        <v>237.17</v>
      </c>
    </row>
    <row r="43" spans="1:5" x14ac:dyDescent="0.35">
      <c r="A43" t="s">
        <v>63</v>
      </c>
      <c r="B43" t="s">
        <v>119</v>
      </c>
      <c r="C43" t="s">
        <v>132</v>
      </c>
      <c r="D43">
        <v>1333.86</v>
      </c>
      <c r="E43">
        <v>49.6</v>
      </c>
    </row>
    <row r="44" spans="1:5" x14ac:dyDescent="0.35">
      <c r="A44" t="s">
        <v>63</v>
      </c>
      <c r="B44" t="s">
        <v>121</v>
      </c>
      <c r="C44" t="s">
        <v>132</v>
      </c>
      <c r="D44">
        <v>3228.13</v>
      </c>
      <c r="E44">
        <v>430.8</v>
      </c>
    </row>
    <row r="45" spans="1:5" x14ac:dyDescent="0.35">
      <c r="A45" t="s">
        <v>63</v>
      </c>
      <c r="B45" t="s">
        <v>122</v>
      </c>
      <c r="C45" t="s">
        <v>132</v>
      </c>
      <c r="D45">
        <v>2554.96</v>
      </c>
      <c r="E45">
        <v>178.24</v>
      </c>
    </row>
    <row r="46" spans="1:5" x14ac:dyDescent="0.35">
      <c r="A46" t="s">
        <v>35</v>
      </c>
      <c r="B46" t="s">
        <v>34</v>
      </c>
      <c r="C46" t="s">
        <v>130</v>
      </c>
      <c r="D46">
        <v>727.47</v>
      </c>
      <c r="E46">
        <v>170.08</v>
      </c>
    </row>
    <row r="47" spans="1:5" x14ac:dyDescent="0.35">
      <c r="A47" t="s">
        <v>35</v>
      </c>
      <c r="B47" t="s">
        <v>38</v>
      </c>
      <c r="C47" t="s">
        <v>130</v>
      </c>
      <c r="D47">
        <v>1582.09</v>
      </c>
      <c r="E47">
        <v>171.22</v>
      </c>
    </row>
    <row r="48" spans="1:5" x14ac:dyDescent="0.35">
      <c r="A48" t="s">
        <v>35</v>
      </c>
      <c r="B48" t="s">
        <v>43</v>
      </c>
      <c r="C48" t="s">
        <v>130</v>
      </c>
      <c r="D48">
        <v>1224.8599999999999</v>
      </c>
      <c r="E48">
        <v>60.56</v>
      </c>
    </row>
    <row r="49" spans="1:5" x14ac:dyDescent="0.35">
      <c r="A49" t="s">
        <v>35</v>
      </c>
      <c r="B49" t="s">
        <v>49</v>
      </c>
      <c r="C49" t="s">
        <v>130</v>
      </c>
      <c r="D49">
        <v>594.71</v>
      </c>
      <c r="E49">
        <v>84.18</v>
      </c>
    </row>
    <row r="50" spans="1:5" x14ac:dyDescent="0.35">
      <c r="A50" t="s">
        <v>35</v>
      </c>
      <c r="B50" t="s">
        <v>52</v>
      </c>
      <c r="C50" t="s">
        <v>130</v>
      </c>
      <c r="D50">
        <v>1077.3699999999999</v>
      </c>
      <c r="E50">
        <v>250.8</v>
      </c>
    </row>
    <row r="51" spans="1:5" x14ac:dyDescent="0.35">
      <c r="A51" t="s">
        <v>35</v>
      </c>
      <c r="B51" t="s">
        <v>56</v>
      </c>
      <c r="C51" t="s">
        <v>130</v>
      </c>
      <c r="D51">
        <v>868.03</v>
      </c>
      <c r="E51">
        <v>126.82</v>
      </c>
    </row>
    <row r="52" spans="1:5" x14ac:dyDescent="0.35">
      <c r="A52" t="s">
        <v>63</v>
      </c>
      <c r="B52" t="s">
        <v>62</v>
      </c>
      <c r="C52" t="s">
        <v>130</v>
      </c>
      <c r="D52">
        <v>717.22</v>
      </c>
      <c r="E52">
        <v>553.04999999999995</v>
      </c>
    </row>
    <row r="53" spans="1:5" x14ac:dyDescent="0.35">
      <c r="A53" t="s">
        <v>63</v>
      </c>
      <c r="B53" t="s">
        <v>66</v>
      </c>
      <c r="C53" t="s">
        <v>130</v>
      </c>
      <c r="D53">
        <v>1669.06</v>
      </c>
      <c r="E53">
        <v>59.65</v>
      </c>
    </row>
    <row r="54" spans="1:5" x14ac:dyDescent="0.35">
      <c r="A54" t="s">
        <v>63</v>
      </c>
      <c r="B54" t="s">
        <v>67</v>
      </c>
      <c r="C54" t="s">
        <v>130</v>
      </c>
      <c r="D54">
        <v>788.4</v>
      </c>
      <c r="E54">
        <v>220.82</v>
      </c>
    </row>
    <row r="55" spans="1:5" x14ac:dyDescent="0.35">
      <c r="A55" t="s">
        <v>63</v>
      </c>
      <c r="B55" t="s">
        <v>68</v>
      </c>
      <c r="C55" t="s">
        <v>130</v>
      </c>
      <c r="D55">
        <v>1386.85</v>
      </c>
      <c r="E55">
        <v>191.03</v>
      </c>
    </row>
    <row r="56" spans="1:5" x14ac:dyDescent="0.35">
      <c r="A56" t="s">
        <v>63</v>
      </c>
      <c r="B56" t="s">
        <v>79</v>
      </c>
      <c r="C56" t="s">
        <v>130</v>
      </c>
      <c r="D56">
        <v>847.86</v>
      </c>
      <c r="E56">
        <v>331.68</v>
      </c>
    </row>
    <row r="57" spans="1:5" x14ac:dyDescent="0.35">
      <c r="A57" t="s">
        <v>63</v>
      </c>
      <c r="B57" t="s">
        <v>83</v>
      </c>
      <c r="C57" t="s">
        <v>130</v>
      </c>
      <c r="D57">
        <v>865.37</v>
      </c>
      <c r="E57">
        <v>53.28</v>
      </c>
    </row>
    <row r="58" spans="1:5" x14ac:dyDescent="0.35">
      <c r="A58" t="s">
        <v>63</v>
      </c>
      <c r="B58" t="s">
        <v>84</v>
      </c>
      <c r="C58" t="s">
        <v>130</v>
      </c>
      <c r="D58">
        <v>591.91</v>
      </c>
      <c r="E58">
        <v>122.1</v>
      </c>
    </row>
    <row r="59" spans="1:5" x14ac:dyDescent="0.35">
      <c r="A59" t="s">
        <v>63</v>
      </c>
      <c r="B59" t="s">
        <v>91</v>
      </c>
      <c r="C59" t="s">
        <v>130</v>
      </c>
      <c r="D59">
        <v>1501.58</v>
      </c>
      <c r="E59">
        <v>296.41000000000003</v>
      </c>
    </row>
    <row r="60" spans="1:5" x14ac:dyDescent="0.35">
      <c r="A60" t="s">
        <v>63</v>
      </c>
      <c r="B60" t="s">
        <v>98</v>
      </c>
      <c r="C60" t="s">
        <v>130</v>
      </c>
      <c r="D60">
        <v>2317.91</v>
      </c>
      <c r="E60">
        <v>285.91000000000003</v>
      </c>
    </row>
    <row r="61" spans="1:5" x14ac:dyDescent="0.35">
      <c r="A61" t="s">
        <v>63</v>
      </c>
      <c r="B61" t="s">
        <v>101</v>
      </c>
      <c r="C61" t="s">
        <v>130</v>
      </c>
      <c r="D61">
        <v>1490.48</v>
      </c>
      <c r="E61">
        <v>314.20999999999998</v>
      </c>
    </row>
    <row r="62" spans="1:5" x14ac:dyDescent="0.35">
      <c r="A62" t="s">
        <v>63</v>
      </c>
      <c r="B62" t="s">
        <v>103</v>
      </c>
      <c r="C62" t="s">
        <v>130</v>
      </c>
      <c r="D62">
        <v>1394.09</v>
      </c>
      <c r="E62">
        <v>156.68</v>
      </c>
    </row>
    <row r="63" spans="1:5" x14ac:dyDescent="0.35">
      <c r="A63" t="s">
        <v>63</v>
      </c>
      <c r="B63" t="s">
        <v>105</v>
      </c>
      <c r="C63" t="s">
        <v>130</v>
      </c>
      <c r="D63">
        <v>1460.3</v>
      </c>
      <c r="E63">
        <v>95.8</v>
      </c>
    </row>
    <row r="64" spans="1:5" x14ac:dyDescent="0.35">
      <c r="A64" t="s">
        <v>63</v>
      </c>
      <c r="B64" t="s">
        <v>110</v>
      </c>
      <c r="C64" t="s">
        <v>130</v>
      </c>
      <c r="D64">
        <v>900.98</v>
      </c>
      <c r="E64">
        <v>274.35000000000002</v>
      </c>
    </row>
    <row r="65" spans="1:5" x14ac:dyDescent="0.35">
      <c r="A65" t="s">
        <v>63</v>
      </c>
      <c r="B65" t="s">
        <v>120</v>
      </c>
      <c r="C65" t="s">
        <v>130</v>
      </c>
      <c r="D65">
        <v>1088.44</v>
      </c>
      <c r="E65">
        <v>90.91</v>
      </c>
    </row>
    <row r="66" spans="1:5" x14ac:dyDescent="0.35">
      <c r="A66" t="s">
        <v>35</v>
      </c>
      <c r="B66" t="s">
        <v>37</v>
      </c>
      <c r="C66" t="s">
        <v>133</v>
      </c>
      <c r="D66">
        <v>20403.98</v>
      </c>
      <c r="E66">
        <v>1514.88</v>
      </c>
    </row>
    <row r="67" spans="1:5" x14ac:dyDescent="0.35">
      <c r="A67" t="s">
        <v>35</v>
      </c>
      <c r="B67" t="s">
        <v>50</v>
      </c>
      <c r="C67" t="s">
        <v>133</v>
      </c>
      <c r="D67">
        <v>4545.83</v>
      </c>
      <c r="E67">
        <v>1214.2</v>
      </c>
    </row>
    <row r="68" spans="1:5" x14ac:dyDescent="0.35">
      <c r="A68" t="s">
        <v>63</v>
      </c>
      <c r="B68" t="s">
        <v>65</v>
      </c>
      <c r="C68" t="s">
        <v>133</v>
      </c>
      <c r="D68">
        <v>5596.03</v>
      </c>
      <c r="E68">
        <v>653.16</v>
      </c>
    </row>
    <row r="69" spans="1:5" x14ac:dyDescent="0.35">
      <c r="A69" t="s">
        <v>63</v>
      </c>
      <c r="B69" t="s">
        <v>82</v>
      </c>
      <c r="C69" t="s">
        <v>133</v>
      </c>
      <c r="D69">
        <v>7372.5</v>
      </c>
      <c r="E69">
        <v>1054.0899999999999</v>
      </c>
    </row>
    <row r="70" spans="1:5" x14ac:dyDescent="0.35">
      <c r="A70" t="s">
        <v>63</v>
      </c>
      <c r="B70" t="s">
        <v>71</v>
      </c>
      <c r="C70" t="s">
        <v>137</v>
      </c>
      <c r="D70">
        <v>4600.38</v>
      </c>
      <c r="E70">
        <v>166.27</v>
      </c>
    </row>
    <row r="71" spans="1:5" x14ac:dyDescent="0.35">
      <c r="A71" t="s">
        <v>63</v>
      </c>
      <c r="B71" t="s">
        <v>86</v>
      </c>
      <c r="C71" t="s">
        <v>137</v>
      </c>
      <c r="D71">
        <v>4546.51</v>
      </c>
      <c r="E71">
        <v>506.24</v>
      </c>
    </row>
    <row r="72" spans="1:5" x14ac:dyDescent="0.35">
      <c r="A72" t="s">
        <v>63</v>
      </c>
      <c r="B72" t="s">
        <v>102</v>
      </c>
      <c r="C72" t="s">
        <v>137</v>
      </c>
      <c r="D72">
        <v>4697.07</v>
      </c>
      <c r="E72">
        <v>620.34</v>
      </c>
    </row>
    <row r="73" spans="1:5" x14ac:dyDescent="0.35">
      <c r="A73" t="s">
        <v>63</v>
      </c>
      <c r="B73" t="s">
        <v>118</v>
      </c>
      <c r="C73" t="s">
        <v>137</v>
      </c>
      <c r="D73">
        <v>5724.08</v>
      </c>
      <c r="E73">
        <v>410.37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128</v>
      </c>
      <c r="D1" t="s">
        <v>5</v>
      </c>
      <c r="E1" t="s">
        <v>150</v>
      </c>
    </row>
    <row r="2" spans="1:5" x14ac:dyDescent="0.35">
      <c r="A2" t="s">
        <v>35</v>
      </c>
      <c r="B2" t="s">
        <v>54</v>
      </c>
      <c r="C2" t="s">
        <v>135</v>
      </c>
      <c r="D2">
        <v>713.73</v>
      </c>
      <c r="E2">
        <v>4.8219235615287701</v>
      </c>
    </row>
    <row r="3" spans="1:5" x14ac:dyDescent="0.35">
      <c r="A3" t="s">
        <v>63</v>
      </c>
      <c r="B3" t="s">
        <v>90</v>
      </c>
      <c r="C3" t="s">
        <v>135</v>
      </c>
      <c r="D3">
        <v>229.72</v>
      </c>
      <c r="E3">
        <v>132.1606648199446</v>
      </c>
    </row>
    <row r="4" spans="1:5" x14ac:dyDescent="0.35">
      <c r="A4" t="s">
        <v>63</v>
      </c>
      <c r="B4" t="s">
        <v>111</v>
      </c>
      <c r="C4" t="s">
        <v>135</v>
      </c>
      <c r="D4">
        <v>892.81</v>
      </c>
      <c r="E4">
        <v>41.49844236760125</v>
      </c>
    </row>
    <row r="5" spans="1:5" x14ac:dyDescent="0.35">
      <c r="A5" t="s">
        <v>35</v>
      </c>
      <c r="B5" t="s">
        <v>36</v>
      </c>
      <c r="C5" t="s">
        <v>132</v>
      </c>
      <c r="D5">
        <v>2075.4499999999998</v>
      </c>
      <c r="E5">
        <v>28.08700440528634</v>
      </c>
    </row>
    <row r="6" spans="1:5" x14ac:dyDescent="0.35">
      <c r="A6" t="s">
        <v>35</v>
      </c>
      <c r="B6" t="s">
        <v>39</v>
      </c>
      <c r="C6" t="s">
        <v>132</v>
      </c>
      <c r="D6">
        <v>2638.44</v>
      </c>
      <c r="E6">
        <v>59.62818336162988</v>
      </c>
    </row>
    <row r="7" spans="1:5" x14ac:dyDescent="0.35">
      <c r="A7" t="s">
        <v>35</v>
      </c>
      <c r="B7" t="s">
        <v>40</v>
      </c>
      <c r="C7" t="s">
        <v>132</v>
      </c>
      <c r="D7">
        <v>2087.41</v>
      </c>
      <c r="E7">
        <v>85.669064748201436</v>
      </c>
    </row>
    <row r="8" spans="1:5" x14ac:dyDescent="0.35">
      <c r="A8" t="s">
        <v>35</v>
      </c>
      <c r="B8" t="s">
        <v>41</v>
      </c>
      <c r="C8" t="s">
        <v>132</v>
      </c>
      <c r="D8">
        <v>3486.13</v>
      </c>
      <c r="E8">
        <v>5.7430887157577288</v>
      </c>
    </row>
    <row r="9" spans="1:5" x14ac:dyDescent="0.35">
      <c r="A9" t="s">
        <v>35</v>
      </c>
      <c r="B9" t="s">
        <v>42</v>
      </c>
      <c r="C9" t="s">
        <v>132</v>
      </c>
      <c r="D9">
        <v>2578.0500000000002</v>
      </c>
      <c r="E9">
        <v>18.169176262178919</v>
      </c>
    </row>
    <row r="10" spans="1:5" x14ac:dyDescent="0.35">
      <c r="A10" t="s">
        <v>35</v>
      </c>
      <c r="B10" t="s">
        <v>44</v>
      </c>
      <c r="C10" t="s">
        <v>132</v>
      </c>
      <c r="D10">
        <v>1582.9</v>
      </c>
      <c r="E10">
        <v>67.624060150375939</v>
      </c>
    </row>
    <row r="11" spans="1:5" x14ac:dyDescent="0.35">
      <c r="A11" t="s">
        <v>35</v>
      </c>
      <c r="B11" t="s">
        <v>48</v>
      </c>
      <c r="C11" t="s">
        <v>132</v>
      </c>
      <c r="D11">
        <v>2118.13</v>
      </c>
      <c r="E11">
        <v>34.152744630071602</v>
      </c>
    </row>
    <row r="12" spans="1:5" x14ac:dyDescent="0.35">
      <c r="A12" t="s">
        <v>35</v>
      </c>
      <c r="B12" t="s">
        <v>51</v>
      </c>
      <c r="C12" t="s">
        <v>132</v>
      </c>
      <c r="D12">
        <v>3841.02</v>
      </c>
      <c r="E12">
        <v>54.974928072338678</v>
      </c>
    </row>
    <row r="13" spans="1:5" x14ac:dyDescent="0.35">
      <c r="A13" t="s">
        <v>35</v>
      </c>
      <c r="B13" t="s">
        <v>53</v>
      </c>
      <c r="C13" t="s">
        <v>132</v>
      </c>
      <c r="D13">
        <v>1667.49</v>
      </c>
      <c r="E13">
        <v>184.52392344497611</v>
      </c>
    </row>
    <row r="14" spans="1:5" x14ac:dyDescent="0.35">
      <c r="A14" t="s">
        <v>35</v>
      </c>
      <c r="B14" t="s">
        <v>55</v>
      </c>
      <c r="C14" t="s">
        <v>132</v>
      </c>
      <c r="D14">
        <v>2539.75</v>
      </c>
      <c r="E14">
        <v>74.455830388692576</v>
      </c>
    </row>
    <row r="15" spans="1:5" x14ac:dyDescent="0.35">
      <c r="A15" t="s">
        <v>35</v>
      </c>
      <c r="B15" t="s">
        <v>57</v>
      </c>
      <c r="C15" t="s">
        <v>132</v>
      </c>
      <c r="D15">
        <v>1560.77</v>
      </c>
      <c r="E15">
        <v>70.401204819277112</v>
      </c>
    </row>
    <row r="16" spans="1:5" x14ac:dyDescent="0.35">
      <c r="A16" t="s">
        <v>35</v>
      </c>
      <c r="B16" t="s">
        <v>58</v>
      </c>
      <c r="C16" t="s">
        <v>132</v>
      </c>
      <c r="D16">
        <v>2185.1</v>
      </c>
      <c r="E16">
        <v>45.994289793005002</v>
      </c>
    </row>
    <row r="17" spans="1:5" x14ac:dyDescent="0.35">
      <c r="A17" t="s">
        <v>63</v>
      </c>
      <c r="B17" t="s">
        <v>64</v>
      </c>
      <c r="C17" t="s">
        <v>132</v>
      </c>
      <c r="D17">
        <v>3056.08</v>
      </c>
      <c r="E17">
        <v>138.25814863103</v>
      </c>
    </row>
    <row r="18" spans="1:5" x14ac:dyDescent="0.35">
      <c r="A18" t="s">
        <v>63</v>
      </c>
      <c r="B18" t="s">
        <v>69</v>
      </c>
      <c r="C18" t="s">
        <v>132</v>
      </c>
      <c r="D18">
        <v>2856.4</v>
      </c>
      <c r="E18">
        <v>88.285462555066076</v>
      </c>
    </row>
    <row r="19" spans="1:5" x14ac:dyDescent="0.35">
      <c r="A19" t="s">
        <v>63</v>
      </c>
      <c r="B19" t="s">
        <v>70</v>
      </c>
      <c r="C19" t="s">
        <v>132</v>
      </c>
      <c r="D19">
        <v>2068.5</v>
      </c>
      <c r="E19">
        <v>34.108404966571158</v>
      </c>
    </row>
    <row r="20" spans="1:5" x14ac:dyDescent="0.35">
      <c r="A20" t="s">
        <v>63</v>
      </c>
      <c r="B20" t="s">
        <v>72</v>
      </c>
      <c r="C20" t="s">
        <v>132</v>
      </c>
      <c r="D20">
        <v>2000.35</v>
      </c>
      <c r="E20">
        <v>97.484398216939084</v>
      </c>
    </row>
    <row r="21" spans="1:5" x14ac:dyDescent="0.35">
      <c r="A21" t="s">
        <v>63</v>
      </c>
      <c r="B21" t="s">
        <v>73</v>
      </c>
      <c r="C21" t="s">
        <v>132</v>
      </c>
      <c r="D21">
        <v>2472.33</v>
      </c>
      <c r="E21">
        <v>66.274611398963728</v>
      </c>
    </row>
    <row r="22" spans="1:5" x14ac:dyDescent="0.35">
      <c r="A22" t="s">
        <v>63</v>
      </c>
      <c r="B22" t="s">
        <v>74</v>
      </c>
      <c r="C22" t="s">
        <v>132</v>
      </c>
      <c r="D22">
        <v>2718.92</v>
      </c>
      <c r="E22">
        <v>44.852037967615857</v>
      </c>
    </row>
    <row r="23" spans="1:5" x14ac:dyDescent="0.35">
      <c r="A23" t="s">
        <v>63</v>
      </c>
      <c r="B23" t="s">
        <v>78</v>
      </c>
      <c r="C23" t="s">
        <v>132</v>
      </c>
      <c r="D23">
        <v>2369.58</v>
      </c>
      <c r="E23">
        <v>181.36119873817029</v>
      </c>
    </row>
    <row r="24" spans="1:5" x14ac:dyDescent="0.35">
      <c r="A24" t="s">
        <v>63</v>
      </c>
      <c r="B24" t="s">
        <v>80</v>
      </c>
      <c r="C24" t="s">
        <v>132</v>
      </c>
      <c r="D24">
        <v>1681.19</v>
      </c>
      <c r="E24">
        <v>41.26171243941841</v>
      </c>
    </row>
    <row r="25" spans="1:5" x14ac:dyDescent="0.35">
      <c r="A25" t="s">
        <v>63</v>
      </c>
      <c r="B25" t="s">
        <v>81</v>
      </c>
      <c r="C25" t="s">
        <v>132</v>
      </c>
      <c r="D25">
        <v>1584.14</v>
      </c>
      <c r="E25">
        <v>144.49056603773579</v>
      </c>
    </row>
    <row r="26" spans="1:5" x14ac:dyDescent="0.35">
      <c r="A26" t="s">
        <v>63</v>
      </c>
      <c r="B26" t="s">
        <v>85</v>
      </c>
      <c r="C26" t="s">
        <v>132</v>
      </c>
      <c r="D26">
        <v>3297.31</v>
      </c>
      <c r="E26">
        <v>66.795287187039762</v>
      </c>
    </row>
    <row r="27" spans="1:5" x14ac:dyDescent="0.35">
      <c r="A27" t="s">
        <v>63</v>
      </c>
      <c r="B27" t="s">
        <v>87</v>
      </c>
      <c r="C27" t="s">
        <v>132</v>
      </c>
      <c r="D27">
        <v>2214.34</v>
      </c>
      <c r="E27">
        <v>51.46166394779771</v>
      </c>
    </row>
    <row r="28" spans="1:5" x14ac:dyDescent="0.35">
      <c r="A28" t="s">
        <v>63</v>
      </c>
      <c r="B28" t="s">
        <v>88</v>
      </c>
      <c r="C28" t="s">
        <v>132</v>
      </c>
      <c r="D28">
        <v>2573.83</v>
      </c>
      <c r="E28">
        <v>30.161664665866351</v>
      </c>
    </row>
    <row r="29" spans="1:5" x14ac:dyDescent="0.35">
      <c r="A29" t="s">
        <v>63</v>
      </c>
      <c r="B29" t="s">
        <v>89</v>
      </c>
      <c r="C29" t="s">
        <v>132</v>
      </c>
      <c r="D29">
        <v>3715.1</v>
      </c>
      <c r="E29">
        <v>50.777866242038208</v>
      </c>
    </row>
    <row r="30" spans="1:5" x14ac:dyDescent="0.35">
      <c r="A30" t="s">
        <v>63</v>
      </c>
      <c r="B30" t="s">
        <v>92</v>
      </c>
      <c r="C30" t="s">
        <v>132</v>
      </c>
      <c r="D30">
        <v>2081.71</v>
      </c>
      <c r="E30">
        <v>69.457746478873233</v>
      </c>
    </row>
    <row r="31" spans="1:5" x14ac:dyDescent="0.35">
      <c r="A31" t="s">
        <v>63</v>
      </c>
      <c r="B31" t="s">
        <v>96</v>
      </c>
      <c r="C31" t="s">
        <v>132</v>
      </c>
      <c r="D31">
        <v>3093.97</v>
      </c>
      <c r="E31">
        <v>59.558179723502313</v>
      </c>
    </row>
    <row r="32" spans="1:5" x14ac:dyDescent="0.35">
      <c r="A32" t="s">
        <v>63</v>
      </c>
      <c r="B32" t="s">
        <v>97</v>
      </c>
      <c r="C32" t="s">
        <v>132</v>
      </c>
      <c r="D32">
        <v>2664.79</v>
      </c>
      <c r="E32">
        <v>60.768374164810687</v>
      </c>
    </row>
    <row r="33" spans="1:5" x14ac:dyDescent="0.35">
      <c r="A33" t="s">
        <v>63</v>
      </c>
      <c r="B33" t="s">
        <v>99</v>
      </c>
      <c r="C33" t="s">
        <v>132</v>
      </c>
      <c r="D33">
        <v>2746.28</v>
      </c>
      <c r="E33">
        <v>62.22832980972516</v>
      </c>
    </row>
    <row r="34" spans="1:5" x14ac:dyDescent="0.35">
      <c r="A34" t="s">
        <v>63</v>
      </c>
      <c r="B34" t="s">
        <v>100</v>
      </c>
      <c r="C34" t="s">
        <v>132</v>
      </c>
      <c r="D34">
        <v>1995.81</v>
      </c>
      <c r="E34">
        <v>25.96738670055062</v>
      </c>
    </row>
    <row r="35" spans="1:5" x14ac:dyDescent="0.35">
      <c r="A35" t="s">
        <v>63</v>
      </c>
      <c r="B35" t="s">
        <v>104</v>
      </c>
      <c r="C35" t="s">
        <v>132</v>
      </c>
      <c r="D35">
        <v>1874.39</v>
      </c>
      <c r="E35">
        <v>111.1392</v>
      </c>
    </row>
    <row r="36" spans="1:5" x14ac:dyDescent="0.35">
      <c r="A36" t="s">
        <v>63</v>
      </c>
      <c r="B36" t="s">
        <v>106</v>
      </c>
      <c r="C36" t="s">
        <v>132</v>
      </c>
      <c r="D36">
        <v>1605.48</v>
      </c>
      <c r="E36">
        <v>165.1934782608696</v>
      </c>
    </row>
    <row r="37" spans="1:5" x14ac:dyDescent="0.35">
      <c r="A37" t="s">
        <v>63</v>
      </c>
      <c r="B37" t="s">
        <v>112</v>
      </c>
      <c r="C37" t="s">
        <v>132</v>
      </c>
      <c r="D37">
        <v>961.26</v>
      </c>
      <c r="E37">
        <v>295.0969162995595</v>
      </c>
    </row>
    <row r="38" spans="1:5" x14ac:dyDescent="0.35">
      <c r="A38" t="s">
        <v>63</v>
      </c>
      <c r="B38" t="s">
        <v>113</v>
      </c>
      <c r="C38" t="s">
        <v>132</v>
      </c>
      <c r="D38">
        <v>1803.12</v>
      </c>
      <c r="E38">
        <v>100.5758039816233</v>
      </c>
    </row>
    <row r="39" spans="1:5" x14ac:dyDescent="0.35">
      <c r="A39" t="s">
        <v>63</v>
      </c>
      <c r="B39" t="s">
        <v>114</v>
      </c>
      <c r="C39" t="s">
        <v>132</v>
      </c>
      <c r="D39">
        <v>2922.26</v>
      </c>
      <c r="E39">
        <v>47.004410838059243</v>
      </c>
    </row>
    <row r="40" spans="1:5" x14ac:dyDescent="0.35">
      <c r="A40" t="s">
        <v>63</v>
      </c>
      <c r="B40" t="s">
        <v>115</v>
      </c>
      <c r="C40" t="s">
        <v>132</v>
      </c>
      <c r="D40">
        <v>3582.44</v>
      </c>
      <c r="E40">
        <v>45.851279575084497</v>
      </c>
    </row>
    <row r="41" spans="1:5" x14ac:dyDescent="0.35">
      <c r="A41" t="s">
        <v>63</v>
      </c>
      <c r="B41" t="s">
        <v>116</v>
      </c>
      <c r="C41" t="s">
        <v>132</v>
      </c>
      <c r="D41">
        <v>1718.8</v>
      </c>
      <c r="E41">
        <v>45.58620689655173</v>
      </c>
    </row>
    <row r="42" spans="1:5" x14ac:dyDescent="0.35">
      <c r="A42" t="s">
        <v>63</v>
      </c>
      <c r="B42" t="s">
        <v>117</v>
      </c>
      <c r="C42" t="s">
        <v>132</v>
      </c>
      <c r="D42">
        <v>2221.39</v>
      </c>
      <c r="E42">
        <v>76.997265268915214</v>
      </c>
    </row>
    <row r="43" spans="1:5" x14ac:dyDescent="0.35">
      <c r="A43" t="s">
        <v>63</v>
      </c>
      <c r="B43" t="s">
        <v>119</v>
      </c>
      <c r="C43" t="s">
        <v>132</v>
      </c>
      <c r="D43">
        <v>1333.86</v>
      </c>
      <c r="E43">
        <v>148.84927536231879</v>
      </c>
    </row>
    <row r="44" spans="1:5" x14ac:dyDescent="0.35">
      <c r="A44" t="s">
        <v>63</v>
      </c>
      <c r="B44" t="s">
        <v>121</v>
      </c>
      <c r="C44" t="s">
        <v>132</v>
      </c>
      <c r="D44">
        <v>3228.13</v>
      </c>
      <c r="E44">
        <v>65.954813359528487</v>
      </c>
    </row>
    <row r="45" spans="1:5" x14ac:dyDescent="0.35">
      <c r="A45" t="s">
        <v>63</v>
      </c>
      <c r="B45" t="s">
        <v>122</v>
      </c>
      <c r="C45" t="s">
        <v>132</v>
      </c>
      <c r="D45">
        <v>2554.96</v>
      </c>
      <c r="E45">
        <v>45.772577092511007</v>
      </c>
    </row>
    <row r="46" spans="1:5" x14ac:dyDescent="0.35">
      <c r="A46" t="s">
        <v>35</v>
      </c>
      <c r="B46" t="s">
        <v>34</v>
      </c>
      <c r="C46" t="s">
        <v>130</v>
      </c>
      <c r="D46">
        <v>727.47</v>
      </c>
      <c r="E46">
        <v>13.9627539503386</v>
      </c>
    </row>
    <row r="47" spans="1:5" x14ac:dyDescent="0.35">
      <c r="A47" t="s">
        <v>35</v>
      </c>
      <c r="B47" t="s">
        <v>38</v>
      </c>
      <c r="C47" t="s">
        <v>130</v>
      </c>
      <c r="D47">
        <v>1582.09</v>
      </c>
      <c r="E47">
        <v>30.398210290827741</v>
      </c>
    </row>
    <row r="48" spans="1:5" x14ac:dyDescent="0.35">
      <c r="A48" t="s">
        <v>35</v>
      </c>
      <c r="B48" t="s">
        <v>43</v>
      </c>
      <c r="C48" t="s">
        <v>130</v>
      </c>
      <c r="D48">
        <v>1224.8599999999999</v>
      </c>
      <c r="E48">
        <v>60.2158154859967</v>
      </c>
    </row>
    <row r="49" spans="1:5" x14ac:dyDescent="0.35">
      <c r="A49" t="s">
        <v>35</v>
      </c>
      <c r="B49" t="s">
        <v>49</v>
      </c>
      <c r="C49" t="s">
        <v>130</v>
      </c>
      <c r="D49">
        <v>594.71</v>
      </c>
      <c r="E49">
        <v>143.6825227151256</v>
      </c>
    </row>
    <row r="50" spans="1:5" x14ac:dyDescent="0.35">
      <c r="A50" t="s">
        <v>35</v>
      </c>
      <c r="B50" t="s">
        <v>52</v>
      </c>
      <c r="C50" t="s">
        <v>130</v>
      </c>
      <c r="D50">
        <v>1077.3699999999999</v>
      </c>
      <c r="E50">
        <v>32.868016759776538</v>
      </c>
    </row>
    <row r="51" spans="1:5" x14ac:dyDescent="0.35">
      <c r="A51" t="s">
        <v>35</v>
      </c>
      <c r="B51" t="s">
        <v>56</v>
      </c>
      <c r="C51" t="s">
        <v>130</v>
      </c>
      <c r="D51">
        <v>868.03</v>
      </c>
      <c r="E51">
        <v>60.84309623430962</v>
      </c>
    </row>
    <row r="52" spans="1:5" x14ac:dyDescent="0.35">
      <c r="A52" t="s">
        <v>63</v>
      </c>
      <c r="B52" t="s">
        <v>62</v>
      </c>
      <c r="C52" t="s">
        <v>130</v>
      </c>
      <c r="D52">
        <v>717.22</v>
      </c>
      <c r="E52">
        <v>23.177589852008449</v>
      </c>
    </row>
    <row r="53" spans="1:5" x14ac:dyDescent="0.35">
      <c r="A53" t="s">
        <v>63</v>
      </c>
      <c r="B53" t="s">
        <v>66</v>
      </c>
      <c r="C53" t="s">
        <v>130</v>
      </c>
      <c r="D53">
        <v>1669.06</v>
      </c>
      <c r="E53">
        <v>43.658737419945098</v>
      </c>
    </row>
    <row r="54" spans="1:5" x14ac:dyDescent="0.35">
      <c r="A54" t="s">
        <v>63</v>
      </c>
      <c r="B54" t="s">
        <v>67</v>
      </c>
      <c r="C54" t="s">
        <v>130</v>
      </c>
      <c r="D54">
        <v>788.4</v>
      </c>
      <c r="E54">
        <v>121.2906976744186</v>
      </c>
    </row>
    <row r="55" spans="1:5" x14ac:dyDescent="0.35">
      <c r="A55" t="s">
        <v>63</v>
      </c>
      <c r="B55" t="s">
        <v>68</v>
      </c>
      <c r="C55" t="s">
        <v>130</v>
      </c>
      <c r="D55">
        <v>1386.85</v>
      </c>
      <c r="E55">
        <v>70.293777134587557</v>
      </c>
    </row>
    <row r="56" spans="1:5" x14ac:dyDescent="0.35">
      <c r="A56" t="s">
        <v>63</v>
      </c>
      <c r="B56" t="s">
        <v>79</v>
      </c>
      <c r="C56" t="s">
        <v>130</v>
      </c>
      <c r="D56">
        <v>847.86</v>
      </c>
      <c r="E56">
        <v>24.434389140271499</v>
      </c>
    </row>
    <row r="57" spans="1:5" x14ac:dyDescent="0.35">
      <c r="A57" t="s">
        <v>63</v>
      </c>
      <c r="B57" t="s">
        <v>83</v>
      </c>
      <c r="C57" t="s">
        <v>130</v>
      </c>
      <c r="D57">
        <v>865.37</v>
      </c>
      <c r="E57">
        <v>68.000000000000014</v>
      </c>
    </row>
    <row r="58" spans="1:5" x14ac:dyDescent="0.35">
      <c r="A58" t="s">
        <v>63</v>
      </c>
      <c r="B58" t="s">
        <v>84</v>
      </c>
      <c r="C58" t="s">
        <v>130</v>
      </c>
      <c r="D58">
        <v>591.91</v>
      </c>
      <c r="E58">
        <v>103.5989583333333</v>
      </c>
    </row>
    <row r="59" spans="1:5" x14ac:dyDescent="0.35">
      <c r="A59" t="s">
        <v>63</v>
      </c>
      <c r="B59" t="s">
        <v>91</v>
      </c>
      <c r="C59" t="s">
        <v>130</v>
      </c>
      <c r="D59">
        <v>1501.58</v>
      </c>
      <c r="E59">
        <v>61.761780104712052</v>
      </c>
    </row>
    <row r="60" spans="1:5" x14ac:dyDescent="0.35">
      <c r="A60" t="s">
        <v>63</v>
      </c>
      <c r="B60" t="s">
        <v>98</v>
      </c>
      <c r="C60" t="s">
        <v>130</v>
      </c>
      <c r="D60">
        <v>2317.91</v>
      </c>
      <c r="E60">
        <v>13.611032028469751</v>
      </c>
    </row>
    <row r="61" spans="1:5" x14ac:dyDescent="0.35">
      <c r="A61" t="s">
        <v>63</v>
      </c>
      <c r="B61" t="s">
        <v>101</v>
      </c>
      <c r="C61" t="s">
        <v>130</v>
      </c>
      <c r="D61">
        <v>1490.48</v>
      </c>
      <c r="E61">
        <v>30.21882951653944</v>
      </c>
    </row>
    <row r="62" spans="1:5" x14ac:dyDescent="0.35">
      <c r="A62" t="s">
        <v>63</v>
      </c>
      <c r="B62" t="s">
        <v>103</v>
      </c>
      <c r="C62" t="s">
        <v>130</v>
      </c>
      <c r="D62">
        <v>1394.09</v>
      </c>
      <c r="E62">
        <v>89.296153846153842</v>
      </c>
    </row>
    <row r="63" spans="1:5" x14ac:dyDescent="0.35">
      <c r="A63" t="s">
        <v>63</v>
      </c>
      <c r="B63" t="s">
        <v>105</v>
      </c>
      <c r="C63" t="s">
        <v>130</v>
      </c>
      <c r="D63">
        <v>1460.3</v>
      </c>
      <c r="E63">
        <v>38.759599332220361</v>
      </c>
    </row>
    <row r="64" spans="1:5" x14ac:dyDescent="0.35">
      <c r="A64" t="s">
        <v>63</v>
      </c>
      <c r="B64" t="s">
        <v>110</v>
      </c>
      <c r="C64" t="s">
        <v>130</v>
      </c>
      <c r="D64">
        <v>900.98</v>
      </c>
      <c r="E64">
        <v>104.0151515151515</v>
      </c>
    </row>
    <row r="65" spans="1:5" x14ac:dyDescent="0.35">
      <c r="A65" t="s">
        <v>63</v>
      </c>
      <c r="B65" t="s">
        <v>120</v>
      </c>
      <c r="C65" t="s">
        <v>130</v>
      </c>
      <c r="D65">
        <v>1088.44</v>
      </c>
      <c r="E65">
        <v>51.14921465968586</v>
      </c>
    </row>
    <row r="66" spans="1:5" x14ac:dyDescent="0.35">
      <c r="A66" t="s">
        <v>35</v>
      </c>
      <c r="B66" t="s">
        <v>37</v>
      </c>
      <c r="C66" t="s">
        <v>133</v>
      </c>
      <c r="D66">
        <v>20403.98</v>
      </c>
      <c r="E66">
        <v>4.4738023952095807</v>
      </c>
    </row>
    <row r="67" spans="1:5" x14ac:dyDescent="0.35">
      <c r="A67" t="s">
        <v>35</v>
      </c>
      <c r="B67" t="s">
        <v>50</v>
      </c>
      <c r="C67" t="s">
        <v>133</v>
      </c>
      <c r="D67">
        <v>4545.83</v>
      </c>
      <c r="E67">
        <v>163.04387417218541</v>
      </c>
    </row>
    <row r="68" spans="1:5" x14ac:dyDescent="0.35">
      <c r="A68" t="s">
        <v>63</v>
      </c>
      <c r="B68" t="s">
        <v>65</v>
      </c>
      <c r="C68" t="s">
        <v>133</v>
      </c>
      <c r="D68">
        <v>5596.03</v>
      </c>
      <c r="E68">
        <v>53.53201169970751</v>
      </c>
    </row>
    <row r="69" spans="1:5" x14ac:dyDescent="0.35">
      <c r="A69" t="s">
        <v>63</v>
      </c>
      <c r="B69" t="s">
        <v>82</v>
      </c>
      <c r="C69" t="s">
        <v>133</v>
      </c>
      <c r="D69">
        <v>7372.5</v>
      </c>
      <c r="E69">
        <v>75.058669656203278</v>
      </c>
    </row>
    <row r="70" spans="1:5" x14ac:dyDescent="0.35">
      <c r="A70" t="s">
        <v>63</v>
      </c>
      <c r="B70" t="s">
        <v>71</v>
      </c>
      <c r="C70" t="s">
        <v>137</v>
      </c>
      <c r="D70">
        <v>4600.38</v>
      </c>
      <c r="E70">
        <v>51.675042589437822</v>
      </c>
    </row>
    <row r="71" spans="1:5" x14ac:dyDescent="0.35">
      <c r="A71" t="s">
        <v>63</v>
      </c>
      <c r="B71" t="s">
        <v>86</v>
      </c>
      <c r="C71" t="s">
        <v>137</v>
      </c>
      <c r="D71">
        <v>4546.51</v>
      </c>
      <c r="E71">
        <v>25.005048187241851</v>
      </c>
    </row>
    <row r="72" spans="1:5" x14ac:dyDescent="0.35">
      <c r="A72" t="s">
        <v>63</v>
      </c>
      <c r="B72" t="s">
        <v>102</v>
      </c>
      <c r="C72" t="s">
        <v>137</v>
      </c>
      <c r="D72">
        <v>4697.07</v>
      </c>
      <c r="E72">
        <v>51.622900239972573</v>
      </c>
    </row>
    <row r="73" spans="1:5" x14ac:dyDescent="0.35">
      <c r="A73" t="s">
        <v>63</v>
      </c>
      <c r="B73" t="s">
        <v>118</v>
      </c>
      <c r="C73" t="s">
        <v>137</v>
      </c>
      <c r="D73">
        <v>5724.08</v>
      </c>
      <c r="E73">
        <v>74.389071487263763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128</v>
      </c>
      <c r="D1" t="s">
        <v>5</v>
      </c>
      <c r="E1" t="s">
        <v>151</v>
      </c>
    </row>
    <row r="2" spans="1:5" x14ac:dyDescent="0.35">
      <c r="A2" t="s">
        <v>35</v>
      </c>
      <c r="B2" t="s">
        <v>54</v>
      </c>
      <c r="C2" t="s">
        <v>135</v>
      </c>
      <c r="D2">
        <v>713.73</v>
      </c>
      <c r="E2">
        <v>1.397387273493468</v>
      </c>
    </row>
    <row r="3" spans="1:5" x14ac:dyDescent="0.35">
      <c r="A3" t="s">
        <v>63</v>
      </c>
      <c r="B3" t="s">
        <v>90</v>
      </c>
      <c r="C3" t="s">
        <v>135</v>
      </c>
      <c r="D3">
        <v>229.72</v>
      </c>
      <c r="E3">
        <v>2.217041800643087</v>
      </c>
    </row>
    <row r="4" spans="1:5" x14ac:dyDescent="0.35">
      <c r="A4" t="s">
        <v>63</v>
      </c>
      <c r="B4" t="s">
        <v>111</v>
      </c>
      <c r="C4" t="s">
        <v>135</v>
      </c>
      <c r="D4">
        <v>892.81</v>
      </c>
      <c r="E4">
        <v>1.79467680608365</v>
      </c>
    </row>
    <row r="5" spans="1:5" x14ac:dyDescent="0.35">
      <c r="A5" t="s">
        <v>35</v>
      </c>
      <c r="B5" t="s">
        <v>36</v>
      </c>
      <c r="C5" t="s">
        <v>132</v>
      </c>
      <c r="D5">
        <v>2075.4499999999998</v>
      </c>
      <c r="E5">
        <v>2.8746835443037968</v>
      </c>
    </row>
    <row r="6" spans="1:5" x14ac:dyDescent="0.35">
      <c r="A6" t="s">
        <v>35</v>
      </c>
      <c r="B6" t="s">
        <v>39</v>
      </c>
      <c r="C6" t="s">
        <v>132</v>
      </c>
      <c r="D6">
        <v>2638.44</v>
      </c>
      <c r="E6">
        <v>3.790123456790123</v>
      </c>
    </row>
    <row r="7" spans="1:5" x14ac:dyDescent="0.35">
      <c r="A7" t="s">
        <v>35</v>
      </c>
      <c r="B7" t="s">
        <v>40</v>
      </c>
      <c r="C7" t="s">
        <v>132</v>
      </c>
      <c r="D7">
        <v>2087.41</v>
      </c>
      <c r="E7">
        <v>2.8919925512104281</v>
      </c>
    </row>
    <row r="8" spans="1:5" x14ac:dyDescent="0.35">
      <c r="A8" t="s">
        <v>35</v>
      </c>
      <c r="B8" t="s">
        <v>41</v>
      </c>
      <c r="C8" t="s">
        <v>132</v>
      </c>
      <c r="D8">
        <v>3486.13</v>
      </c>
      <c r="E8">
        <v>6.3014084507042263</v>
      </c>
    </row>
    <row r="9" spans="1:5" x14ac:dyDescent="0.35">
      <c r="A9" t="s">
        <v>35</v>
      </c>
      <c r="B9" t="s">
        <v>42</v>
      </c>
      <c r="C9" t="s">
        <v>132</v>
      </c>
      <c r="D9">
        <v>2578.0500000000002</v>
      </c>
      <c r="E9">
        <v>2.8</v>
      </c>
    </row>
    <row r="10" spans="1:5" x14ac:dyDescent="0.35">
      <c r="A10" t="s">
        <v>35</v>
      </c>
      <c r="B10" t="s">
        <v>44</v>
      </c>
      <c r="C10" t="s">
        <v>132</v>
      </c>
      <c r="D10">
        <v>1582.9</v>
      </c>
      <c r="E10">
        <v>2.5536881419234359</v>
      </c>
    </row>
    <row r="11" spans="1:5" x14ac:dyDescent="0.35">
      <c r="A11" t="s">
        <v>35</v>
      </c>
      <c r="B11" t="s">
        <v>48</v>
      </c>
      <c r="C11" t="s">
        <v>132</v>
      </c>
      <c r="D11">
        <v>2118.13</v>
      </c>
      <c r="E11">
        <v>3.1501057082452428</v>
      </c>
    </row>
    <row r="12" spans="1:5" x14ac:dyDescent="0.35">
      <c r="A12" t="s">
        <v>35</v>
      </c>
      <c r="B12" t="s">
        <v>51</v>
      </c>
      <c r="C12" t="s">
        <v>132</v>
      </c>
      <c r="D12">
        <v>3841.02</v>
      </c>
      <c r="E12">
        <v>2.9235294117647062</v>
      </c>
    </row>
    <row r="13" spans="1:5" x14ac:dyDescent="0.35">
      <c r="A13" t="s">
        <v>35</v>
      </c>
      <c r="B13" t="s">
        <v>53</v>
      </c>
      <c r="C13" t="s">
        <v>132</v>
      </c>
      <c r="D13">
        <v>1667.49</v>
      </c>
      <c r="E13">
        <v>3.4270952927669338</v>
      </c>
    </row>
    <row r="14" spans="1:5" x14ac:dyDescent="0.35">
      <c r="A14" t="s">
        <v>35</v>
      </c>
      <c r="B14" t="s">
        <v>55</v>
      </c>
      <c r="C14" t="s">
        <v>132</v>
      </c>
      <c r="D14">
        <v>2539.75</v>
      </c>
      <c r="E14">
        <v>4.0168324407039027</v>
      </c>
    </row>
    <row r="15" spans="1:5" x14ac:dyDescent="0.35">
      <c r="A15" t="s">
        <v>35</v>
      </c>
      <c r="B15" t="s">
        <v>57</v>
      </c>
      <c r="C15" t="s">
        <v>132</v>
      </c>
      <c r="D15">
        <v>1560.77</v>
      </c>
      <c r="E15">
        <v>3.161240310077519</v>
      </c>
    </row>
    <row r="16" spans="1:5" x14ac:dyDescent="0.35">
      <c r="A16" t="s">
        <v>35</v>
      </c>
      <c r="B16" t="s">
        <v>58</v>
      </c>
      <c r="C16" t="s">
        <v>132</v>
      </c>
      <c r="D16">
        <v>2185.1</v>
      </c>
      <c r="E16">
        <v>3.019280205655527</v>
      </c>
    </row>
    <row r="17" spans="1:5" x14ac:dyDescent="0.35">
      <c r="A17" t="s">
        <v>63</v>
      </c>
      <c r="B17" t="s">
        <v>64</v>
      </c>
      <c r="C17" t="s">
        <v>132</v>
      </c>
      <c r="D17">
        <v>3056.08</v>
      </c>
      <c r="E17">
        <v>2.21273964131107</v>
      </c>
    </row>
    <row r="18" spans="1:5" x14ac:dyDescent="0.35">
      <c r="A18" t="s">
        <v>63</v>
      </c>
      <c r="B18" t="s">
        <v>69</v>
      </c>
      <c r="C18" t="s">
        <v>132</v>
      </c>
      <c r="D18">
        <v>2856.4</v>
      </c>
      <c r="E18">
        <v>2.9571663920922568</v>
      </c>
    </row>
    <row r="19" spans="1:5" x14ac:dyDescent="0.35">
      <c r="A19" t="s">
        <v>63</v>
      </c>
      <c r="B19" t="s">
        <v>70</v>
      </c>
      <c r="C19" t="s">
        <v>132</v>
      </c>
      <c r="D19">
        <v>2068.5</v>
      </c>
      <c r="E19">
        <v>3.1406844106463878</v>
      </c>
    </row>
    <row r="20" spans="1:5" x14ac:dyDescent="0.35">
      <c r="A20" t="s">
        <v>63</v>
      </c>
      <c r="B20" t="s">
        <v>72</v>
      </c>
      <c r="C20" t="s">
        <v>132</v>
      </c>
      <c r="D20">
        <v>2000.35</v>
      </c>
      <c r="E20">
        <v>3.1721439749608771</v>
      </c>
    </row>
    <row r="21" spans="1:5" x14ac:dyDescent="0.35">
      <c r="A21" t="s">
        <v>63</v>
      </c>
      <c r="B21" t="s">
        <v>73</v>
      </c>
      <c r="C21" t="s">
        <v>132</v>
      </c>
      <c r="D21">
        <v>2472.33</v>
      </c>
      <c r="E21">
        <v>3.1111111111111112</v>
      </c>
    </row>
    <row r="22" spans="1:5" x14ac:dyDescent="0.35">
      <c r="A22" t="s">
        <v>63</v>
      </c>
      <c r="B22" t="s">
        <v>74</v>
      </c>
      <c r="C22" t="s">
        <v>132</v>
      </c>
      <c r="D22">
        <v>2718.92</v>
      </c>
      <c r="E22">
        <v>3.7785388127853881</v>
      </c>
    </row>
    <row r="23" spans="1:5" x14ac:dyDescent="0.35">
      <c r="A23" t="s">
        <v>63</v>
      </c>
      <c r="B23" t="s">
        <v>78</v>
      </c>
      <c r="C23" t="s">
        <v>132</v>
      </c>
      <c r="D23">
        <v>2369.58</v>
      </c>
      <c r="E23">
        <v>4.8599508599508603</v>
      </c>
    </row>
    <row r="24" spans="1:5" x14ac:dyDescent="0.35">
      <c r="A24" t="s">
        <v>63</v>
      </c>
      <c r="B24" t="s">
        <v>80</v>
      </c>
      <c r="C24" t="s">
        <v>132</v>
      </c>
      <c r="D24">
        <v>1681.19</v>
      </c>
      <c r="E24">
        <v>2.7237442922374431</v>
      </c>
    </row>
    <row r="25" spans="1:5" x14ac:dyDescent="0.35">
      <c r="A25" t="s">
        <v>63</v>
      </c>
      <c r="B25" t="s">
        <v>81</v>
      </c>
      <c r="C25" t="s">
        <v>132</v>
      </c>
      <c r="D25">
        <v>1584.14</v>
      </c>
      <c r="E25">
        <v>2.730627306273063</v>
      </c>
    </row>
    <row r="26" spans="1:5" x14ac:dyDescent="0.35">
      <c r="A26" t="s">
        <v>63</v>
      </c>
      <c r="B26" t="s">
        <v>85</v>
      </c>
      <c r="C26" t="s">
        <v>132</v>
      </c>
      <c r="D26">
        <v>3297.31</v>
      </c>
      <c r="E26">
        <v>2.3417721518987338</v>
      </c>
    </row>
    <row r="27" spans="1:5" x14ac:dyDescent="0.35">
      <c r="A27" t="s">
        <v>63</v>
      </c>
      <c r="B27" t="s">
        <v>87</v>
      </c>
      <c r="C27" t="s">
        <v>132</v>
      </c>
      <c r="D27">
        <v>2214.34</v>
      </c>
      <c r="E27">
        <v>2.9372937293729371</v>
      </c>
    </row>
    <row r="28" spans="1:5" x14ac:dyDescent="0.35">
      <c r="A28" t="s">
        <v>63</v>
      </c>
      <c r="B28" t="s">
        <v>88</v>
      </c>
      <c r="C28" t="s">
        <v>132</v>
      </c>
      <c r="D28">
        <v>2573.83</v>
      </c>
      <c r="E28">
        <v>2.956521739130435</v>
      </c>
    </row>
    <row r="29" spans="1:5" x14ac:dyDescent="0.35">
      <c r="A29" t="s">
        <v>63</v>
      </c>
      <c r="B29" t="s">
        <v>89</v>
      </c>
      <c r="C29" t="s">
        <v>132</v>
      </c>
      <c r="D29">
        <v>3715.1</v>
      </c>
      <c r="E29">
        <v>5.5426356589147288</v>
      </c>
    </row>
    <row r="30" spans="1:5" x14ac:dyDescent="0.35">
      <c r="A30" t="s">
        <v>63</v>
      </c>
      <c r="B30" t="s">
        <v>92</v>
      </c>
      <c r="C30" t="s">
        <v>132</v>
      </c>
      <c r="D30">
        <v>2081.71</v>
      </c>
      <c r="E30">
        <v>2.477665276950566</v>
      </c>
    </row>
    <row r="31" spans="1:5" x14ac:dyDescent="0.35">
      <c r="A31" t="s">
        <v>63</v>
      </c>
      <c r="B31" t="s">
        <v>96</v>
      </c>
      <c r="C31" t="s">
        <v>132</v>
      </c>
      <c r="D31">
        <v>3093.97</v>
      </c>
      <c r="E31">
        <v>3.182724252491695</v>
      </c>
    </row>
    <row r="32" spans="1:5" x14ac:dyDescent="0.35">
      <c r="A32" t="s">
        <v>63</v>
      </c>
      <c r="B32" t="s">
        <v>97</v>
      </c>
      <c r="C32" t="s">
        <v>132</v>
      </c>
      <c r="D32">
        <v>2664.79</v>
      </c>
      <c r="E32">
        <v>3.429710867397807</v>
      </c>
    </row>
    <row r="33" spans="1:5" x14ac:dyDescent="0.35">
      <c r="A33" t="s">
        <v>63</v>
      </c>
      <c r="B33" t="s">
        <v>99</v>
      </c>
      <c r="C33" t="s">
        <v>132</v>
      </c>
      <c r="D33">
        <v>2746.28</v>
      </c>
      <c r="E33">
        <v>2.673952641165755</v>
      </c>
    </row>
    <row r="34" spans="1:5" x14ac:dyDescent="0.35">
      <c r="A34" t="s">
        <v>63</v>
      </c>
      <c r="B34" t="s">
        <v>100</v>
      </c>
      <c r="C34" t="s">
        <v>132</v>
      </c>
      <c r="D34">
        <v>1995.81</v>
      </c>
      <c r="E34">
        <v>3.71850699844479</v>
      </c>
    </row>
    <row r="35" spans="1:5" x14ac:dyDescent="0.35">
      <c r="A35" t="s">
        <v>63</v>
      </c>
      <c r="B35" t="s">
        <v>104</v>
      </c>
      <c r="C35" t="s">
        <v>132</v>
      </c>
      <c r="D35">
        <v>1874.39</v>
      </c>
      <c r="E35">
        <v>3.0029806259314462</v>
      </c>
    </row>
    <row r="36" spans="1:5" x14ac:dyDescent="0.35">
      <c r="A36" t="s">
        <v>63</v>
      </c>
      <c r="B36" t="s">
        <v>106</v>
      </c>
      <c r="C36" t="s">
        <v>132</v>
      </c>
      <c r="D36">
        <v>1605.48</v>
      </c>
      <c r="E36">
        <v>2.6898047722342731</v>
      </c>
    </row>
    <row r="37" spans="1:5" x14ac:dyDescent="0.35">
      <c r="A37" t="s">
        <v>63</v>
      </c>
      <c r="B37" t="s">
        <v>112</v>
      </c>
      <c r="C37" t="s">
        <v>132</v>
      </c>
      <c r="D37">
        <v>961.26</v>
      </c>
      <c r="E37">
        <v>3.206521739130435</v>
      </c>
    </row>
    <row r="38" spans="1:5" x14ac:dyDescent="0.35">
      <c r="A38" t="s">
        <v>63</v>
      </c>
      <c r="B38" t="s">
        <v>113</v>
      </c>
      <c r="C38" t="s">
        <v>132</v>
      </c>
      <c r="D38">
        <v>1803.12</v>
      </c>
      <c r="E38">
        <v>3.0025873221216042</v>
      </c>
    </row>
    <row r="39" spans="1:5" x14ac:dyDescent="0.35">
      <c r="A39" t="s">
        <v>63</v>
      </c>
      <c r="B39" t="s">
        <v>114</v>
      </c>
      <c r="C39" t="s">
        <v>132</v>
      </c>
      <c r="D39">
        <v>2922.26</v>
      </c>
      <c r="E39">
        <v>4.1273584905660377</v>
      </c>
    </row>
    <row r="40" spans="1:5" x14ac:dyDescent="0.35">
      <c r="A40" t="s">
        <v>63</v>
      </c>
      <c r="B40" t="s">
        <v>115</v>
      </c>
      <c r="C40" t="s">
        <v>132</v>
      </c>
      <c r="D40">
        <v>3582.44</v>
      </c>
      <c r="E40">
        <v>4.1434540389972154</v>
      </c>
    </row>
    <row r="41" spans="1:5" x14ac:dyDescent="0.35">
      <c r="A41" t="s">
        <v>63</v>
      </c>
      <c r="B41" t="s">
        <v>116</v>
      </c>
      <c r="C41" t="s">
        <v>132</v>
      </c>
      <c r="D41">
        <v>1718.8</v>
      </c>
      <c r="E41">
        <v>3.8626865671641788</v>
      </c>
    </row>
    <row r="42" spans="1:5" x14ac:dyDescent="0.35">
      <c r="A42" t="s">
        <v>63</v>
      </c>
      <c r="B42" t="s">
        <v>117</v>
      </c>
      <c r="C42" t="s">
        <v>132</v>
      </c>
      <c r="D42">
        <v>2221.39</v>
      </c>
      <c r="E42">
        <v>6.0593220338983054</v>
      </c>
    </row>
    <row r="43" spans="1:5" x14ac:dyDescent="0.35">
      <c r="A43" t="s">
        <v>63</v>
      </c>
      <c r="B43" t="s">
        <v>119</v>
      </c>
      <c r="C43" t="s">
        <v>132</v>
      </c>
      <c r="D43">
        <v>1333.86</v>
      </c>
      <c r="E43">
        <v>2.5307557117750439</v>
      </c>
    </row>
    <row r="44" spans="1:5" x14ac:dyDescent="0.35">
      <c r="A44" t="s">
        <v>63</v>
      </c>
      <c r="B44" t="s">
        <v>121</v>
      </c>
      <c r="C44" t="s">
        <v>132</v>
      </c>
      <c r="D44">
        <v>3228.13</v>
      </c>
      <c r="E44">
        <v>3.322192513368984</v>
      </c>
    </row>
    <row r="45" spans="1:5" x14ac:dyDescent="0.35">
      <c r="A45" t="s">
        <v>63</v>
      </c>
      <c r="B45" t="s">
        <v>122</v>
      </c>
      <c r="C45" t="s">
        <v>132</v>
      </c>
      <c r="D45">
        <v>2554.96</v>
      </c>
      <c r="E45">
        <v>3.499194847020934</v>
      </c>
    </row>
    <row r="46" spans="1:5" x14ac:dyDescent="0.35">
      <c r="A46" t="s">
        <v>35</v>
      </c>
      <c r="B46" t="s">
        <v>34</v>
      </c>
      <c r="C46" t="s">
        <v>130</v>
      </c>
      <c r="D46">
        <v>727.47</v>
      </c>
      <c r="E46">
        <v>3.5119047619047619</v>
      </c>
    </row>
    <row r="47" spans="1:5" x14ac:dyDescent="0.35">
      <c r="A47" t="s">
        <v>35</v>
      </c>
      <c r="B47" t="s">
        <v>38</v>
      </c>
      <c r="C47" t="s">
        <v>130</v>
      </c>
      <c r="D47">
        <v>1582.09</v>
      </c>
      <c r="E47">
        <v>3.257676902536716</v>
      </c>
    </row>
    <row r="48" spans="1:5" x14ac:dyDescent="0.35">
      <c r="A48" t="s">
        <v>35</v>
      </c>
      <c r="B48" t="s">
        <v>43</v>
      </c>
      <c r="C48" t="s">
        <v>130</v>
      </c>
      <c r="D48">
        <v>1224.8599999999999</v>
      </c>
      <c r="E48">
        <v>2.8728717366628831</v>
      </c>
    </row>
    <row r="49" spans="1:5" x14ac:dyDescent="0.35">
      <c r="A49" t="s">
        <v>35</v>
      </c>
      <c r="B49" t="s">
        <v>49</v>
      </c>
      <c r="C49" t="s">
        <v>130</v>
      </c>
      <c r="D49">
        <v>594.71</v>
      </c>
      <c r="E49">
        <v>1.9547038327526129</v>
      </c>
    </row>
    <row r="50" spans="1:5" x14ac:dyDescent="0.35">
      <c r="A50" t="s">
        <v>35</v>
      </c>
      <c r="B50" t="s">
        <v>52</v>
      </c>
      <c r="C50" t="s">
        <v>130</v>
      </c>
      <c r="D50">
        <v>1077.3699999999999</v>
      </c>
      <c r="E50">
        <v>2.7065527065527069</v>
      </c>
    </row>
    <row r="51" spans="1:5" x14ac:dyDescent="0.35">
      <c r="A51" t="s">
        <v>35</v>
      </c>
      <c r="B51" t="s">
        <v>56</v>
      </c>
      <c r="C51" t="s">
        <v>130</v>
      </c>
      <c r="D51">
        <v>868.03</v>
      </c>
      <c r="E51">
        <v>3.0051546391752568</v>
      </c>
    </row>
    <row r="52" spans="1:5" x14ac:dyDescent="0.35">
      <c r="A52" t="s">
        <v>63</v>
      </c>
      <c r="B52" t="s">
        <v>62</v>
      </c>
      <c r="C52" t="s">
        <v>130</v>
      </c>
      <c r="D52">
        <v>717.22</v>
      </c>
      <c r="E52">
        <v>3.3029197080291972</v>
      </c>
    </row>
    <row r="53" spans="1:5" x14ac:dyDescent="0.35">
      <c r="A53" t="s">
        <v>63</v>
      </c>
      <c r="B53" t="s">
        <v>66</v>
      </c>
      <c r="C53" t="s">
        <v>130</v>
      </c>
      <c r="D53">
        <v>1669.06</v>
      </c>
      <c r="E53">
        <v>3.1121323529411762</v>
      </c>
    </row>
    <row r="54" spans="1:5" x14ac:dyDescent="0.35">
      <c r="A54" t="s">
        <v>63</v>
      </c>
      <c r="B54" t="s">
        <v>67</v>
      </c>
      <c r="C54" t="s">
        <v>130</v>
      </c>
      <c r="D54">
        <v>788.4</v>
      </c>
      <c r="E54">
        <v>2.8978288633461049</v>
      </c>
    </row>
    <row r="55" spans="1:5" x14ac:dyDescent="0.35">
      <c r="A55" t="s">
        <v>63</v>
      </c>
      <c r="B55" t="s">
        <v>68</v>
      </c>
      <c r="C55" t="s">
        <v>130</v>
      </c>
      <c r="D55">
        <v>1386.85</v>
      </c>
      <c r="E55">
        <v>2.683946488294314</v>
      </c>
    </row>
    <row r="56" spans="1:5" x14ac:dyDescent="0.35">
      <c r="A56" t="s">
        <v>63</v>
      </c>
      <c r="B56" t="s">
        <v>79</v>
      </c>
      <c r="C56" t="s">
        <v>130</v>
      </c>
      <c r="D56">
        <v>847.86</v>
      </c>
      <c r="E56">
        <v>2.7445394112060781</v>
      </c>
    </row>
    <row r="57" spans="1:5" x14ac:dyDescent="0.35">
      <c r="A57" t="s">
        <v>63</v>
      </c>
      <c r="B57" t="s">
        <v>83</v>
      </c>
      <c r="C57" t="s">
        <v>130</v>
      </c>
      <c r="D57">
        <v>865.37</v>
      </c>
      <c r="E57">
        <v>3.510911424903723</v>
      </c>
    </row>
    <row r="58" spans="1:5" x14ac:dyDescent="0.35">
      <c r="A58" t="s">
        <v>63</v>
      </c>
      <c r="B58" t="s">
        <v>84</v>
      </c>
      <c r="C58" t="s">
        <v>130</v>
      </c>
      <c r="D58">
        <v>591.91</v>
      </c>
      <c r="E58">
        <v>1.892583120204604</v>
      </c>
    </row>
    <row r="59" spans="1:5" x14ac:dyDescent="0.35">
      <c r="A59" t="s">
        <v>63</v>
      </c>
      <c r="B59" t="s">
        <v>91</v>
      </c>
      <c r="C59" t="s">
        <v>130</v>
      </c>
      <c r="D59">
        <v>1501.58</v>
      </c>
      <c r="E59">
        <v>2.2985283812193411</v>
      </c>
    </row>
    <row r="60" spans="1:5" x14ac:dyDescent="0.35">
      <c r="A60" t="s">
        <v>63</v>
      </c>
      <c r="B60" t="s">
        <v>98</v>
      </c>
      <c r="C60" t="s">
        <v>130</v>
      </c>
      <c r="D60">
        <v>2317.91</v>
      </c>
      <c r="E60">
        <v>3.1191588785046731</v>
      </c>
    </row>
    <row r="61" spans="1:5" x14ac:dyDescent="0.35">
      <c r="A61" t="s">
        <v>63</v>
      </c>
      <c r="B61" t="s">
        <v>101</v>
      </c>
      <c r="C61" t="s">
        <v>130</v>
      </c>
      <c r="D61">
        <v>1490.48</v>
      </c>
      <c r="E61">
        <v>3.1117824773413898</v>
      </c>
    </row>
    <row r="62" spans="1:5" x14ac:dyDescent="0.35">
      <c r="A62" t="s">
        <v>63</v>
      </c>
      <c r="B62" t="s">
        <v>103</v>
      </c>
      <c r="C62" t="s">
        <v>130</v>
      </c>
      <c r="D62">
        <v>1394.09</v>
      </c>
      <c r="E62">
        <v>2.8617886178861789</v>
      </c>
    </row>
    <row r="63" spans="1:5" x14ac:dyDescent="0.35">
      <c r="A63" t="s">
        <v>63</v>
      </c>
      <c r="B63" t="s">
        <v>105</v>
      </c>
      <c r="C63" t="s">
        <v>130</v>
      </c>
      <c r="D63">
        <v>1460.3</v>
      </c>
      <c r="E63">
        <v>2.8296943231441052</v>
      </c>
    </row>
    <row r="64" spans="1:5" x14ac:dyDescent="0.35">
      <c r="A64" t="s">
        <v>63</v>
      </c>
      <c r="B64" t="s">
        <v>110</v>
      </c>
      <c r="C64" t="s">
        <v>130</v>
      </c>
      <c r="D64">
        <v>900.98</v>
      </c>
      <c r="E64">
        <v>2.5560165975103728</v>
      </c>
    </row>
    <row r="65" spans="1:5" x14ac:dyDescent="0.35">
      <c r="A65" t="s">
        <v>63</v>
      </c>
      <c r="B65" t="s">
        <v>120</v>
      </c>
      <c r="C65" t="s">
        <v>130</v>
      </c>
      <c r="D65">
        <v>1088.44</v>
      </c>
      <c r="E65">
        <v>2.7639484978540771</v>
      </c>
    </row>
    <row r="66" spans="1:5" x14ac:dyDescent="0.35">
      <c r="A66" t="s">
        <v>35</v>
      </c>
      <c r="B66" t="s">
        <v>37</v>
      </c>
      <c r="C66" t="s">
        <v>133</v>
      </c>
      <c r="D66">
        <v>20403.98</v>
      </c>
      <c r="E66">
        <v>3.6703601108033239</v>
      </c>
    </row>
    <row r="67" spans="1:5" x14ac:dyDescent="0.35">
      <c r="A67" t="s">
        <v>35</v>
      </c>
      <c r="B67" t="s">
        <v>50</v>
      </c>
      <c r="C67" t="s">
        <v>133</v>
      </c>
      <c r="D67">
        <v>4545.83</v>
      </c>
      <c r="E67">
        <v>6.2672064777327936</v>
      </c>
    </row>
    <row r="68" spans="1:5" x14ac:dyDescent="0.35">
      <c r="A68" t="s">
        <v>63</v>
      </c>
      <c r="B68" t="s">
        <v>65</v>
      </c>
      <c r="C68" t="s">
        <v>133</v>
      </c>
      <c r="D68">
        <v>5596.03</v>
      </c>
      <c r="E68">
        <v>4.3014492753623186</v>
      </c>
    </row>
    <row r="69" spans="1:5" x14ac:dyDescent="0.35">
      <c r="A69" t="s">
        <v>63</v>
      </c>
      <c r="B69" t="s">
        <v>82</v>
      </c>
      <c r="C69" t="s">
        <v>133</v>
      </c>
      <c r="D69">
        <v>7372.5</v>
      </c>
      <c r="E69">
        <v>5.558778625954198</v>
      </c>
    </row>
    <row r="70" spans="1:5" x14ac:dyDescent="0.35">
      <c r="A70" t="s">
        <v>63</v>
      </c>
      <c r="B70" t="s">
        <v>71</v>
      </c>
      <c r="C70" t="s">
        <v>137</v>
      </c>
      <c r="D70">
        <v>4600.38</v>
      </c>
      <c r="E70">
        <v>4.2914979757085021</v>
      </c>
    </row>
    <row r="71" spans="1:5" x14ac:dyDescent="0.35">
      <c r="A71" t="s">
        <v>63</v>
      </c>
      <c r="B71" t="s">
        <v>86</v>
      </c>
      <c r="C71" t="s">
        <v>137</v>
      </c>
      <c r="D71">
        <v>4546.51</v>
      </c>
      <c r="E71">
        <v>8.8281786941580762</v>
      </c>
    </row>
    <row r="72" spans="1:5" x14ac:dyDescent="0.35">
      <c r="A72" t="s">
        <v>63</v>
      </c>
      <c r="B72" t="s">
        <v>102</v>
      </c>
      <c r="C72" t="s">
        <v>137</v>
      </c>
      <c r="D72">
        <v>4697.07</v>
      </c>
      <c r="E72">
        <v>2.8295964125560542</v>
      </c>
    </row>
    <row r="73" spans="1:5" x14ac:dyDescent="0.35">
      <c r="A73" t="s">
        <v>63</v>
      </c>
      <c r="B73" t="s">
        <v>118</v>
      </c>
      <c r="C73" t="s">
        <v>137</v>
      </c>
      <c r="D73">
        <v>5724.08</v>
      </c>
      <c r="E73">
        <v>4.26158038147139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128</v>
      </c>
      <c r="D1" t="s">
        <v>5</v>
      </c>
      <c r="E1" t="s">
        <v>152</v>
      </c>
    </row>
    <row r="2" spans="1:5" x14ac:dyDescent="0.35">
      <c r="A2" t="s">
        <v>35</v>
      </c>
      <c r="B2" t="s">
        <v>54</v>
      </c>
      <c r="C2" t="s">
        <v>135</v>
      </c>
      <c r="D2">
        <v>713.73</v>
      </c>
      <c r="E2">
        <v>1.9600184312196509</v>
      </c>
    </row>
    <row r="3" spans="1:5" x14ac:dyDescent="0.35">
      <c r="A3" t="s">
        <v>63</v>
      </c>
      <c r="B3" t="s">
        <v>90</v>
      </c>
      <c r="C3" t="s">
        <v>135</v>
      </c>
      <c r="D3">
        <v>229.72</v>
      </c>
      <c r="E3">
        <v>0.3741275194102423</v>
      </c>
    </row>
    <row r="4" spans="1:5" x14ac:dyDescent="0.35">
      <c r="A4" t="s">
        <v>63</v>
      </c>
      <c r="B4" t="s">
        <v>111</v>
      </c>
      <c r="C4" t="s">
        <v>135</v>
      </c>
      <c r="D4">
        <v>892.81</v>
      </c>
      <c r="E4">
        <v>0.10352628524813511</v>
      </c>
    </row>
    <row r="5" spans="1:5" x14ac:dyDescent="0.35">
      <c r="A5" t="s">
        <v>35</v>
      </c>
      <c r="B5" t="s">
        <v>36</v>
      </c>
      <c r="C5" t="s">
        <v>132</v>
      </c>
      <c r="D5">
        <v>2075.4499999999998</v>
      </c>
      <c r="E5">
        <v>0.90865284758858478</v>
      </c>
    </row>
    <row r="6" spans="1:5" x14ac:dyDescent="0.35">
      <c r="A6" t="s">
        <v>35</v>
      </c>
      <c r="B6" t="s">
        <v>39</v>
      </c>
      <c r="C6" t="s">
        <v>132</v>
      </c>
      <c r="D6">
        <v>2638.44</v>
      </c>
      <c r="E6">
        <v>3.1058145625982192</v>
      </c>
    </row>
    <row r="7" spans="1:5" x14ac:dyDescent="0.35">
      <c r="A7" t="s">
        <v>35</v>
      </c>
      <c r="B7" t="s">
        <v>40</v>
      </c>
      <c r="C7" t="s">
        <v>132</v>
      </c>
      <c r="D7">
        <v>2087.41</v>
      </c>
      <c r="E7">
        <v>0.95403502093642945</v>
      </c>
    </row>
    <row r="8" spans="1:5" x14ac:dyDescent="0.35">
      <c r="A8" t="s">
        <v>35</v>
      </c>
      <c r="B8" t="s">
        <v>41</v>
      </c>
      <c r="C8" t="s">
        <v>132</v>
      </c>
      <c r="D8">
        <v>3486.13</v>
      </c>
      <c r="E8">
        <v>2.3799230904566819</v>
      </c>
    </row>
    <row r="9" spans="1:5" x14ac:dyDescent="0.35">
      <c r="A9" t="s">
        <v>35</v>
      </c>
      <c r="B9" t="s">
        <v>42</v>
      </c>
      <c r="C9" t="s">
        <v>132</v>
      </c>
      <c r="D9">
        <v>2578.0500000000002</v>
      </c>
      <c r="E9">
        <v>0.40546891370072152</v>
      </c>
    </row>
    <row r="10" spans="1:5" x14ac:dyDescent="0.35">
      <c r="A10" t="s">
        <v>35</v>
      </c>
      <c r="B10" t="s">
        <v>44</v>
      </c>
      <c r="C10" t="s">
        <v>132</v>
      </c>
      <c r="D10">
        <v>1582.9</v>
      </c>
      <c r="E10">
        <v>0.75767642046275174</v>
      </c>
    </row>
    <row r="11" spans="1:5" x14ac:dyDescent="0.35">
      <c r="A11" t="s">
        <v>35</v>
      </c>
      <c r="B11" t="s">
        <v>48</v>
      </c>
      <c r="C11" t="s">
        <v>132</v>
      </c>
      <c r="D11">
        <v>2118.13</v>
      </c>
      <c r="E11">
        <v>1.632086949468732</v>
      </c>
    </row>
    <row r="12" spans="1:5" x14ac:dyDescent="0.35">
      <c r="A12" t="s">
        <v>35</v>
      </c>
      <c r="B12" t="s">
        <v>51</v>
      </c>
      <c r="C12" t="s">
        <v>132</v>
      </c>
      <c r="D12">
        <v>3841.02</v>
      </c>
      <c r="E12">
        <v>1.251528336178884</v>
      </c>
    </row>
    <row r="13" spans="1:5" x14ac:dyDescent="0.35">
      <c r="A13" t="s">
        <v>35</v>
      </c>
      <c r="B13" t="s">
        <v>53</v>
      </c>
      <c r="C13" t="s">
        <v>132</v>
      </c>
      <c r="D13">
        <v>1667.49</v>
      </c>
      <c r="E13">
        <v>0.80729421852033312</v>
      </c>
    </row>
    <row r="14" spans="1:5" x14ac:dyDescent="0.35">
      <c r="A14" t="s">
        <v>35</v>
      </c>
      <c r="B14" t="s">
        <v>55</v>
      </c>
      <c r="C14" t="s">
        <v>132</v>
      </c>
      <c r="D14">
        <v>2539.75</v>
      </c>
      <c r="E14">
        <v>0.74190624190624188</v>
      </c>
    </row>
    <row r="15" spans="1:5" x14ac:dyDescent="0.35">
      <c r="A15" t="s">
        <v>35</v>
      </c>
      <c r="B15" t="s">
        <v>57</v>
      </c>
      <c r="C15" t="s">
        <v>132</v>
      </c>
      <c r="D15">
        <v>1560.77</v>
      </c>
      <c r="E15">
        <v>1.051331516041099</v>
      </c>
    </row>
    <row r="16" spans="1:5" x14ac:dyDescent="0.35">
      <c r="A16" t="s">
        <v>35</v>
      </c>
      <c r="B16" t="s">
        <v>58</v>
      </c>
      <c r="C16" t="s">
        <v>132</v>
      </c>
      <c r="D16">
        <v>2185.1</v>
      </c>
      <c r="E16">
        <v>0.68934953538241595</v>
      </c>
    </row>
    <row r="17" spans="1:5" x14ac:dyDescent="0.35">
      <c r="A17" t="s">
        <v>63</v>
      </c>
      <c r="B17" t="s">
        <v>64</v>
      </c>
      <c r="C17" t="s">
        <v>132</v>
      </c>
      <c r="D17">
        <v>3056.08</v>
      </c>
      <c r="E17">
        <v>0.7804094790461894</v>
      </c>
    </row>
    <row r="18" spans="1:5" x14ac:dyDescent="0.35">
      <c r="A18" t="s">
        <v>63</v>
      </c>
      <c r="B18" t="s">
        <v>69</v>
      </c>
      <c r="C18" t="s">
        <v>132</v>
      </c>
      <c r="D18">
        <v>2856.4</v>
      </c>
      <c r="E18">
        <v>0.62899250282427843</v>
      </c>
    </row>
    <row r="19" spans="1:5" x14ac:dyDescent="0.35">
      <c r="A19" t="s">
        <v>63</v>
      </c>
      <c r="B19" t="s">
        <v>70</v>
      </c>
      <c r="C19" t="s">
        <v>132</v>
      </c>
      <c r="D19">
        <v>2068.5</v>
      </c>
      <c r="E19">
        <v>1.198647900457499</v>
      </c>
    </row>
    <row r="20" spans="1:5" x14ac:dyDescent="0.35">
      <c r="A20" t="s">
        <v>63</v>
      </c>
      <c r="B20" t="s">
        <v>72</v>
      </c>
      <c r="C20" t="s">
        <v>132</v>
      </c>
      <c r="D20">
        <v>2000.35</v>
      </c>
      <c r="E20">
        <v>0.59382682327232994</v>
      </c>
    </row>
    <row r="21" spans="1:5" x14ac:dyDescent="0.35">
      <c r="A21" t="s">
        <v>63</v>
      </c>
      <c r="B21" t="s">
        <v>73</v>
      </c>
      <c r="C21" t="s">
        <v>132</v>
      </c>
      <c r="D21">
        <v>2472.33</v>
      </c>
      <c r="E21">
        <v>1.187804165855558</v>
      </c>
    </row>
    <row r="22" spans="1:5" x14ac:dyDescent="0.35">
      <c r="A22" t="s">
        <v>63</v>
      </c>
      <c r="B22" t="s">
        <v>74</v>
      </c>
      <c r="C22" t="s">
        <v>132</v>
      </c>
      <c r="D22">
        <v>2718.92</v>
      </c>
      <c r="E22">
        <v>0.9848114679304153</v>
      </c>
    </row>
    <row r="23" spans="1:5" x14ac:dyDescent="0.35">
      <c r="A23" t="s">
        <v>63</v>
      </c>
      <c r="B23" t="s">
        <v>78</v>
      </c>
      <c r="C23" t="s">
        <v>132</v>
      </c>
      <c r="D23">
        <v>2369.58</v>
      </c>
      <c r="E23">
        <v>0.91540430728763</v>
      </c>
    </row>
    <row r="24" spans="1:5" x14ac:dyDescent="0.35">
      <c r="A24" t="s">
        <v>63</v>
      </c>
      <c r="B24" t="s">
        <v>80</v>
      </c>
      <c r="C24" t="s">
        <v>132</v>
      </c>
      <c r="D24">
        <v>1681.19</v>
      </c>
      <c r="E24">
        <v>0.7378053023450003</v>
      </c>
    </row>
    <row r="25" spans="1:5" x14ac:dyDescent="0.35">
      <c r="A25" t="s">
        <v>63</v>
      </c>
      <c r="B25" t="s">
        <v>81</v>
      </c>
      <c r="C25" t="s">
        <v>132</v>
      </c>
      <c r="D25">
        <v>1584.14</v>
      </c>
      <c r="E25">
        <v>0.53598665395614875</v>
      </c>
    </row>
    <row r="26" spans="1:5" x14ac:dyDescent="0.35">
      <c r="A26" t="s">
        <v>63</v>
      </c>
      <c r="B26" t="s">
        <v>85</v>
      </c>
      <c r="C26" t="s">
        <v>132</v>
      </c>
      <c r="D26">
        <v>3297.31</v>
      </c>
      <c r="E26">
        <v>0.46764290889677002</v>
      </c>
    </row>
    <row r="27" spans="1:5" x14ac:dyDescent="0.35">
      <c r="A27" t="s">
        <v>63</v>
      </c>
      <c r="B27" t="s">
        <v>87</v>
      </c>
      <c r="C27" t="s">
        <v>132</v>
      </c>
      <c r="D27">
        <v>2214.34</v>
      </c>
      <c r="E27">
        <v>0.99602272727272723</v>
      </c>
    </row>
    <row r="28" spans="1:5" x14ac:dyDescent="0.35">
      <c r="A28" t="s">
        <v>63</v>
      </c>
      <c r="B28" t="s">
        <v>88</v>
      </c>
      <c r="C28" t="s">
        <v>132</v>
      </c>
      <c r="D28">
        <v>2573.83</v>
      </c>
      <c r="E28">
        <v>0.66316956528933835</v>
      </c>
    </row>
    <row r="29" spans="1:5" x14ac:dyDescent="0.35">
      <c r="A29" t="s">
        <v>63</v>
      </c>
      <c r="B29" t="s">
        <v>89</v>
      </c>
      <c r="C29" t="s">
        <v>132</v>
      </c>
      <c r="D29">
        <v>3715.1</v>
      </c>
      <c r="E29">
        <v>0.95989714579583441</v>
      </c>
    </row>
    <row r="30" spans="1:5" x14ac:dyDescent="0.35">
      <c r="A30" t="s">
        <v>63</v>
      </c>
      <c r="B30" t="s">
        <v>92</v>
      </c>
      <c r="C30" t="s">
        <v>132</v>
      </c>
      <c r="D30">
        <v>2081.71</v>
      </c>
      <c r="E30">
        <v>0.9112480298036969</v>
      </c>
    </row>
    <row r="31" spans="1:5" x14ac:dyDescent="0.35">
      <c r="A31" t="s">
        <v>63</v>
      </c>
      <c r="B31" t="s">
        <v>96</v>
      </c>
      <c r="C31" t="s">
        <v>132</v>
      </c>
      <c r="D31">
        <v>3093.97</v>
      </c>
      <c r="E31">
        <v>1.177242888402626</v>
      </c>
    </row>
    <row r="32" spans="1:5" x14ac:dyDescent="0.35">
      <c r="A32" t="s">
        <v>63</v>
      </c>
      <c r="B32" t="s">
        <v>97</v>
      </c>
      <c r="C32" t="s">
        <v>132</v>
      </c>
      <c r="D32">
        <v>2664.79</v>
      </c>
      <c r="E32">
        <v>0.67197298601061262</v>
      </c>
    </row>
    <row r="33" spans="1:5" x14ac:dyDescent="0.35">
      <c r="A33" t="s">
        <v>63</v>
      </c>
      <c r="B33" t="s">
        <v>99</v>
      </c>
      <c r="C33" t="s">
        <v>132</v>
      </c>
      <c r="D33">
        <v>2746.28</v>
      </c>
      <c r="E33">
        <v>0.91928187056526489</v>
      </c>
    </row>
    <row r="34" spans="1:5" x14ac:dyDescent="0.35">
      <c r="A34" t="s">
        <v>63</v>
      </c>
      <c r="B34" t="s">
        <v>100</v>
      </c>
      <c r="C34" t="s">
        <v>132</v>
      </c>
      <c r="D34">
        <v>1995.81</v>
      </c>
      <c r="E34">
        <v>0.98019167052620326</v>
      </c>
    </row>
    <row r="35" spans="1:5" x14ac:dyDescent="0.35">
      <c r="A35" t="s">
        <v>63</v>
      </c>
      <c r="B35" t="s">
        <v>104</v>
      </c>
      <c r="C35" t="s">
        <v>132</v>
      </c>
      <c r="D35">
        <v>1874.39</v>
      </c>
      <c r="E35">
        <v>0.27161975962128748</v>
      </c>
    </row>
    <row r="36" spans="1:5" x14ac:dyDescent="0.35">
      <c r="A36" t="s">
        <v>63</v>
      </c>
      <c r="B36" t="s">
        <v>106</v>
      </c>
      <c r="C36" t="s">
        <v>132</v>
      </c>
      <c r="D36">
        <v>1605.48</v>
      </c>
      <c r="E36">
        <v>0.42644658080899689</v>
      </c>
    </row>
    <row r="37" spans="1:5" x14ac:dyDescent="0.35">
      <c r="A37" t="s">
        <v>63</v>
      </c>
      <c r="B37" t="s">
        <v>112</v>
      </c>
      <c r="C37" t="s">
        <v>132</v>
      </c>
      <c r="D37">
        <v>961.26</v>
      </c>
      <c r="E37">
        <v>0.56570611077048849</v>
      </c>
    </row>
    <row r="38" spans="1:5" x14ac:dyDescent="0.35">
      <c r="A38" t="s">
        <v>63</v>
      </c>
      <c r="B38" t="s">
        <v>113</v>
      </c>
      <c r="C38" t="s">
        <v>132</v>
      </c>
      <c r="D38">
        <v>1803.12</v>
      </c>
      <c r="E38">
        <v>0.56136867533670864</v>
      </c>
    </row>
    <row r="39" spans="1:5" x14ac:dyDescent="0.35">
      <c r="A39" t="s">
        <v>63</v>
      </c>
      <c r="B39" t="s">
        <v>114</v>
      </c>
      <c r="C39" t="s">
        <v>132</v>
      </c>
      <c r="D39">
        <v>2922.26</v>
      </c>
      <c r="E39">
        <v>0.63818760642629757</v>
      </c>
    </row>
    <row r="40" spans="1:5" x14ac:dyDescent="0.35">
      <c r="A40" t="s">
        <v>63</v>
      </c>
      <c r="B40" t="s">
        <v>115</v>
      </c>
      <c r="C40" t="s">
        <v>132</v>
      </c>
      <c r="D40">
        <v>3582.44</v>
      </c>
      <c r="E40">
        <v>0.5315058946512573</v>
      </c>
    </row>
    <row r="41" spans="1:5" x14ac:dyDescent="0.35">
      <c r="A41" t="s">
        <v>63</v>
      </c>
      <c r="B41" t="s">
        <v>116</v>
      </c>
      <c r="C41" t="s">
        <v>132</v>
      </c>
      <c r="D41">
        <v>1718.8</v>
      </c>
      <c r="E41">
        <v>1.177551818537349</v>
      </c>
    </row>
    <row r="42" spans="1:5" x14ac:dyDescent="0.35">
      <c r="A42" t="s">
        <v>63</v>
      </c>
      <c r="B42" t="s">
        <v>117</v>
      </c>
      <c r="C42" t="s">
        <v>132</v>
      </c>
      <c r="D42">
        <v>2221.39</v>
      </c>
      <c r="E42">
        <v>0.80848815408215435</v>
      </c>
    </row>
    <row r="43" spans="1:5" x14ac:dyDescent="0.35">
      <c r="A43" t="s">
        <v>63</v>
      </c>
      <c r="B43" t="s">
        <v>119</v>
      </c>
      <c r="C43" t="s">
        <v>132</v>
      </c>
      <c r="D43">
        <v>1333.86</v>
      </c>
      <c r="E43">
        <v>1.4845854534570491</v>
      </c>
    </row>
    <row r="44" spans="1:5" x14ac:dyDescent="0.35">
      <c r="A44" t="s">
        <v>63</v>
      </c>
      <c r="B44" t="s">
        <v>121</v>
      </c>
      <c r="C44" t="s">
        <v>132</v>
      </c>
      <c r="D44">
        <v>3228.13</v>
      </c>
      <c r="E44">
        <v>0.70823811794104596</v>
      </c>
    </row>
    <row r="45" spans="1:5" x14ac:dyDescent="0.35">
      <c r="A45" t="s">
        <v>63</v>
      </c>
      <c r="B45" t="s">
        <v>122</v>
      </c>
      <c r="C45" t="s">
        <v>132</v>
      </c>
      <c r="D45">
        <v>2554.96</v>
      </c>
      <c r="E45">
        <v>1.0188053729637041</v>
      </c>
    </row>
    <row r="46" spans="1:5" x14ac:dyDescent="0.35">
      <c r="A46" t="s">
        <v>35</v>
      </c>
      <c r="B46" t="s">
        <v>34</v>
      </c>
      <c r="C46" t="s">
        <v>130</v>
      </c>
      <c r="D46">
        <v>727.47</v>
      </c>
      <c r="E46">
        <v>0.17107221886944279</v>
      </c>
    </row>
    <row r="47" spans="1:5" x14ac:dyDescent="0.35">
      <c r="A47" t="s">
        <v>35</v>
      </c>
      <c r="B47" t="s">
        <v>38</v>
      </c>
      <c r="C47" t="s">
        <v>130</v>
      </c>
      <c r="D47">
        <v>1582.09</v>
      </c>
      <c r="E47">
        <v>1.734049017622038</v>
      </c>
    </row>
    <row r="48" spans="1:5" x14ac:dyDescent="0.35">
      <c r="A48" t="s">
        <v>35</v>
      </c>
      <c r="B48" t="s">
        <v>43</v>
      </c>
      <c r="C48" t="s">
        <v>130</v>
      </c>
      <c r="D48">
        <v>1224.8599999999999</v>
      </c>
      <c r="E48">
        <v>0.60162924696999809</v>
      </c>
    </row>
    <row r="49" spans="1:5" x14ac:dyDescent="0.35">
      <c r="A49" t="s">
        <v>35</v>
      </c>
      <c r="B49" t="s">
        <v>49</v>
      </c>
      <c r="C49" t="s">
        <v>130</v>
      </c>
      <c r="D49">
        <v>594.71</v>
      </c>
      <c r="E49">
        <v>8.9571296325853117E-2</v>
      </c>
    </row>
    <row r="50" spans="1:5" x14ac:dyDescent="0.35">
      <c r="A50" t="s">
        <v>35</v>
      </c>
      <c r="B50" t="s">
        <v>52</v>
      </c>
      <c r="C50" t="s">
        <v>130</v>
      </c>
      <c r="D50">
        <v>1077.3699999999999</v>
      </c>
      <c r="E50">
        <v>0.47073839108074628</v>
      </c>
    </row>
    <row r="51" spans="1:5" x14ac:dyDescent="0.35">
      <c r="A51" t="s">
        <v>35</v>
      </c>
      <c r="B51" t="s">
        <v>56</v>
      </c>
      <c r="C51" t="s">
        <v>130</v>
      </c>
      <c r="D51">
        <v>868.03</v>
      </c>
      <c r="E51">
        <v>0.78279118572927597</v>
      </c>
    </row>
    <row r="52" spans="1:5" x14ac:dyDescent="0.35">
      <c r="A52" t="s">
        <v>63</v>
      </c>
      <c r="B52" t="s">
        <v>62</v>
      </c>
      <c r="C52" t="s">
        <v>130</v>
      </c>
      <c r="D52">
        <v>717.22</v>
      </c>
      <c r="E52">
        <v>1.0973649748005869</v>
      </c>
    </row>
    <row r="53" spans="1:5" x14ac:dyDescent="0.35">
      <c r="A53" t="s">
        <v>63</v>
      </c>
      <c r="B53" t="s">
        <v>66</v>
      </c>
      <c r="C53" t="s">
        <v>130</v>
      </c>
      <c r="D53">
        <v>1669.06</v>
      </c>
      <c r="E53">
        <v>0.65334063526834607</v>
      </c>
    </row>
    <row r="54" spans="1:5" x14ac:dyDescent="0.35">
      <c r="A54" t="s">
        <v>63</v>
      </c>
      <c r="B54" t="s">
        <v>67</v>
      </c>
      <c r="C54" t="s">
        <v>130</v>
      </c>
      <c r="D54">
        <v>788.4</v>
      </c>
      <c r="E54">
        <v>0.59940282301845826</v>
      </c>
    </row>
    <row r="55" spans="1:5" x14ac:dyDescent="0.35">
      <c r="A55" t="s">
        <v>63</v>
      </c>
      <c r="B55" t="s">
        <v>68</v>
      </c>
      <c r="C55" t="s">
        <v>130</v>
      </c>
      <c r="D55">
        <v>1386.85</v>
      </c>
      <c r="E55">
        <v>0.79268849329847713</v>
      </c>
    </row>
    <row r="56" spans="1:5" x14ac:dyDescent="0.35">
      <c r="A56" t="s">
        <v>63</v>
      </c>
      <c r="B56" t="s">
        <v>79</v>
      </c>
      <c r="C56" t="s">
        <v>130</v>
      </c>
      <c r="D56">
        <v>847.86</v>
      </c>
      <c r="E56">
        <v>0.36006774067480141</v>
      </c>
    </row>
    <row r="57" spans="1:5" x14ac:dyDescent="0.35">
      <c r="A57" t="s">
        <v>63</v>
      </c>
      <c r="B57" t="s">
        <v>83</v>
      </c>
      <c r="C57" t="s">
        <v>130</v>
      </c>
      <c r="D57">
        <v>865.37</v>
      </c>
      <c r="E57">
        <v>0.78249375826112499</v>
      </c>
    </row>
    <row r="58" spans="1:5" x14ac:dyDescent="0.35">
      <c r="A58" t="s">
        <v>63</v>
      </c>
      <c r="B58" t="s">
        <v>84</v>
      </c>
      <c r="C58" t="s">
        <v>130</v>
      </c>
      <c r="D58">
        <v>591.91</v>
      </c>
      <c r="E58">
        <v>0.55091819699499167</v>
      </c>
    </row>
    <row r="59" spans="1:5" x14ac:dyDescent="0.35">
      <c r="A59" t="s">
        <v>63</v>
      </c>
      <c r="B59" t="s">
        <v>91</v>
      </c>
      <c r="C59" t="s">
        <v>130</v>
      </c>
      <c r="D59">
        <v>1501.58</v>
      </c>
      <c r="E59">
        <v>0.50835219866913628</v>
      </c>
    </row>
    <row r="60" spans="1:5" x14ac:dyDescent="0.35">
      <c r="A60" t="s">
        <v>63</v>
      </c>
      <c r="B60" t="s">
        <v>98</v>
      </c>
      <c r="C60" t="s">
        <v>130</v>
      </c>
      <c r="D60">
        <v>2317.91</v>
      </c>
      <c r="E60">
        <v>0.65791472029822595</v>
      </c>
    </row>
    <row r="61" spans="1:5" x14ac:dyDescent="0.35">
      <c r="A61" t="s">
        <v>63</v>
      </c>
      <c r="B61" t="s">
        <v>101</v>
      </c>
      <c r="C61" t="s">
        <v>130</v>
      </c>
      <c r="D61">
        <v>1490.48</v>
      </c>
      <c r="E61">
        <v>1.137700050691578</v>
      </c>
    </row>
    <row r="62" spans="1:5" x14ac:dyDescent="0.35">
      <c r="A62" t="s">
        <v>63</v>
      </c>
      <c r="B62" t="s">
        <v>103</v>
      </c>
      <c r="C62" t="s">
        <v>130</v>
      </c>
      <c r="D62">
        <v>1394.09</v>
      </c>
      <c r="E62">
        <v>0.45819564263781259</v>
      </c>
    </row>
    <row r="63" spans="1:5" x14ac:dyDescent="0.35">
      <c r="A63" t="s">
        <v>63</v>
      </c>
      <c r="B63" t="s">
        <v>105</v>
      </c>
      <c r="C63" t="s">
        <v>130</v>
      </c>
      <c r="D63">
        <v>1460.3</v>
      </c>
      <c r="E63">
        <v>0.96562846487249276</v>
      </c>
    </row>
    <row r="64" spans="1:5" x14ac:dyDescent="0.35">
      <c r="A64" t="s">
        <v>63</v>
      </c>
      <c r="B64" t="s">
        <v>110</v>
      </c>
      <c r="C64" t="s">
        <v>130</v>
      </c>
      <c r="D64">
        <v>900.98</v>
      </c>
      <c r="E64">
        <v>0.82880188508247243</v>
      </c>
    </row>
    <row r="65" spans="1:5" x14ac:dyDescent="0.35">
      <c r="A65" t="s">
        <v>63</v>
      </c>
      <c r="B65" t="s">
        <v>120</v>
      </c>
      <c r="C65" t="s">
        <v>130</v>
      </c>
      <c r="D65">
        <v>1088.44</v>
      </c>
      <c r="E65">
        <v>1.105692045730966</v>
      </c>
    </row>
    <row r="66" spans="1:5" x14ac:dyDescent="0.35">
      <c r="A66" t="s">
        <v>35</v>
      </c>
      <c r="B66" t="s">
        <v>37</v>
      </c>
      <c r="C66" t="s">
        <v>133</v>
      </c>
      <c r="D66">
        <v>20403.98</v>
      </c>
      <c r="E66">
        <v>0.80722134004028434</v>
      </c>
    </row>
    <row r="67" spans="1:5" x14ac:dyDescent="0.35">
      <c r="A67" t="s">
        <v>35</v>
      </c>
      <c r="B67" t="s">
        <v>50</v>
      </c>
      <c r="C67" t="s">
        <v>133</v>
      </c>
      <c r="D67">
        <v>4545.83</v>
      </c>
      <c r="E67">
        <v>0.96648889596433984</v>
      </c>
    </row>
    <row r="68" spans="1:5" x14ac:dyDescent="0.35">
      <c r="A68" t="s">
        <v>63</v>
      </c>
      <c r="B68" t="s">
        <v>65</v>
      </c>
      <c r="C68" t="s">
        <v>133</v>
      </c>
      <c r="D68">
        <v>5596.03</v>
      </c>
      <c r="E68">
        <v>0.55815145870007343</v>
      </c>
    </row>
    <row r="69" spans="1:5" x14ac:dyDescent="0.35">
      <c r="A69" t="s">
        <v>63</v>
      </c>
      <c r="B69" t="s">
        <v>82</v>
      </c>
      <c r="C69" t="s">
        <v>133</v>
      </c>
      <c r="D69">
        <v>7372.5</v>
      </c>
      <c r="E69">
        <v>0.82956754417030643</v>
      </c>
    </row>
    <row r="70" spans="1:5" x14ac:dyDescent="0.35">
      <c r="A70" t="s">
        <v>63</v>
      </c>
      <c r="B70" t="s">
        <v>71</v>
      </c>
      <c r="C70" t="s">
        <v>137</v>
      </c>
      <c r="D70">
        <v>4600.38</v>
      </c>
      <c r="E70">
        <v>0.55909748142170224</v>
      </c>
    </row>
    <row r="71" spans="1:5" x14ac:dyDescent="0.35">
      <c r="A71" t="s">
        <v>63</v>
      </c>
      <c r="B71" t="s">
        <v>86</v>
      </c>
      <c r="C71" t="s">
        <v>137</v>
      </c>
      <c r="D71">
        <v>4546.51</v>
      </c>
      <c r="E71">
        <v>1.512112070252994</v>
      </c>
    </row>
    <row r="72" spans="1:5" x14ac:dyDescent="0.35">
      <c r="A72" t="s">
        <v>63</v>
      </c>
      <c r="B72" t="s">
        <v>102</v>
      </c>
      <c r="C72" t="s">
        <v>137</v>
      </c>
      <c r="D72">
        <v>4697.07</v>
      </c>
      <c r="E72">
        <v>1.3083753400965981</v>
      </c>
    </row>
    <row r="73" spans="1:5" x14ac:dyDescent="0.35">
      <c r="A73" t="s">
        <v>63</v>
      </c>
      <c r="B73" t="s">
        <v>118</v>
      </c>
      <c r="C73" t="s">
        <v>137</v>
      </c>
      <c r="D73">
        <v>5724.08</v>
      </c>
      <c r="E73">
        <v>0.81498619744603107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128</v>
      </c>
      <c r="D1" t="s">
        <v>5</v>
      </c>
      <c r="E1" t="s">
        <v>153</v>
      </c>
    </row>
    <row r="2" spans="1:5" x14ac:dyDescent="0.35">
      <c r="A2" t="s">
        <v>35</v>
      </c>
      <c r="B2" t="s">
        <v>54</v>
      </c>
      <c r="C2" t="s">
        <v>135</v>
      </c>
      <c r="D2">
        <v>713.73</v>
      </c>
      <c r="E2">
        <v>1.0292433094044089</v>
      </c>
    </row>
    <row r="3" spans="1:5" x14ac:dyDescent="0.35">
      <c r="A3" t="s">
        <v>63</v>
      </c>
      <c r="B3" t="s">
        <v>90</v>
      </c>
      <c r="C3" t="s">
        <v>135</v>
      </c>
      <c r="D3">
        <v>229.72</v>
      </c>
      <c r="E3">
        <v>9.4535070834443768</v>
      </c>
    </row>
    <row r="4" spans="1:5" x14ac:dyDescent="0.35">
      <c r="A4" t="s">
        <v>63</v>
      </c>
      <c r="B4" t="s">
        <v>111</v>
      </c>
      <c r="C4" t="s">
        <v>135</v>
      </c>
      <c r="D4">
        <v>892.81</v>
      </c>
      <c r="E4">
        <v>3.4707317201852348</v>
      </c>
    </row>
    <row r="5" spans="1:5" x14ac:dyDescent="0.35">
      <c r="A5" t="s">
        <v>35</v>
      </c>
      <c r="B5" t="s">
        <v>36</v>
      </c>
      <c r="C5" t="s">
        <v>132</v>
      </c>
      <c r="D5">
        <v>2075.4499999999998</v>
      </c>
      <c r="E5">
        <v>1.2581708970305261</v>
      </c>
    </row>
    <row r="6" spans="1:5" x14ac:dyDescent="0.35">
      <c r="A6" t="s">
        <v>35</v>
      </c>
      <c r="B6" t="s">
        <v>39</v>
      </c>
      <c r="C6" t="s">
        <v>132</v>
      </c>
      <c r="D6">
        <v>2638.44</v>
      </c>
      <c r="E6">
        <v>16.16202171897212</v>
      </c>
    </row>
    <row r="7" spans="1:5" x14ac:dyDescent="0.35">
      <c r="A7" t="s">
        <v>35</v>
      </c>
      <c r="B7" t="s">
        <v>40</v>
      </c>
      <c r="C7" t="s">
        <v>132</v>
      </c>
      <c r="D7">
        <v>2087.41</v>
      </c>
      <c r="E7">
        <v>3.4754056822238102</v>
      </c>
    </row>
    <row r="8" spans="1:5" x14ac:dyDescent="0.35">
      <c r="A8" t="s">
        <v>35</v>
      </c>
      <c r="B8" t="s">
        <v>41</v>
      </c>
      <c r="C8" t="s">
        <v>132</v>
      </c>
      <c r="D8">
        <v>3486.13</v>
      </c>
      <c r="E8">
        <v>0.59016108745248996</v>
      </c>
    </row>
    <row r="9" spans="1:5" x14ac:dyDescent="0.35">
      <c r="A9" t="s">
        <v>35</v>
      </c>
      <c r="B9" t="s">
        <v>42</v>
      </c>
      <c r="C9" t="s">
        <v>132</v>
      </c>
      <c r="D9">
        <v>2578.0500000000002</v>
      </c>
      <c r="E9">
        <v>1.551528555388179</v>
      </c>
    </row>
    <row r="10" spans="1:5" x14ac:dyDescent="0.35">
      <c r="A10" t="s">
        <v>35</v>
      </c>
      <c r="B10" t="s">
        <v>44</v>
      </c>
      <c r="C10" t="s">
        <v>132</v>
      </c>
      <c r="D10">
        <v>1582.9</v>
      </c>
      <c r="E10">
        <v>5.1361648603946151</v>
      </c>
    </row>
    <row r="11" spans="1:5" x14ac:dyDescent="0.35">
      <c r="A11" t="s">
        <v>35</v>
      </c>
      <c r="B11" t="s">
        <v>48</v>
      </c>
      <c r="C11" t="s">
        <v>132</v>
      </c>
      <c r="D11">
        <v>2118.13</v>
      </c>
      <c r="E11">
        <v>6.2013597116709054</v>
      </c>
    </row>
    <row r="12" spans="1:5" x14ac:dyDescent="0.35">
      <c r="A12" t="s">
        <v>35</v>
      </c>
      <c r="B12" t="s">
        <v>51</v>
      </c>
      <c r="C12" t="s">
        <v>132</v>
      </c>
      <c r="D12">
        <v>3841.02</v>
      </c>
      <c r="E12">
        <v>7.1592341117413172</v>
      </c>
    </row>
    <row r="13" spans="1:5" x14ac:dyDescent="0.35">
      <c r="A13" t="s">
        <v>35</v>
      </c>
      <c r="B13" t="s">
        <v>53</v>
      </c>
      <c r="C13" t="s">
        <v>132</v>
      </c>
      <c r="D13">
        <v>1667.49</v>
      </c>
      <c r="E13">
        <v>7.4784278258792796</v>
      </c>
    </row>
    <row r="14" spans="1:5" x14ac:dyDescent="0.35">
      <c r="A14" t="s">
        <v>35</v>
      </c>
      <c r="B14" t="s">
        <v>55</v>
      </c>
      <c r="C14" t="s">
        <v>132</v>
      </c>
      <c r="D14">
        <v>2539.75</v>
      </c>
      <c r="E14">
        <v>11.78953930640701</v>
      </c>
    </row>
    <row r="15" spans="1:5" x14ac:dyDescent="0.35">
      <c r="A15" t="s">
        <v>35</v>
      </c>
      <c r="B15" t="s">
        <v>57</v>
      </c>
      <c r="C15" t="s">
        <v>132</v>
      </c>
      <c r="D15">
        <v>1560.77</v>
      </c>
      <c r="E15">
        <v>2.5044473382181689</v>
      </c>
    </row>
    <row r="16" spans="1:5" x14ac:dyDescent="0.35">
      <c r="A16" t="s">
        <v>35</v>
      </c>
      <c r="B16" t="s">
        <v>58</v>
      </c>
      <c r="C16" t="s">
        <v>132</v>
      </c>
      <c r="D16">
        <v>2185.1</v>
      </c>
      <c r="E16">
        <v>1.1763055973248131</v>
      </c>
    </row>
    <row r="17" spans="1:5" x14ac:dyDescent="0.35">
      <c r="A17" t="s">
        <v>63</v>
      </c>
      <c r="B17" t="s">
        <v>64</v>
      </c>
      <c r="C17" t="s">
        <v>132</v>
      </c>
      <c r="D17">
        <v>3056.08</v>
      </c>
      <c r="E17">
        <v>14.760525351508971</v>
      </c>
    </row>
    <row r="18" spans="1:5" x14ac:dyDescent="0.35">
      <c r="A18" t="s">
        <v>63</v>
      </c>
      <c r="B18" t="s">
        <v>69</v>
      </c>
      <c r="C18" t="s">
        <v>132</v>
      </c>
      <c r="D18">
        <v>2856.4</v>
      </c>
      <c r="E18">
        <v>4.3630147512971904</v>
      </c>
    </row>
    <row r="19" spans="1:5" x14ac:dyDescent="0.35">
      <c r="A19" t="s">
        <v>63</v>
      </c>
      <c r="B19" t="s">
        <v>70</v>
      </c>
      <c r="C19" t="s">
        <v>132</v>
      </c>
      <c r="D19">
        <v>2068.5</v>
      </c>
      <c r="E19">
        <v>1.2055859790732351</v>
      </c>
    </row>
    <row r="20" spans="1:5" x14ac:dyDescent="0.35">
      <c r="A20" t="s">
        <v>63</v>
      </c>
      <c r="B20" t="s">
        <v>72</v>
      </c>
      <c r="C20" t="s">
        <v>132</v>
      </c>
      <c r="D20">
        <v>2000.35</v>
      </c>
      <c r="E20">
        <v>12.378658124008689</v>
      </c>
    </row>
    <row r="21" spans="1:5" x14ac:dyDescent="0.35">
      <c r="A21" t="s">
        <v>63</v>
      </c>
      <c r="B21" t="s">
        <v>73</v>
      </c>
      <c r="C21" t="s">
        <v>132</v>
      </c>
      <c r="D21">
        <v>2472.33</v>
      </c>
      <c r="E21">
        <v>8.3144972526469108</v>
      </c>
    </row>
    <row r="22" spans="1:5" x14ac:dyDescent="0.35">
      <c r="A22" t="s">
        <v>63</v>
      </c>
      <c r="B22" t="s">
        <v>74</v>
      </c>
      <c r="C22" t="s">
        <v>132</v>
      </c>
      <c r="D22">
        <v>2718.92</v>
      </c>
      <c r="E22">
        <v>2.1192065278794519</v>
      </c>
    </row>
    <row r="23" spans="1:5" x14ac:dyDescent="0.35">
      <c r="A23" t="s">
        <v>63</v>
      </c>
      <c r="B23" t="s">
        <v>78</v>
      </c>
      <c r="C23" t="s">
        <v>132</v>
      </c>
      <c r="D23">
        <v>2369.58</v>
      </c>
      <c r="E23">
        <v>0.84139930052351963</v>
      </c>
    </row>
    <row r="24" spans="1:5" x14ac:dyDescent="0.35">
      <c r="A24" t="s">
        <v>63</v>
      </c>
      <c r="B24" t="s">
        <v>80</v>
      </c>
      <c r="C24" t="s">
        <v>132</v>
      </c>
      <c r="D24">
        <v>1681.19</v>
      </c>
      <c r="E24">
        <v>2.8866867559778702</v>
      </c>
    </row>
    <row r="25" spans="1:5" x14ac:dyDescent="0.35">
      <c r="A25" t="s">
        <v>63</v>
      </c>
      <c r="B25" t="s">
        <v>81</v>
      </c>
      <c r="C25" t="s">
        <v>132</v>
      </c>
      <c r="D25">
        <v>1584.14</v>
      </c>
      <c r="E25">
        <v>4.3474424604924264</v>
      </c>
    </row>
    <row r="26" spans="1:5" x14ac:dyDescent="0.35">
      <c r="A26" t="s">
        <v>63</v>
      </c>
      <c r="B26" t="s">
        <v>85</v>
      </c>
      <c r="C26" t="s">
        <v>132</v>
      </c>
      <c r="D26">
        <v>3297.31</v>
      </c>
      <c r="E26">
        <v>3.9456519270613351</v>
      </c>
    </row>
    <row r="27" spans="1:5" x14ac:dyDescent="0.35">
      <c r="A27" t="s">
        <v>63</v>
      </c>
      <c r="B27" t="s">
        <v>87</v>
      </c>
      <c r="C27" t="s">
        <v>132</v>
      </c>
      <c r="D27">
        <v>2214.34</v>
      </c>
      <c r="E27">
        <v>11.88311361965815</v>
      </c>
    </row>
    <row r="28" spans="1:5" x14ac:dyDescent="0.35">
      <c r="A28" t="s">
        <v>63</v>
      </c>
      <c r="B28" t="s">
        <v>88</v>
      </c>
      <c r="C28" t="s">
        <v>132</v>
      </c>
      <c r="D28">
        <v>2573.83</v>
      </c>
      <c r="E28">
        <v>0.32842996895771448</v>
      </c>
    </row>
    <row r="29" spans="1:5" x14ac:dyDescent="0.35">
      <c r="A29" t="s">
        <v>63</v>
      </c>
      <c r="B29" t="s">
        <v>89</v>
      </c>
      <c r="C29" t="s">
        <v>132</v>
      </c>
      <c r="D29">
        <v>3715.1</v>
      </c>
      <c r="E29">
        <v>5.6637118349722986</v>
      </c>
    </row>
    <row r="30" spans="1:5" x14ac:dyDescent="0.35">
      <c r="A30" t="s">
        <v>63</v>
      </c>
      <c r="B30" t="s">
        <v>92</v>
      </c>
      <c r="C30" t="s">
        <v>132</v>
      </c>
      <c r="D30">
        <v>2081.71</v>
      </c>
      <c r="E30">
        <v>7.9424679803542331</v>
      </c>
    </row>
    <row r="31" spans="1:5" x14ac:dyDescent="0.35">
      <c r="A31" t="s">
        <v>63</v>
      </c>
      <c r="B31" t="s">
        <v>96</v>
      </c>
      <c r="C31" t="s">
        <v>132</v>
      </c>
      <c r="D31">
        <v>3093.97</v>
      </c>
      <c r="E31">
        <v>2.334225509975588</v>
      </c>
    </row>
    <row r="32" spans="1:5" x14ac:dyDescent="0.35">
      <c r="A32" t="s">
        <v>63</v>
      </c>
      <c r="B32" t="s">
        <v>97</v>
      </c>
      <c r="C32" t="s">
        <v>132</v>
      </c>
      <c r="D32">
        <v>2664.79</v>
      </c>
      <c r="E32">
        <v>0.92937255931967488</v>
      </c>
    </row>
    <row r="33" spans="1:5" x14ac:dyDescent="0.35">
      <c r="A33" t="s">
        <v>63</v>
      </c>
      <c r="B33" t="s">
        <v>99</v>
      </c>
      <c r="C33" t="s">
        <v>132</v>
      </c>
      <c r="D33">
        <v>2746.28</v>
      </c>
      <c r="E33">
        <v>0.63231182411087605</v>
      </c>
    </row>
    <row r="34" spans="1:5" x14ac:dyDescent="0.35">
      <c r="A34" t="s">
        <v>63</v>
      </c>
      <c r="B34" t="s">
        <v>100</v>
      </c>
      <c r="C34" t="s">
        <v>132</v>
      </c>
      <c r="D34">
        <v>1995.81</v>
      </c>
      <c r="E34">
        <v>0.65062084252386121</v>
      </c>
    </row>
    <row r="35" spans="1:5" x14ac:dyDescent="0.35">
      <c r="A35" t="s">
        <v>63</v>
      </c>
      <c r="B35" t="s">
        <v>104</v>
      </c>
      <c r="C35" t="s">
        <v>132</v>
      </c>
      <c r="D35">
        <v>1874.39</v>
      </c>
      <c r="E35">
        <v>1.402645231997983</v>
      </c>
    </row>
    <row r="36" spans="1:5" x14ac:dyDescent="0.35">
      <c r="A36" t="s">
        <v>63</v>
      </c>
      <c r="B36" t="s">
        <v>106</v>
      </c>
      <c r="C36" t="s">
        <v>132</v>
      </c>
      <c r="D36">
        <v>1605.48</v>
      </c>
      <c r="E36">
        <v>9.8509161461631578</v>
      </c>
    </row>
    <row r="37" spans="1:5" x14ac:dyDescent="0.35">
      <c r="A37" t="s">
        <v>63</v>
      </c>
      <c r="B37" t="s">
        <v>112</v>
      </c>
      <c r="C37" t="s">
        <v>132</v>
      </c>
      <c r="D37">
        <v>961.26</v>
      </c>
      <c r="E37">
        <v>34.441375902233951</v>
      </c>
    </row>
    <row r="38" spans="1:5" x14ac:dyDescent="0.35">
      <c r="A38" t="s">
        <v>63</v>
      </c>
      <c r="B38" t="s">
        <v>113</v>
      </c>
      <c r="C38" t="s">
        <v>132</v>
      </c>
      <c r="D38">
        <v>1803.12</v>
      </c>
      <c r="E38">
        <v>0.86799114288486778</v>
      </c>
    </row>
    <row r="39" spans="1:5" x14ac:dyDescent="0.35">
      <c r="A39" t="s">
        <v>63</v>
      </c>
      <c r="B39" t="s">
        <v>114</v>
      </c>
      <c r="C39" t="s">
        <v>132</v>
      </c>
      <c r="D39">
        <v>2922.26</v>
      </c>
      <c r="E39">
        <v>0.81546582675912316</v>
      </c>
    </row>
    <row r="40" spans="1:5" x14ac:dyDescent="0.35">
      <c r="A40" t="s">
        <v>63</v>
      </c>
      <c r="B40" t="s">
        <v>115</v>
      </c>
      <c r="C40" t="s">
        <v>132</v>
      </c>
      <c r="D40">
        <v>3582.44</v>
      </c>
      <c r="E40">
        <v>0.55198864265504222</v>
      </c>
    </row>
    <row r="41" spans="1:5" x14ac:dyDescent="0.35">
      <c r="A41" t="s">
        <v>63</v>
      </c>
      <c r="B41" t="s">
        <v>116</v>
      </c>
      <c r="C41" t="s">
        <v>132</v>
      </c>
      <c r="D41">
        <v>1718.8</v>
      </c>
      <c r="E41">
        <v>7.4461704837364664</v>
      </c>
    </row>
    <row r="42" spans="1:5" x14ac:dyDescent="0.35">
      <c r="A42" t="s">
        <v>63</v>
      </c>
      <c r="B42" t="s">
        <v>117</v>
      </c>
      <c r="C42" t="s">
        <v>132</v>
      </c>
      <c r="D42">
        <v>2221.39</v>
      </c>
      <c r="E42">
        <v>0.48374033096594232</v>
      </c>
    </row>
    <row r="43" spans="1:5" x14ac:dyDescent="0.35">
      <c r="A43" t="s">
        <v>63</v>
      </c>
      <c r="B43" t="s">
        <v>119</v>
      </c>
      <c r="C43" t="s">
        <v>132</v>
      </c>
      <c r="D43">
        <v>1333.86</v>
      </c>
      <c r="E43">
        <v>3.851805767366713</v>
      </c>
    </row>
    <row r="44" spans="1:5" x14ac:dyDescent="0.35">
      <c r="A44" t="s">
        <v>63</v>
      </c>
      <c r="B44" t="s">
        <v>121</v>
      </c>
      <c r="C44" t="s">
        <v>132</v>
      </c>
      <c r="D44">
        <v>3228.13</v>
      </c>
      <c r="E44">
        <v>0.94722689800285986</v>
      </c>
    </row>
    <row r="45" spans="1:5" x14ac:dyDescent="0.35">
      <c r="A45" t="s">
        <v>63</v>
      </c>
      <c r="B45" t="s">
        <v>122</v>
      </c>
      <c r="C45" t="s">
        <v>132</v>
      </c>
      <c r="D45">
        <v>2554.96</v>
      </c>
      <c r="E45">
        <v>0.44112917684631842</v>
      </c>
    </row>
    <row r="46" spans="1:5" x14ac:dyDescent="0.35">
      <c r="A46" t="s">
        <v>35</v>
      </c>
      <c r="B46" t="s">
        <v>34</v>
      </c>
      <c r="C46" t="s">
        <v>130</v>
      </c>
      <c r="D46">
        <v>727.47</v>
      </c>
      <c r="E46">
        <v>0.92179210887752239</v>
      </c>
    </row>
    <row r="47" spans="1:5" x14ac:dyDescent="0.35">
      <c r="A47" t="s">
        <v>35</v>
      </c>
      <c r="B47" t="s">
        <v>38</v>
      </c>
      <c r="C47" t="s">
        <v>130</v>
      </c>
      <c r="D47">
        <v>1582.09</v>
      </c>
      <c r="E47">
        <v>1.791555486417874</v>
      </c>
    </row>
    <row r="48" spans="1:5" x14ac:dyDescent="0.35">
      <c r="A48" t="s">
        <v>35</v>
      </c>
      <c r="B48" t="s">
        <v>43</v>
      </c>
      <c r="C48" t="s">
        <v>130</v>
      </c>
      <c r="D48">
        <v>1224.8599999999999</v>
      </c>
      <c r="E48">
        <v>1.444488967667096</v>
      </c>
    </row>
    <row r="49" spans="1:5" x14ac:dyDescent="0.35">
      <c r="A49" t="s">
        <v>35</v>
      </c>
      <c r="B49" t="s">
        <v>49</v>
      </c>
      <c r="C49" t="s">
        <v>130</v>
      </c>
      <c r="D49">
        <v>594.71</v>
      </c>
      <c r="E49">
        <v>5.4260963394590096</v>
      </c>
    </row>
    <row r="50" spans="1:5" x14ac:dyDescent="0.35">
      <c r="A50" t="s">
        <v>35</v>
      </c>
      <c r="B50" t="s">
        <v>52</v>
      </c>
      <c r="C50" t="s">
        <v>130</v>
      </c>
      <c r="D50">
        <v>1077.3699999999999</v>
      </c>
      <c r="E50">
        <v>0.27510873837520511</v>
      </c>
    </row>
    <row r="51" spans="1:5" x14ac:dyDescent="0.35">
      <c r="A51" t="s">
        <v>35</v>
      </c>
      <c r="B51" t="s">
        <v>56</v>
      </c>
      <c r="C51" t="s">
        <v>130</v>
      </c>
      <c r="D51">
        <v>868.03</v>
      </c>
      <c r="E51">
        <v>12.93476636644437</v>
      </c>
    </row>
    <row r="52" spans="1:5" x14ac:dyDescent="0.35">
      <c r="A52" t="s">
        <v>63</v>
      </c>
      <c r="B52" t="s">
        <v>62</v>
      </c>
      <c r="C52" t="s">
        <v>130</v>
      </c>
      <c r="D52">
        <v>717.22</v>
      </c>
      <c r="E52">
        <v>0.66770910035019759</v>
      </c>
    </row>
    <row r="53" spans="1:5" x14ac:dyDescent="0.35">
      <c r="A53" t="s">
        <v>63</v>
      </c>
      <c r="B53" t="s">
        <v>66</v>
      </c>
      <c r="C53" t="s">
        <v>130</v>
      </c>
      <c r="D53">
        <v>1669.06</v>
      </c>
      <c r="E53">
        <v>1.077664120269638</v>
      </c>
    </row>
    <row r="54" spans="1:5" x14ac:dyDescent="0.35">
      <c r="A54" t="s">
        <v>63</v>
      </c>
      <c r="B54" t="s">
        <v>67</v>
      </c>
      <c r="C54" t="s">
        <v>130</v>
      </c>
      <c r="D54">
        <v>788.4</v>
      </c>
      <c r="E54">
        <v>9.9347687577964265</v>
      </c>
    </row>
    <row r="55" spans="1:5" x14ac:dyDescent="0.35">
      <c r="A55" t="s">
        <v>63</v>
      </c>
      <c r="B55" t="s">
        <v>68</v>
      </c>
      <c r="C55" t="s">
        <v>130</v>
      </c>
      <c r="D55">
        <v>1386.85</v>
      </c>
      <c r="E55">
        <v>7.2465080721291164</v>
      </c>
    </row>
    <row r="56" spans="1:5" x14ac:dyDescent="0.35">
      <c r="A56" t="s">
        <v>63</v>
      </c>
      <c r="B56" t="s">
        <v>79</v>
      </c>
      <c r="C56" t="s">
        <v>130</v>
      </c>
      <c r="D56">
        <v>847.86</v>
      </c>
      <c r="E56">
        <v>1.219806743097499</v>
      </c>
    </row>
    <row r="57" spans="1:5" x14ac:dyDescent="0.35">
      <c r="A57" t="s">
        <v>63</v>
      </c>
      <c r="B57" t="s">
        <v>83</v>
      </c>
      <c r="C57" t="s">
        <v>130</v>
      </c>
      <c r="D57">
        <v>865.37</v>
      </c>
      <c r="E57">
        <v>5.064303885003631</v>
      </c>
    </row>
    <row r="58" spans="1:5" x14ac:dyDescent="0.35">
      <c r="A58" t="s">
        <v>63</v>
      </c>
      <c r="B58" t="s">
        <v>84</v>
      </c>
      <c r="C58" t="s">
        <v>130</v>
      </c>
      <c r="D58">
        <v>591.91</v>
      </c>
      <c r="E58">
        <v>19.739881410084649</v>
      </c>
    </row>
    <row r="59" spans="1:5" x14ac:dyDescent="0.35">
      <c r="A59" t="s">
        <v>63</v>
      </c>
      <c r="B59" t="s">
        <v>91</v>
      </c>
      <c r="C59" t="s">
        <v>130</v>
      </c>
      <c r="D59">
        <v>1501.58</v>
      </c>
      <c r="E59">
        <v>8.0005388164684472</v>
      </c>
    </row>
    <row r="60" spans="1:5" x14ac:dyDescent="0.35">
      <c r="A60" t="s">
        <v>63</v>
      </c>
      <c r="B60" t="s">
        <v>98</v>
      </c>
      <c r="C60" t="s">
        <v>130</v>
      </c>
      <c r="D60">
        <v>2317.91</v>
      </c>
      <c r="E60">
        <v>11.46845012449702</v>
      </c>
    </row>
    <row r="61" spans="1:5" x14ac:dyDescent="0.35">
      <c r="A61" t="s">
        <v>63</v>
      </c>
      <c r="B61" t="s">
        <v>101</v>
      </c>
      <c r="C61" t="s">
        <v>130</v>
      </c>
      <c r="D61">
        <v>1490.48</v>
      </c>
      <c r="E61">
        <v>3.0944615280620802</v>
      </c>
    </row>
    <row r="62" spans="1:5" x14ac:dyDescent="0.35">
      <c r="A62" t="s">
        <v>63</v>
      </c>
      <c r="B62" t="s">
        <v>103</v>
      </c>
      <c r="C62" t="s">
        <v>130</v>
      </c>
      <c r="D62">
        <v>1394.09</v>
      </c>
      <c r="E62">
        <v>4.0536685717276582</v>
      </c>
    </row>
    <row r="63" spans="1:5" x14ac:dyDescent="0.35">
      <c r="A63" t="s">
        <v>63</v>
      </c>
      <c r="B63" t="s">
        <v>105</v>
      </c>
      <c r="C63" t="s">
        <v>130</v>
      </c>
      <c r="D63">
        <v>1460.3</v>
      </c>
      <c r="E63">
        <v>1.1309350990299769</v>
      </c>
    </row>
    <row r="64" spans="1:5" x14ac:dyDescent="0.35">
      <c r="A64" t="s">
        <v>63</v>
      </c>
      <c r="B64" t="s">
        <v>110</v>
      </c>
      <c r="C64" t="s">
        <v>130</v>
      </c>
      <c r="D64">
        <v>900.98</v>
      </c>
      <c r="E64">
        <v>49.927758289615937</v>
      </c>
    </row>
    <row r="65" spans="1:5" x14ac:dyDescent="0.35">
      <c r="A65" t="s">
        <v>63</v>
      </c>
      <c r="B65" t="s">
        <v>120</v>
      </c>
      <c r="C65" t="s">
        <v>130</v>
      </c>
      <c r="D65">
        <v>1088.44</v>
      </c>
      <c r="E65">
        <v>4.5639268848659116</v>
      </c>
    </row>
    <row r="66" spans="1:5" x14ac:dyDescent="0.35">
      <c r="A66" t="s">
        <v>35</v>
      </c>
      <c r="B66" t="s">
        <v>37</v>
      </c>
      <c r="C66" t="s">
        <v>133</v>
      </c>
      <c r="D66">
        <v>20403.98</v>
      </c>
      <c r="E66">
        <v>0.27714041089574543</v>
      </c>
    </row>
    <row r="67" spans="1:5" x14ac:dyDescent="0.35">
      <c r="A67" t="s">
        <v>35</v>
      </c>
      <c r="B67" t="s">
        <v>50</v>
      </c>
      <c r="C67" t="s">
        <v>133</v>
      </c>
      <c r="D67">
        <v>4545.83</v>
      </c>
      <c r="E67">
        <v>12.189306208631701</v>
      </c>
    </row>
    <row r="68" spans="1:5" x14ac:dyDescent="0.35">
      <c r="A68" t="s">
        <v>63</v>
      </c>
      <c r="B68" t="s">
        <v>65</v>
      </c>
      <c r="C68" t="s">
        <v>133</v>
      </c>
      <c r="D68">
        <v>5596.03</v>
      </c>
      <c r="E68">
        <v>0.65475660360785692</v>
      </c>
    </row>
    <row r="69" spans="1:5" x14ac:dyDescent="0.35">
      <c r="A69" t="s">
        <v>63</v>
      </c>
      <c r="B69" t="s">
        <v>82</v>
      </c>
      <c r="C69" t="s">
        <v>133</v>
      </c>
      <c r="D69">
        <v>7372.5</v>
      </c>
      <c r="E69">
        <v>4.5576287508178419</v>
      </c>
    </row>
    <row r="70" spans="1:5" x14ac:dyDescent="0.35">
      <c r="A70" t="s">
        <v>63</v>
      </c>
      <c r="B70" t="s">
        <v>71</v>
      </c>
      <c r="C70" t="s">
        <v>137</v>
      </c>
      <c r="D70">
        <v>4600.38</v>
      </c>
      <c r="E70">
        <v>1.100947418558144</v>
      </c>
    </row>
    <row r="71" spans="1:5" x14ac:dyDescent="0.35">
      <c r="A71" t="s">
        <v>63</v>
      </c>
      <c r="B71" t="s">
        <v>86</v>
      </c>
      <c r="C71" t="s">
        <v>137</v>
      </c>
      <c r="D71">
        <v>4546.51</v>
      </c>
      <c r="E71">
        <v>2.4348848989607399</v>
      </c>
    </row>
    <row r="72" spans="1:5" x14ac:dyDescent="0.35">
      <c r="A72" t="s">
        <v>63</v>
      </c>
      <c r="B72" t="s">
        <v>102</v>
      </c>
      <c r="C72" t="s">
        <v>137</v>
      </c>
      <c r="D72">
        <v>4697.07</v>
      </c>
      <c r="E72">
        <v>10.78929914693172</v>
      </c>
    </row>
    <row r="73" spans="1:5" x14ac:dyDescent="0.35">
      <c r="A73" t="s">
        <v>63</v>
      </c>
      <c r="B73" t="s">
        <v>118</v>
      </c>
      <c r="C73" t="s">
        <v>137</v>
      </c>
      <c r="D73">
        <v>5724.08</v>
      </c>
      <c r="E73">
        <v>0.44876926807340117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3"/>
  <sheetViews>
    <sheetView workbookViewId="0"/>
  </sheetViews>
  <sheetFormatPr defaultRowHeight="14.5" x14ac:dyDescent="0.35"/>
  <sheetData>
    <row r="1" spans="1:22" x14ac:dyDescent="0.35">
      <c r="A1" t="s">
        <v>125</v>
      </c>
      <c r="B1" t="s">
        <v>126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 x14ac:dyDescent="0.35">
      <c r="A2" t="s">
        <v>35</v>
      </c>
      <c r="B2" t="s">
        <v>34</v>
      </c>
      <c r="C2">
        <f>data!C2/0.237</f>
        <v>187.97468354430379</v>
      </c>
      <c r="D2">
        <f>data!D2/0.613</f>
        <v>0</v>
      </c>
      <c r="E2">
        <f>data!E2/0.0928</f>
        <v>44748.491379310348</v>
      </c>
      <c r="F2">
        <f>data!F2/0.457</f>
        <v>597.59299781181619</v>
      </c>
      <c r="G2">
        <f>data!G2/0.148</f>
        <v>2328106.2162162163</v>
      </c>
      <c r="H2">
        <f>data!H2/0.0563</f>
        <v>39.396092362344582</v>
      </c>
      <c r="I2">
        <f>data!I2/0.199</f>
        <v>1.7085427135678389E-2</v>
      </c>
      <c r="J2">
        <f>data!J2/0.0294</f>
        <v>696.5986394557824</v>
      </c>
      <c r="K2">
        <f>data!K2/0.246</f>
        <v>0.19593495934959348</v>
      </c>
      <c r="L2">
        <f>data!L2/1.57</f>
        <v>0.56878980891719744</v>
      </c>
      <c r="M2">
        <f>data!M2/0.0546</f>
        <v>34.120879120879117</v>
      </c>
      <c r="N2">
        <f>data!N2/0.16</f>
        <v>7.1937499999999996</v>
      </c>
      <c r="O2">
        <f>data!O2/0.0074</f>
        <v>1095.9459459459458</v>
      </c>
      <c r="P2">
        <f>data!P2/0.161</f>
        <v>13.608695652173912</v>
      </c>
      <c r="Q2">
        <f>data!Q2/0.0246</f>
        <v>937.80487804878044</v>
      </c>
      <c r="R2">
        <f>data!R2/0.103</f>
        <v>75.048543689320397</v>
      </c>
      <c r="S2">
        <f>data!S2/0.24</f>
        <v>136.58333333333334</v>
      </c>
      <c r="T2">
        <f>data!T2/0.0136</f>
        <v>533.82352941176475</v>
      </c>
      <c r="U2">
        <f>data!U2/440</f>
        <v>0.16138636363636366</v>
      </c>
      <c r="V2">
        <f>data!V2/0.0928</f>
        <v>141.48706896551727</v>
      </c>
    </row>
    <row r="3" spans="1:22" x14ac:dyDescent="0.35">
      <c r="A3" t="s">
        <v>35</v>
      </c>
      <c r="B3" t="s">
        <v>36</v>
      </c>
      <c r="C3">
        <f>data!C3/0.237</f>
        <v>183.08016877637132</v>
      </c>
      <c r="D3">
        <f>data!D3/0.613</f>
        <v>0</v>
      </c>
      <c r="E3">
        <f>data!E3/0.0928</f>
        <v>42362.284482758623</v>
      </c>
      <c r="F3">
        <f>data!F3/0.457</f>
        <v>597.74617067833697</v>
      </c>
      <c r="G3">
        <f>data!G3/0.148</f>
        <v>2297217.5</v>
      </c>
      <c r="H3">
        <f>data!H3/0.0563</f>
        <v>38.419182948490224</v>
      </c>
      <c r="I3">
        <f>data!I3/0.199</f>
        <v>0</v>
      </c>
      <c r="J3">
        <f>data!J3/0.0294</f>
        <v>687.75510204081627</v>
      </c>
      <c r="K3">
        <f>data!K3/0.246</f>
        <v>0.18008130081300813</v>
      </c>
      <c r="L3">
        <f>data!L3/1.57</f>
        <v>0.55987261146496814</v>
      </c>
      <c r="M3">
        <f>data!M3/0.0546</f>
        <v>34.432234432234431</v>
      </c>
      <c r="N3">
        <f>data!N3/0.16</f>
        <v>7.1687500000000002</v>
      </c>
      <c r="O3">
        <f>data!O3/0.0074</f>
        <v>1102.7027027027027</v>
      </c>
      <c r="P3">
        <f>data!P3/0.161</f>
        <v>13.422360248447205</v>
      </c>
      <c r="Q3">
        <f>data!Q3/0.0246</f>
        <v>943.90243902439022</v>
      </c>
      <c r="R3">
        <f>data!R3/0.103</f>
        <v>75.242718446601941</v>
      </c>
      <c r="S3">
        <f>data!S3/0.24</f>
        <v>138.5</v>
      </c>
      <c r="T3">
        <f>data!T3/0.0136</f>
        <v>542.64705882352939</v>
      </c>
      <c r="U3">
        <f>data!U3/440</f>
        <v>0.16222727272727272</v>
      </c>
      <c r="V3">
        <f>data!V3/0.0928</f>
        <v>143.64224137931035</v>
      </c>
    </row>
    <row r="4" spans="1:22" x14ac:dyDescent="0.35">
      <c r="A4" t="s">
        <v>35</v>
      </c>
      <c r="B4" t="s">
        <v>37</v>
      </c>
      <c r="C4">
        <f>data!C4/0.237</f>
        <v>178.73417721518987</v>
      </c>
      <c r="D4">
        <f>data!D4/0.613</f>
        <v>0</v>
      </c>
      <c r="E4">
        <f>data!E4/0.0928</f>
        <v>39535.129310344833</v>
      </c>
      <c r="F4">
        <f>data!F4/0.457</f>
        <v>587.28665207877452</v>
      </c>
      <c r="G4">
        <f>data!G4/0.148</f>
        <v>2269221.8918918921</v>
      </c>
      <c r="H4">
        <f>data!H4/0.0563</f>
        <v>38.206039076376548</v>
      </c>
      <c r="I4">
        <f>data!I4/0.199</f>
        <v>1.8592964824120602E-2</v>
      </c>
      <c r="J4">
        <f>data!J4/0.0294</f>
        <v>679.93197278911566</v>
      </c>
      <c r="K4">
        <f>data!K4/0.246</f>
        <v>0.17276422764227645</v>
      </c>
      <c r="L4">
        <f>data!L4/1.57</f>
        <v>0.57579617834394903</v>
      </c>
      <c r="M4">
        <f>data!M4/0.0546</f>
        <v>34.780219780219781</v>
      </c>
      <c r="N4">
        <f>data!N4/0.16</f>
        <v>7.0437500000000002</v>
      </c>
      <c r="O4">
        <f>data!O4/0.0074</f>
        <v>1098.6486486486488</v>
      </c>
      <c r="P4">
        <f>data!P4/0.161</f>
        <v>13.285714285714285</v>
      </c>
      <c r="Q4">
        <f>data!Q4/0.0246</f>
        <v>928.04878048780483</v>
      </c>
      <c r="R4">
        <f>data!R4/0.103</f>
        <v>73.689320388349515</v>
      </c>
      <c r="S4">
        <f>data!S4/0.24</f>
        <v>136.125</v>
      </c>
      <c r="T4">
        <f>data!T4/0.0136</f>
        <v>535.2941176470589</v>
      </c>
      <c r="U4">
        <f>data!U4/440</f>
        <v>0.1605</v>
      </c>
      <c r="V4">
        <f>data!V4/0.0928</f>
        <v>142.78017241379311</v>
      </c>
    </row>
    <row r="5" spans="1:22" x14ac:dyDescent="0.35">
      <c r="A5" t="s">
        <v>35</v>
      </c>
      <c r="B5" t="s">
        <v>38</v>
      </c>
      <c r="C5">
        <f>data!C5/0.237</f>
        <v>176.37130801687763</v>
      </c>
      <c r="D5">
        <f>data!D5/0.613</f>
        <v>0</v>
      </c>
      <c r="E5">
        <f>data!E5/0.0928</f>
        <v>41192.456896551725</v>
      </c>
      <c r="F5">
        <f>data!F5/0.457</f>
        <v>591.90371991247264</v>
      </c>
      <c r="G5">
        <f>data!G5/0.148</f>
        <v>2301970</v>
      </c>
      <c r="H5">
        <f>data!H5/0.0563</f>
        <v>38.330373001776195</v>
      </c>
      <c r="I5">
        <f>data!I5/0.199</f>
        <v>0</v>
      </c>
      <c r="J5">
        <f>data!J5/0.0294</f>
        <v>695.91836734693879</v>
      </c>
      <c r="K5">
        <f>data!K5/0.246</f>
        <v>0.17520325203252032</v>
      </c>
      <c r="L5">
        <f>data!L5/1.57</f>
        <v>0.58471337579617833</v>
      </c>
      <c r="M5">
        <f>data!M5/0.0546</f>
        <v>33.369963369963372</v>
      </c>
      <c r="N5">
        <f>data!N5/0.16</f>
        <v>7.2624999999999993</v>
      </c>
      <c r="O5">
        <f>data!O5/0.0074</f>
        <v>1082.4324324324323</v>
      </c>
      <c r="P5">
        <f>data!P5/0.161</f>
        <v>13.310559006211179</v>
      </c>
      <c r="Q5">
        <f>data!Q5/0.0246</f>
        <v>936.17886178861795</v>
      </c>
      <c r="R5">
        <f>data!R5/0.103</f>
        <v>74.466019417475735</v>
      </c>
      <c r="S5">
        <f>data!S5/0.24</f>
        <v>137.75000000000003</v>
      </c>
      <c r="T5">
        <f>data!T5/0.0136</f>
        <v>535.2941176470589</v>
      </c>
      <c r="U5">
        <f>data!U5/440</f>
        <v>0.16304545454545452</v>
      </c>
      <c r="V5">
        <f>data!V5/0.0928</f>
        <v>144.28879310344828</v>
      </c>
    </row>
    <row r="6" spans="1:22" x14ac:dyDescent="0.35">
      <c r="A6" t="s">
        <v>35</v>
      </c>
      <c r="B6" t="s">
        <v>39</v>
      </c>
      <c r="C6">
        <f>data!C6/0.237</f>
        <v>127.9746835443038</v>
      </c>
      <c r="D6">
        <f>data!D6/0.613</f>
        <v>33.001631321370311</v>
      </c>
      <c r="E6">
        <f>data!E6/0.0928</f>
        <v>42262.607758620688</v>
      </c>
      <c r="F6">
        <f>data!F6/0.457</f>
        <v>363.8293216630197</v>
      </c>
      <c r="G6">
        <f>data!G6/0.148</f>
        <v>2477275.1351351351</v>
      </c>
      <c r="H6">
        <f>data!H6/0.0563</f>
        <v>26.305506216696269</v>
      </c>
      <c r="I6">
        <f>data!I6/0.199</f>
        <v>2.964824120603015E-2</v>
      </c>
      <c r="J6">
        <f>data!J6/0.0294</f>
        <v>96.19047619047619</v>
      </c>
      <c r="K6">
        <f>data!K6/0.246</f>
        <v>7.2357723577235772E-2</v>
      </c>
      <c r="L6">
        <f>data!L6/1.57</f>
        <v>0.16815286624203821</v>
      </c>
      <c r="M6">
        <f>data!M6/0.0546</f>
        <v>10.476190476190474</v>
      </c>
      <c r="N6">
        <f>data!N6/0.16</f>
        <v>1.7874999999999999</v>
      </c>
      <c r="O6">
        <f>data!O6/0.0074</f>
        <v>358.51351351351349</v>
      </c>
      <c r="P6">
        <f>data!P6/0.161</f>
        <v>6.2173913043478253</v>
      </c>
      <c r="Q6">
        <f>data!Q6/0.0246</f>
        <v>553.65853658536582</v>
      </c>
      <c r="R6">
        <f>data!R6/0.103</f>
        <v>54.660194174757287</v>
      </c>
      <c r="S6">
        <f>data!S6/0.24</f>
        <v>123.62500000000001</v>
      </c>
      <c r="T6">
        <f>data!T6/0.0136</f>
        <v>570.58823529411768</v>
      </c>
      <c r="U6">
        <f>data!U6/440</f>
        <v>0.18893181818181817</v>
      </c>
      <c r="V6">
        <f>data!V6/0.0928</f>
        <v>163.25431034482759</v>
      </c>
    </row>
    <row r="7" spans="1:22" x14ac:dyDescent="0.35">
      <c r="A7" t="s">
        <v>35</v>
      </c>
      <c r="B7" t="s">
        <v>40</v>
      </c>
      <c r="C7">
        <f>data!C7/0.237</f>
        <v>184.13502109704643</v>
      </c>
      <c r="D7">
        <f>data!D7/0.613</f>
        <v>0</v>
      </c>
      <c r="E7">
        <f>data!E7/0.0928</f>
        <v>37674.676724137935</v>
      </c>
      <c r="F7">
        <f>data!F7/0.457</f>
        <v>617.35229759299773</v>
      </c>
      <c r="G7">
        <f>data!G7/0.148</f>
        <v>2328686.2162162163</v>
      </c>
      <c r="H7">
        <f>data!H7/0.0563</f>
        <v>38.152753108348136</v>
      </c>
      <c r="I7">
        <f>data!I7/0.199</f>
        <v>2.0100502512562814E-2</v>
      </c>
      <c r="J7">
        <f>data!J7/0.0294</f>
        <v>699.65986394557831</v>
      </c>
      <c r="K7">
        <f>data!K7/0.246</f>
        <v>0.18780487804878049</v>
      </c>
      <c r="L7">
        <f>data!L7/1.57</f>
        <v>0.56942675159235667</v>
      </c>
      <c r="M7">
        <f>data!M7/0.0546</f>
        <v>35.256410256410255</v>
      </c>
      <c r="N7">
        <f>data!N7/0.16</f>
        <v>7.40625</v>
      </c>
      <c r="O7">
        <f>data!O7/0.0074</f>
        <v>1145.9459459459461</v>
      </c>
      <c r="P7">
        <f>data!P7/0.161</f>
        <v>13.757763975155278</v>
      </c>
      <c r="Q7">
        <f>data!Q7/0.0246</f>
        <v>954.87804878048769</v>
      </c>
      <c r="R7">
        <f>data!R7/0.103</f>
        <v>76.213592233009706</v>
      </c>
      <c r="S7">
        <f>data!S7/0.24</f>
        <v>139.875</v>
      </c>
      <c r="T7">
        <f>data!T7/0.0136</f>
        <v>543.38235294117646</v>
      </c>
      <c r="U7">
        <f>data!U7/440</f>
        <v>0.16545454545454544</v>
      </c>
      <c r="V7">
        <f>data!V7/0.0928</f>
        <v>144.71982758620689</v>
      </c>
    </row>
    <row r="8" spans="1:22" x14ac:dyDescent="0.35">
      <c r="A8" t="s">
        <v>35</v>
      </c>
      <c r="B8" t="s">
        <v>41</v>
      </c>
      <c r="C8">
        <f>data!C8/0.237</f>
        <v>1035.1898734177216</v>
      </c>
      <c r="D8">
        <f>data!D8/0.613</f>
        <v>45.383360522022841</v>
      </c>
      <c r="E8">
        <f>data!E8/0.0928</f>
        <v>52563.469827586217</v>
      </c>
      <c r="F8">
        <f>data!F8/0.457</f>
        <v>1591.8380743982495</v>
      </c>
      <c r="G8">
        <f>data!G8/0.148</f>
        <v>3301378.5810810816</v>
      </c>
      <c r="H8">
        <f>data!H8/0.0563</f>
        <v>73.357015985790397</v>
      </c>
      <c r="I8">
        <f>data!I8/0.199</f>
        <v>4.2462311557788945</v>
      </c>
      <c r="J8">
        <f>data!J8/0.0294</f>
        <v>515.64625850340133</v>
      </c>
      <c r="K8">
        <f>data!K8/0.246</f>
        <v>3.7154471544715451</v>
      </c>
      <c r="L8">
        <f>data!L8/1.57</f>
        <v>4.0127388535031843</v>
      </c>
      <c r="M8">
        <f>data!M8/0.0546</f>
        <v>162.27106227106225</v>
      </c>
      <c r="N8">
        <f>data!N8/0.16</f>
        <v>17.5625</v>
      </c>
      <c r="O8">
        <f>data!O8/0.0074</f>
        <v>5162.1621621621625</v>
      </c>
      <c r="P8">
        <f>data!P8/0.161</f>
        <v>61.490683229813662</v>
      </c>
      <c r="Q8">
        <f>data!Q8/0.0246</f>
        <v>3517.0731707317073</v>
      </c>
      <c r="R8">
        <f>data!R8/0.103</f>
        <v>224.95145631067965</v>
      </c>
      <c r="S8">
        <f>data!S8/0.24</f>
        <v>338.58333333333337</v>
      </c>
      <c r="T8">
        <f>data!T8/0.0136</f>
        <v>1091.1764705882354</v>
      </c>
      <c r="U8">
        <f>data!U8/440</f>
        <v>0.28115909090909091</v>
      </c>
      <c r="V8">
        <f>data!V8/0.0928</f>
        <v>226.07758620689657</v>
      </c>
    </row>
    <row r="9" spans="1:22" x14ac:dyDescent="0.35">
      <c r="A9" t="s">
        <v>35</v>
      </c>
      <c r="B9" t="s">
        <v>42</v>
      </c>
      <c r="C9">
        <f>data!C9/0.237</f>
        <v>3762.2362869198314</v>
      </c>
      <c r="D9">
        <f>data!D9/0.613</f>
        <v>271.01141924959217</v>
      </c>
      <c r="E9">
        <f>data!E9/0.0928</f>
        <v>52225.754310344833</v>
      </c>
      <c r="F9">
        <f>data!F9/0.457</f>
        <v>4541.4660831509846</v>
      </c>
      <c r="G9">
        <f>data!G9/0.148</f>
        <v>3301378.3783783787</v>
      </c>
      <c r="H9">
        <f>data!H9/0.0563</f>
        <v>40.337477797513316</v>
      </c>
      <c r="I9">
        <f>data!I9/0.199</f>
        <v>0.24974874371859296</v>
      </c>
      <c r="J9">
        <f>data!J9/0.0294</f>
        <v>307.82312925170072</v>
      </c>
      <c r="K9">
        <f>data!K9/0.246</f>
        <v>2.1341463414634148</v>
      </c>
      <c r="L9">
        <f>data!L9/1.57</f>
        <v>5.8471337579617826</v>
      </c>
      <c r="M9">
        <f>data!M9/0.0546</f>
        <v>332.60073260073261</v>
      </c>
      <c r="N9">
        <f>data!N9/0.16</f>
        <v>2.6749999999999998</v>
      </c>
      <c r="O9">
        <f>data!O9/0.0074</f>
        <v>10329.729729729728</v>
      </c>
      <c r="P9">
        <f>data!P9/0.161</f>
        <v>131.61490683229815</v>
      </c>
      <c r="Q9">
        <f>data!Q9/0.0246</f>
        <v>9173.9837398373984</v>
      </c>
      <c r="R9">
        <f>data!R9/0.103</f>
        <v>702.3300970873787</v>
      </c>
      <c r="S9">
        <f>data!S9/0.24</f>
        <v>1200.9583333333335</v>
      </c>
      <c r="T9">
        <f>data!T9/0.0136</f>
        <v>4248.5294117647063</v>
      </c>
      <c r="U9">
        <f>data!U9/440</f>
        <v>1.1592272727272728</v>
      </c>
      <c r="V9">
        <f>data!V9/0.0928</f>
        <v>881.35775862068976</v>
      </c>
    </row>
    <row r="10" spans="1:22" x14ac:dyDescent="0.35">
      <c r="A10" t="s">
        <v>35</v>
      </c>
      <c r="B10" t="s">
        <v>43</v>
      </c>
      <c r="C10">
        <f>data!C10/0.237</f>
        <v>56792.489451476795</v>
      </c>
      <c r="D10">
        <f>data!D10/0.613</f>
        <v>21195.497553017944</v>
      </c>
      <c r="E10">
        <f>data!E10/0.0928</f>
        <v>62301.077586206899</v>
      </c>
      <c r="F10">
        <f>data!F10/0.457</f>
        <v>44647.658643326038</v>
      </c>
      <c r="G10">
        <f>data!G10/0.148</f>
        <v>3301378.3783783787</v>
      </c>
      <c r="H10">
        <f>data!H10/0.0563</f>
        <v>235.3463587921847</v>
      </c>
      <c r="I10">
        <f>data!I10/0.199</f>
        <v>4007.5376884422108</v>
      </c>
      <c r="J10">
        <f>data!J10/0.0294</f>
        <v>75716.666666666672</v>
      </c>
      <c r="K10">
        <f>data!K10/0.246</f>
        <v>1202.1138211382115</v>
      </c>
      <c r="L10">
        <f>data!L10/1.57</f>
        <v>934.82165605095543</v>
      </c>
      <c r="M10">
        <f>data!M10/0.0546</f>
        <v>15170.695970695971</v>
      </c>
      <c r="N10">
        <f>data!N10/0.16</f>
        <v>3523.25</v>
      </c>
      <c r="O10">
        <f>data!O10/0.0074</f>
        <v>208216.21621621621</v>
      </c>
      <c r="P10">
        <f>data!P10/0.161</f>
        <v>2392.6708074534163</v>
      </c>
      <c r="Q10">
        <f>data!Q10/0.0246</f>
        <v>131612.60162601626</v>
      </c>
      <c r="R10">
        <f>data!R10/0.103</f>
        <v>6960.4854368932038</v>
      </c>
      <c r="S10">
        <f>data!S10/0.24</f>
        <v>9774.5833333333339</v>
      </c>
      <c r="T10">
        <f>data!T10/0.0136</f>
        <v>32475.000000000004</v>
      </c>
      <c r="U10">
        <f>data!U10/440</f>
        <v>8.4221363636363638</v>
      </c>
      <c r="V10">
        <f>data!V10/0.0928</f>
        <v>4787.8232758620697</v>
      </c>
    </row>
    <row r="11" spans="1:22" x14ac:dyDescent="0.35">
      <c r="A11" t="s">
        <v>35</v>
      </c>
      <c r="B11" t="s">
        <v>44</v>
      </c>
      <c r="C11">
        <f>data!C11/0.237</f>
        <v>2075.1898734177216</v>
      </c>
      <c r="D11">
        <f>data!D11/0.613</f>
        <v>167.89559543230015</v>
      </c>
      <c r="E11">
        <f>data!E11/0.0928</f>
        <v>51855.818965517246</v>
      </c>
      <c r="F11">
        <f>data!F11/0.457</f>
        <v>3461.9037199124723</v>
      </c>
      <c r="G11">
        <f>data!G11/0.148</f>
        <v>3301378.3783783787</v>
      </c>
      <c r="H11">
        <f>data!H11/0.0563</f>
        <v>86.678507992895192</v>
      </c>
      <c r="I11">
        <f>data!I11/0.199</f>
        <v>9.4874371859296467</v>
      </c>
      <c r="J11">
        <f>data!J11/0.0294</f>
        <v>1657.8231292517007</v>
      </c>
      <c r="K11">
        <f>data!K11/0.246</f>
        <v>5.3658536585365857</v>
      </c>
      <c r="L11">
        <f>data!L11/1.57</f>
        <v>7.7961783439490446</v>
      </c>
      <c r="M11">
        <f>data!M11/0.0546</f>
        <v>245.60439560439559</v>
      </c>
      <c r="N11">
        <f>data!N11/0.16</f>
        <v>26</v>
      </c>
      <c r="O11">
        <f>data!O11/0.0074</f>
        <v>6712.1621621621625</v>
      </c>
      <c r="P11">
        <f>data!P11/0.161</f>
        <v>88.571428571428569</v>
      </c>
      <c r="Q11">
        <f>data!Q11/0.0246</f>
        <v>6526.0162601626016</v>
      </c>
      <c r="R11">
        <f>data!R11/0.103</f>
        <v>520.67961165048553</v>
      </c>
      <c r="S11">
        <f>data!S11/0.24</f>
        <v>926.625</v>
      </c>
      <c r="T11">
        <f>data!T11/0.0136</f>
        <v>3366.1764705882356</v>
      </c>
      <c r="U11">
        <f>data!U11/440</f>
        <v>0.92645454545454542</v>
      </c>
      <c r="V11">
        <f>data!V11/0.0928</f>
        <v>734.59051724137942</v>
      </c>
    </row>
    <row r="12" spans="1:22" x14ac:dyDescent="0.35">
      <c r="A12" t="s">
        <v>35</v>
      </c>
      <c r="B12" t="s">
        <v>48</v>
      </c>
      <c r="C12">
        <f>data!C12/0.237</f>
        <v>1994.6413502109706</v>
      </c>
      <c r="D12">
        <f>data!D12/0.613</f>
        <v>0</v>
      </c>
      <c r="E12">
        <f>data!E12/0.0928</f>
        <v>51128.448275862072</v>
      </c>
      <c r="F12">
        <f>data!F12/0.457</f>
        <v>5773.3916849015313</v>
      </c>
      <c r="G12">
        <f>data!G12/0.148</f>
        <v>3301378.1756756757</v>
      </c>
      <c r="H12">
        <f>data!H12/0.0563</f>
        <v>163.58792184724689</v>
      </c>
      <c r="I12">
        <f>data!I12/0.199</f>
        <v>1.391959798994975</v>
      </c>
      <c r="J12">
        <f>data!J12/0.0294</f>
        <v>3946.9387755102043</v>
      </c>
      <c r="K12">
        <f>data!K12/0.246</f>
        <v>1.7682926829268293</v>
      </c>
      <c r="L12">
        <f>data!L12/1.57</f>
        <v>4</v>
      </c>
      <c r="M12">
        <f>data!M12/0.0546</f>
        <v>215.75091575091574</v>
      </c>
      <c r="N12">
        <f>data!N12/0.16</f>
        <v>10.11875</v>
      </c>
      <c r="O12">
        <f>data!O12/0.0074</f>
        <v>8825.6756756756749</v>
      </c>
      <c r="P12">
        <f>data!P12/0.161</f>
        <v>128.19875776397515</v>
      </c>
      <c r="Q12">
        <f>data!Q12/0.0246</f>
        <v>10094.308943089431</v>
      </c>
      <c r="R12">
        <f>data!R12/0.103</f>
        <v>865.242718446602</v>
      </c>
      <c r="S12">
        <f>data!S12/0.24</f>
        <v>1611.8333333333333</v>
      </c>
      <c r="T12">
        <f>data!T12/0.0136</f>
        <v>5888.9705882352946</v>
      </c>
      <c r="U12">
        <f>data!U12/440</f>
        <v>1.5964090909090909</v>
      </c>
      <c r="V12">
        <f>data!V12/0.0928</f>
        <v>1283.5129310344828</v>
      </c>
    </row>
    <row r="13" spans="1:22" x14ac:dyDescent="0.35">
      <c r="A13" t="s">
        <v>35</v>
      </c>
      <c r="B13" t="s">
        <v>49</v>
      </c>
      <c r="C13">
        <f>data!C13/0.237</f>
        <v>1301.9831223628692</v>
      </c>
      <c r="D13">
        <f>data!D13/0.613</f>
        <v>0</v>
      </c>
      <c r="E13">
        <f>data!E13/0.0928</f>
        <v>51402.801724137935</v>
      </c>
      <c r="F13">
        <f>data!F13/0.457</f>
        <v>4567.6367614879646</v>
      </c>
      <c r="G13">
        <f>data!G13/0.148</f>
        <v>3301378.3783783787</v>
      </c>
      <c r="H13">
        <f>data!H13/0.0563</f>
        <v>27.584369449378329</v>
      </c>
      <c r="I13">
        <f>data!I13/0.199</f>
        <v>0.68190954773869339</v>
      </c>
      <c r="J13">
        <f>data!J13/0.0294</f>
        <v>732.65306122448976</v>
      </c>
      <c r="K13">
        <f>data!K13/0.246</f>
        <v>1.6910569105691056</v>
      </c>
      <c r="L13">
        <f>data!L13/1.57</f>
        <v>3.5605095541401273</v>
      </c>
      <c r="M13">
        <f>data!M13/0.0546</f>
        <v>152.74725274725273</v>
      </c>
      <c r="N13">
        <f>data!N13/0.16</f>
        <v>16.037499999999998</v>
      </c>
      <c r="O13">
        <f>data!O13/0.0074</f>
        <v>5610.8108108108108</v>
      </c>
      <c r="P13">
        <f>data!P13/0.161</f>
        <v>84.161490683229815</v>
      </c>
      <c r="Q13">
        <f>data!Q13/0.0246</f>
        <v>7040.6504065040644</v>
      </c>
      <c r="R13">
        <f>data!R13/0.103</f>
        <v>666.990291262136</v>
      </c>
      <c r="S13">
        <f>data!S13/0.24</f>
        <v>1366.4583333333333</v>
      </c>
      <c r="T13">
        <f>data!T13/0.0136</f>
        <v>5428.6764705882351</v>
      </c>
      <c r="U13">
        <f>data!U13/440</f>
        <v>1.6238181818181818</v>
      </c>
      <c r="V13">
        <f>data!V13/0.0928</f>
        <v>1443.3189655172414</v>
      </c>
    </row>
    <row r="14" spans="1:22" x14ac:dyDescent="0.35">
      <c r="A14" t="s">
        <v>35</v>
      </c>
      <c r="B14" t="s">
        <v>50</v>
      </c>
      <c r="C14">
        <f>data!C14/0.237</f>
        <v>12316.160337552743</v>
      </c>
      <c r="D14">
        <f>data!D14/0.613</f>
        <v>3708.384991843393</v>
      </c>
      <c r="E14">
        <f>data!E14/0.0928</f>
        <v>58608.512931034486</v>
      </c>
      <c r="F14">
        <f>data!F14/0.457</f>
        <v>7628.2932166301971</v>
      </c>
      <c r="G14">
        <f>data!G14/0.148</f>
        <v>3301378.3783783787</v>
      </c>
      <c r="H14">
        <f>data!H14/0.0563</f>
        <v>397.33570159857902</v>
      </c>
      <c r="I14">
        <f>data!I14/0.199</f>
        <v>354.77386934673365</v>
      </c>
      <c r="J14">
        <f>data!J14/0.0294</f>
        <v>35219.047619047626</v>
      </c>
      <c r="K14">
        <f>data!K14/0.246</f>
        <v>427.47967479674799</v>
      </c>
      <c r="L14">
        <f>data!L14/1.57</f>
        <v>392.73885350318471</v>
      </c>
      <c r="M14">
        <f>data!M14/0.0546</f>
        <v>5830.0366300366295</v>
      </c>
      <c r="N14">
        <f>data!N14/0.16</f>
        <v>399.25</v>
      </c>
      <c r="O14">
        <f>data!O14/0.0074</f>
        <v>41112.16216216216</v>
      </c>
      <c r="P14">
        <f>data!P14/0.161</f>
        <v>389.68944099378882</v>
      </c>
      <c r="Q14">
        <f>data!Q14/0.0246</f>
        <v>21303.658536585368</v>
      </c>
      <c r="R14">
        <f>data!R14/0.103</f>
        <v>1305.7281553398059</v>
      </c>
      <c r="S14">
        <f>data!S14/0.24</f>
        <v>2504.25</v>
      </c>
      <c r="T14">
        <f>data!T14/0.0136</f>
        <v>12585.294117647059</v>
      </c>
      <c r="U14">
        <f>data!U14/440</f>
        <v>4.1548636363636362</v>
      </c>
      <c r="V14">
        <f>data!V14/0.0928</f>
        <v>2487.1767241379312</v>
      </c>
    </row>
    <row r="15" spans="1:22" x14ac:dyDescent="0.35">
      <c r="A15" t="s">
        <v>35</v>
      </c>
      <c r="B15" t="s">
        <v>51</v>
      </c>
      <c r="C15">
        <f>data!C15/0.237</f>
        <v>3049.57805907173</v>
      </c>
      <c r="D15">
        <f>data!D15/0.613</f>
        <v>662.46329526916804</v>
      </c>
      <c r="E15">
        <f>data!E15/0.0928</f>
        <v>51235.237068965522</v>
      </c>
      <c r="F15">
        <f>data!F15/0.457</f>
        <v>5641.2472647702407</v>
      </c>
      <c r="G15">
        <f>data!G15/0.148</f>
        <v>3301378.3783783787</v>
      </c>
      <c r="H15">
        <f>data!H15/0.0563</f>
        <v>136.76731793960923</v>
      </c>
      <c r="I15">
        <f>data!I15/0.199</f>
        <v>16.030150753768844</v>
      </c>
      <c r="J15">
        <f>data!J15/0.0294</f>
        <v>4621.7687074829928</v>
      </c>
      <c r="K15">
        <f>data!K15/0.246</f>
        <v>21.869918699186993</v>
      </c>
      <c r="L15">
        <f>data!L15/1.57</f>
        <v>24.598726114649679</v>
      </c>
      <c r="M15">
        <f>data!M15/0.0546</f>
        <v>620.32967032967031</v>
      </c>
      <c r="N15">
        <f>data!N15/0.16</f>
        <v>72.375</v>
      </c>
      <c r="O15">
        <f>data!O15/0.0074</f>
        <v>12287.837837837838</v>
      </c>
      <c r="P15">
        <f>data!P15/0.161</f>
        <v>171.80124223602485</v>
      </c>
      <c r="Q15">
        <f>data!Q15/0.0246</f>
        <v>11803.658536585366</v>
      </c>
      <c r="R15">
        <f>data!R15/0.103</f>
        <v>823.88349514563106</v>
      </c>
      <c r="S15">
        <f>data!S15/0.24</f>
        <v>1388.7083333333335</v>
      </c>
      <c r="T15">
        <f>data!T15/0.0136</f>
        <v>5112.5</v>
      </c>
      <c r="U15">
        <f>data!U15/440</f>
        <v>1.3986136363636363</v>
      </c>
      <c r="V15">
        <f>data!V15/0.0928</f>
        <v>1022.0905172413793</v>
      </c>
    </row>
    <row r="16" spans="1:22" x14ac:dyDescent="0.35">
      <c r="A16" t="s">
        <v>35</v>
      </c>
      <c r="B16" t="s">
        <v>52</v>
      </c>
      <c r="C16">
        <f>data!C16/0.237</f>
        <v>1513.5021097046413</v>
      </c>
      <c r="D16">
        <f>data!D16/0.613</f>
        <v>42.72430668841762</v>
      </c>
      <c r="E16">
        <f>data!E16/0.0928</f>
        <v>51293.318965517246</v>
      </c>
      <c r="F16">
        <f>data!F16/0.457</f>
        <v>2680.2188183807439</v>
      </c>
      <c r="G16">
        <f>data!G16/0.148</f>
        <v>3301378.3783783787</v>
      </c>
      <c r="H16">
        <f>data!H16/0.0563</f>
        <v>44.955595026642982</v>
      </c>
      <c r="I16">
        <f>data!I16/0.199</f>
        <v>0.68592964824120606</v>
      </c>
      <c r="J16">
        <f>data!J16/0.0294</f>
        <v>190.47619047619048</v>
      </c>
      <c r="K16">
        <f>data!K16/0.246</f>
        <v>0.97560975609756095</v>
      </c>
      <c r="L16">
        <f>data!L16/1.57</f>
        <v>2.2675159235668789</v>
      </c>
      <c r="M16">
        <f>data!M16/0.0546</f>
        <v>111.17216117216117</v>
      </c>
      <c r="N16">
        <f>data!N16/0.16</f>
        <v>6.0874999999999995</v>
      </c>
      <c r="O16">
        <f>data!O16/0.0074</f>
        <v>4216.2162162162158</v>
      </c>
      <c r="P16">
        <f>data!P16/0.161</f>
        <v>60.186335403726702</v>
      </c>
      <c r="Q16">
        <f>data!Q16/0.0246</f>
        <v>4786.5853658536589</v>
      </c>
      <c r="R16">
        <f>data!R16/0.103</f>
        <v>414.85436893203882</v>
      </c>
      <c r="S16">
        <f>data!S16/0.24</f>
        <v>777.875</v>
      </c>
      <c r="T16">
        <f>data!T16/0.0136</f>
        <v>2902.2058823529414</v>
      </c>
      <c r="U16">
        <f>data!U16/440</f>
        <v>0.83070454545454542</v>
      </c>
      <c r="V16">
        <f>data!V16/0.0928</f>
        <v>707.43534482758628</v>
      </c>
    </row>
    <row r="17" spans="1:22" x14ac:dyDescent="0.35">
      <c r="A17" t="s">
        <v>35</v>
      </c>
      <c r="B17" t="s">
        <v>53</v>
      </c>
      <c r="C17">
        <f>data!C17/0.237</f>
        <v>1769.535864978903</v>
      </c>
      <c r="D17">
        <f>data!D17/0.613</f>
        <v>51.305057096247964</v>
      </c>
      <c r="E17">
        <f>data!E17/0.0928</f>
        <v>50787.5</v>
      </c>
      <c r="F17">
        <f>data!F17/0.457</f>
        <v>3463.6761487964991</v>
      </c>
      <c r="G17">
        <f>data!G17/0.148</f>
        <v>3301378.1756756757</v>
      </c>
      <c r="H17">
        <f>data!H17/0.0563</f>
        <v>97.158081705150963</v>
      </c>
      <c r="I17">
        <f>data!I17/0.199</f>
        <v>3.5025125628140699</v>
      </c>
      <c r="J17">
        <f>data!J17/0.0294</f>
        <v>1661.5646258503402</v>
      </c>
      <c r="K17">
        <f>data!K17/0.246</f>
        <v>1.8170731707317074</v>
      </c>
      <c r="L17">
        <f>data!L17/1.57</f>
        <v>3.3821656050955409</v>
      </c>
      <c r="M17">
        <f>data!M17/0.0546</f>
        <v>146.15384615384616</v>
      </c>
      <c r="N17">
        <f>data!N17/0.16</f>
        <v>8.0250000000000004</v>
      </c>
      <c r="O17">
        <f>data!O17/0.0074</f>
        <v>4966.2162162162158</v>
      </c>
      <c r="P17">
        <f>data!P17/0.161</f>
        <v>70.807453416149073</v>
      </c>
      <c r="Q17">
        <f>data!Q17/0.0246</f>
        <v>5615.8536585365855</v>
      </c>
      <c r="R17">
        <f>data!R17/0.103</f>
        <v>498.64077669902917</v>
      </c>
      <c r="S17">
        <f>data!S17/0.24</f>
        <v>997.95833333333337</v>
      </c>
      <c r="T17">
        <f>data!T17/0.0136</f>
        <v>4014.7058823529414</v>
      </c>
      <c r="U17">
        <f>data!U17/440</f>
        <v>1.2264545454545455</v>
      </c>
      <c r="V17">
        <f>data!V17/0.0928</f>
        <v>1091.3793103448277</v>
      </c>
    </row>
    <row r="18" spans="1:22" x14ac:dyDescent="0.35">
      <c r="A18" t="s">
        <v>35</v>
      </c>
      <c r="B18" t="s">
        <v>54</v>
      </c>
      <c r="C18">
        <f>data!C18/0.237</f>
        <v>150.04219409282703</v>
      </c>
      <c r="D18">
        <f>data!D18/0.613</f>
        <v>0</v>
      </c>
      <c r="E18">
        <f>data!E18/0.0928</f>
        <v>39054.418103448275</v>
      </c>
      <c r="F18">
        <f>data!F18/0.457</f>
        <v>589.21225382932164</v>
      </c>
      <c r="G18">
        <f>data!G18/0.148</f>
        <v>2318292.4324324327</v>
      </c>
      <c r="H18">
        <f>data!H18/0.0563</f>
        <v>36.749555950266426</v>
      </c>
      <c r="I18">
        <f>data!I18/0.199</f>
        <v>0</v>
      </c>
      <c r="J18">
        <f>data!J18/0.0294</f>
        <v>695.91836734693879</v>
      </c>
      <c r="K18">
        <f>data!K18/0.246</f>
        <v>0.1910569105691057</v>
      </c>
      <c r="L18">
        <f>data!L18/1.57</f>
        <v>0.57324840764331209</v>
      </c>
      <c r="M18">
        <f>data!M18/0.0546</f>
        <v>35.494505494505489</v>
      </c>
      <c r="N18">
        <f>data!N18/0.16</f>
        <v>7.2249999999999996</v>
      </c>
      <c r="O18">
        <f>data!O18/0.0074</f>
        <v>1089.1891891891892</v>
      </c>
      <c r="P18">
        <f>data!P18/0.161</f>
        <v>13.285714285714285</v>
      </c>
      <c r="Q18">
        <f>data!Q18/0.0246</f>
        <v>929.26829268292681</v>
      </c>
      <c r="R18">
        <f>data!R18/0.103</f>
        <v>75.048543689320397</v>
      </c>
      <c r="S18">
        <f>data!S18/0.24</f>
        <v>136.20833333333334</v>
      </c>
      <c r="T18">
        <f>data!T18/0.0136</f>
        <v>533.82352941176475</v>
      </c>
      <c r="U18">
        <f>data!U18/440</f>
        <v>0.16484090909090909</v>
      </c>
      <c r="V18">
        <f>data!V18/0.0928</f>
        <v>140.73275862068968</v>
      </c>
    </row>
    <row r="19" spans="1:22" x14ac:dyDescent="0.35">
      <c r="A19" t="s">
        <v>35</v>
      </c>
      <c r="B19" t="s">
        <v>55</v>
      </c>
      <c r="C19">
        <f>data!C19/0.237</f>
        <v>163.50210970464136</v>
      </c>
      <c r="D19">
        <f>data!D19/0.613</f>
        <v>0</v>
      </c>
      <c r="E19">
        <f>data!E19/0.0928</f>
        <v>36822.521551724145</v>
      </c>
      <c r="F19">
        <f>data!F19/0.457</f>
        <v>590.83150984682709</v>
      </c>
      <c r="G19">
        <f>data!G19/0.148</f>
        <v>2291016.2837837837</v>
      </c>
      <c r="H19">
        <f>data!H19/0.0563</f>
        <v>37.158081705150977</v>
      </c>
      <c r="I19">
        <f>data!I19/0.199</f>
        <v>1.879396984924623E-2</v>
      </c>
      <c r="J19">
        <f>data!J19/0.0294</f>
        <v>692.51700680272108</v>
      </c>
      <c r="K19">
        <f>data!K19/0.246</f>
        <v>0.17113821138211383</v>
      </c>
      <c r="L19">
        <f>data!L19/1.57</f>
        <v>0.56114649681528661</v>
      </c>
      <c r="M19">
        <f>data!M19/0.0546</f>
        <v>34.08424908424908</v>
      </c>
      <c r="N19">
        <f>data!N19/0.16</f>
        <v>7.3624999999999998</v>
      </c>
      <c r="O19">
        <f>data!O19/0.0074</f>
        <v>1113.5135135135135</v>
      </c>
      <c r="P19">
        <f>data!P19/0.161</f>
        <v>13.254658385093167</v>
      </c>
      <c r="Q19">
        <f>data!Q19/0.0246</f>
        <v>934.14634146341461</v>
      </c>
      <c r="R19">
        <f>data!R19/0.103</f>
        <v>73.980582524271853</v>
      </c>
      <c r="S19">
        <f>data!S19/0.24</f>
        <v>135.91666666666666</v>
      </c>
      <c r="T19">
        <f>data!T19/0.0136</f>
        <v>537.5</v>
      </c>
      <c r="U19">
        <f>data!U19/440</f>
        <v>0.16536363636363638</v>
      </c>
      <c r="V19">
        <f>data!V19/0.0928</f>
        <v>142.56465517241381</v>
      </c>
    </row>
    <row r="20" spans="1:22" x14ac:dyDescent="0.35">
      <c r="A20" t="s">
        <v>35</v>
      </c>
      <c r="B20" t="s">
        <v>56</v>
      </c>
      <c r="C20">
        <f>data!C20/0.237</f>
        <v>163.67088607594937</v>
      </c>
      <c r="D20">
        <f>data!D20/0.613</f>
        <v>0</v>
      </c>
      <c r="E20">
        <f>data!E20/0.0928</f>
        <v>38360.775862068971</v>
      </c>
      <c r="F20">
        <f>data!F20/0.457</f>
        <v>590.94091903719914</v>
      </c>
      <c r="G20">
        <f>data!G20/0.148</f>
        <v>2265931.1486486485</v>
      </c>
      <c r="H20">
        <f>data!H20/0.0563</f>
        <v>32.824156305506214</v>
      </c>
      <c r="I20">
        <f>data!I20/0.199</f>
        <v>0</v>
      </c>
      <c r="J20">
        <f>data!J20/0.0294</f>
        <v>760.54421768707482</v>
      </c>
      <c r="K20">
        <f>data!K20/0.246</f>
        <v>0.19715447154471546</v>
      </c>
      <c r="L20">
        <f>data!L20/1.57</f>
        <v>0.5592356687898089</v>
      </c>
      <c r="M20">
        <f>data!M20/0.0546</f>
        <v>37.509157509157511</v>
      </c>
      <c r="N20">
        <f>data!N20/0.16</f>
        <v>7.9312499999999995</v>
      </c>
      <c r="O20">
        <f>data!O20/0.0074</f>
        <v>1109.4594594594596</v>
      </c>
      <c r="P20">
        <f>data!P20/0.161</f>
        <v>14.565217391304349</v>
      </c>
      <c r="Q20">
        <f>data!Q20/0.0246</f>
        <v>951.21951219512187</v>
      </c>
      <c r="R20">
        <f>data!R20/0.103</f>
        <v>77.572815533980588</v>
      </c>
      <c r="S20">
        <f>data!S20/0.24</f>
        <v>136.04166666666666</v>
      </c>
      <c r="T20">
        <f>data!T20/0.0136</f>
        <v>535.2941176470589</v>
      </c>
      <c r="U20">
        <f>data!U20/440</f>
        <v>0.17152272727272727</v>
      </c>
      <c r="V20">
        <f>data!V20/0.0928</f>
        <v>143.10344827586206</v>
      </c>
    </row>
    <row r="21" spans="1:22" x14ac:dyDescent="0.35">
      <c r="A21" t="s">
        <v>35</v>
      </c>
      <c r="B21" t="s">
        <v>57</v>
      </c>
      <c r="C21">
        <f>data!C21/0.237</f>
        <v>203.75527426160338</v>
      </c>
      <c r="D21">
        <f>data!D21/0.613</f>
        <v>0</v>
      </c>
      <c r="E21">
        <f>data!E21/0.0928</f>
        <v>34536.53017241379</v>
      </c>
      <c r="F21">
        <f>data!F21/0.457</f>
        <v>592.97592997811819</v>
      </c>
      <c r="G21">
        <f>data!G21/0.148</f>
        <v>2206550.4729729728</v>
      </c>
      <c r="H21">
        <f>data!H21/0.0563</f>
        <v>33.854351687388984</v>
      </c>
      <c r="I21">
        <f>data!I21/0.199</f>
        <v>0</v>
      </c>
      <c r="J21">
        <f>data!J21/0.0294</f>
        <v>750.34013605442181</v>
      </c>
      <c r="K21">
        <f>data!K21/0.246</f>
        <v>0.13699186991869919</v>
      </c>
      <c r="L21">
        <f>data!L21/1.57</f>
        <v>0.51847133757961783</v>
      </c>
      <c r="M21">
        <f>data!M21/0.0546</f>
        <v>39.194139194139197</v>
      </c>
      <c r="N21">
        <f>data!N21/0.16</f>
        <v>7.9124999999999996</v>
      </c>
      <c r="O21">
        <f>data!O21/0.0074</f>
        <v>1154.0540540540539</v>
      </c>
      <c r="P21">
        <f>data!P21/0.161</f>
        <v>14.795031055900621</v>
      </c>
      <c r="Q21">
        <f>data!Q21/0.0246</f>
        <v>960.16260162601634</v>
      </c>
      <c r="R21">
        <f>data!R21/0.103</f>
        <v>78.543689320388353</v>
      </c>
      <c r="S21">
        <f>data!S21/0.24</f>
        <v>135.41666666666669</v>
      </c>
      <c r="T21">
        <f>data!T21/0.0136</f>
        <v>553.67647058823536</v>
      </c>
      <c r="U21">
        <f>data!U21/440</f>
        <v>0.17120454545454544</v>
      </c>
      <c r="V21">
        <f>data!V21/0.0928</f>
        <v>141.37931034482759</v>
      </c>
    </row>
    <row r="22" spans="1:22" x14ac:dyDescent="0.35">
      <c r="A22" t="s">
        <v>35</v>
      </c>
      <c r="B22" t="s">
        <v>58</v>
      </c>
      <c r="C22">
        <f>data!C22/0.237</f>
        <v>150.04219409282703</v>
      </c>
      <c r="D22">
        <f>data!D22/0.613</f>
        <v>0</v>
      </c>
      <c r="E22">
        <f>data!E22/0.0928</f>
        <v>37325.431034482761</v>
      </c>
      <c r="F22">
        <f>data!F22/0.457</f>
        <v>362.88840262582056</v>
      </c>
      <c r="G22">
        <f>data!G22/0.148</f>
        <v>2403887.2297297297</v>
      </c>
      <c r="H22">
        <f>data!H22/0.0563</f>
        <v>22.380106571936057</v>
      </c>
      <c r="I22">
        <f>data!I22/0.199</f>
        <v>0</v>
      </c>
      <c r="J22">
        <f>data!J22/0.0294</f>
        <v>103.74149659863946</v>
      </c>
      <c r="K22">
        <f>data!K22/0.246</f>
        <v>5.7723577235772365E-2</v>
      </c>
      <c r="L22">
        <f>data!L22/1.57</f>
        <v>0.14076433121019108</v>
      </c>
      <c r="M22">
        <f>data!M22/0.0546</f>
        <v>8.9926739926739927</v>
      </c>
      <c r="N22">
        <f>data!N22/0.16</f>
        <v>1.66875</v>
      </c>
      <c r="O22">
        <f>data!O22/0.0074</f>
        <v>371.62162162162161</v>
      </c>
      <c r="P22">
        <f>data!P22/0.161</f>
        <v>6.5279503105590058</v>
      </c>
      <c r="Q22">
        <f>data!Q22/0.0246</f>
        <v>559.7560975609756</v>
      </c>
      <c r="R22">
        <f>data!R22/0.103</f>
        <v>55.533980582524272</v>
      </c>
      <c r="S22">
        <f>data!S22/0.24</f>
        <v>121.70833333333334</v>
      </c>
      <c r="T22">
        <f>data!T22/0.0136</f>
        <v>555.14705882352939</v>
      </c>
      <c r="U22">
        <f>data!U22/440</f>
        <v>0.19227272727272726</v>
      </c>
      <c r="V22">
        <f>data!V22/0.0928</f>
        <v>162.71551724137933</v>
      </c>
    </row>
    <row r="23" spans="1:22" x14ac:dyDescent="0.35">
      <c r="A23" t="s">
        <v>63</v>
      </c>
      <c r="B23" t="s">
        <v>62</v>
      </c>
      <c r="C23">
        <f>data!C23/0.237</f>
        <v>2047.8481012658228</v>
      </c>
      <c r="D23">
        <f>data!D23/0.613</f>
        <v>0</v>
      </c>
      <c r="E23">
        <f>data!E23/0.0928</f>
        <v>51309.375000000007</v>
      </c>
      <c r="F23">
        <f>data!F23/0.457</f>
        <v>4634.8577680525168</v>
      </c>
      <c r="G23">
        <f>data!G23/0.148</f>
        <v>3301378.1756756757</v>
      </c>
      <c r="H23">
        <f>data!H23/0.0563</f>
        <v>52.930728241563052</v>
      </c>
      <c r="I23">
        <f>data!I23/0.199</f>
        <v>0.18542713567839197</v>
      </c>
      <c r="J23">
        <f>data!J23/0.0294</f>
        <v>1336.0544217687075</v>
      </c>
      <c r="K23">
        <f>data!K23/0.246</f>
        <v>1.8902439024390245</v>
      </c>
      <c r="L23">
        <f>data!L23/1.57</f>
        <v>5.7643312101910826</v>
      </c>
      <c r="M23">
        <f>data!M23/0.0546</f>
        <v>306.95970695970698</v>
      </c>
      <c r="N23">
        <f>data!N23/0.16</f>
        <v>18.6875</v>
      </c>
      <c r="O23">
        <f>data!O23/0.0074</f>
        <v>9320.27027027027</v>
      </c>
      <c r="P23">
        <f>data!P23/0.161</f>
        <v>130.68322981366458</v>
      </c>
      <c r="Q23">
        <f>data!Q23/0.0246</f>
        <v>8878.0487804878048</v>
      </c>
      <c r="R23">
        <f>data!R23/0.103</f>
        <v>724.56310679611647</v>
      </c>
      <c r="S23">
        <f>data!S23/0.24</f>
        <v>1249.5</v>
      </c>
      <c r="T23">
        <f>data!T23/0.0136</f>
        <v>4558.8235294117649</v>
      </c>
      <c r="U23">
        <f>data!U23/440</f>
        <v>1.3009090909090908</v>
      </c>
      <c r="V23">
        <f>data!V23/0.0928</f>
        <v>1019.7198275862069</v>
      </c>
    </row>
    <row r="24" spans="1:22" x14ac:dyDescent="0.35">
      <c r="A24" t="s">
        <v>63</v>
      </c>
      <c r="B24" t="s">
        <v>64</v>
      </c>
      <c r="C24">
        <f>data!C24/0.237</f>
        <v>815.0210970464135</v>
      </c>
      <c r="D24">
        <f>data!D24/0.613</f>
        <v>0</v>
      </c>
      <c r="E24">
        <f>data!E24/0.0928</f>
        <v>51027.47844827587</v>
      </c>
      <c r="F24">
        <f>data!F24/0.457</f>
        <v>1301.3347921225384</v>
      </c>
      <c r="G24">
        <f>data!G24/0.148</f>
        <v>3301378.3783783787</v>
      </c>
      <c r="H24">
        <f>data!H24/0.0563</f>
        <v>99.644760213143869</v>
      </c>
      <c r="I24">
        <f>data!I24/0.199</f>
        <v>0.32412060301507539</v>
      </c>
      <c r="J24">
        <f>data!J24/0.0294</f>
        <v>328.57142857142861</v>
      </c>
      <c r="K24">
        <f>data!K24/0.246</f>
        <v>0.4451219512195122</v>
      </c>
      <c r="L24">
        <f>data!L24/1.57</f>
        <v>0.79617834394904452</v>
      </c>
      <c r="M24">
        <f>data!M24/0.0546</f>
        <v>34.267399267399263</v>
      </c>
      <c r="N24">
        <f>data!N24/0.16</f>
        <v>1.5187499999999998</v>
      </c>
      <c r="O24">
        <f>data!O24/0.0074</f>
        <v>1267.5675675675677</v>
      </c>
      <c r="P24">
        <f>data!P24/0.161</f>
        <v>22.670807453416149</v>
      </c>
      <c r="Q24">
        <f>data!Q24/0.0246</f>
        <v>1964.6341463414633</v>
      </c>
      <c r="R24">
        <f>data!R24/0.103</f>
        <v>195.04854368932041</v>
      </c>
      <c r="S24">
        <f>data!S24/0.24</f>
        <v>409.70833333333331</v>
      </c>
      <c r="T24">
        <f>data!T24/0.0136</f>
        <v>1781.6176470588236</v>
      </c>
      <c r="U24">
        <f>data!U24/440</f>
        <v>0.61097727272727265</v>
      </c>
      <c r="V24">
        <f>data!V24/0.0928</f>
        <v>554.74137931034488</v>
      </c>
    </row>
    <row r="25" spans="1:22" x14ac:dyDescent="0.35">
      <c r="A25" t="s">
        <v>63</v>
      </c>
      <c r="B25" t="s">
        <v>65</v>
      </c>
      <c r="C25">
        <f>data!C25/0.237</f>
        <v>956.0759493670887</v>
      </c>
      <c r="D25">
        <f>data!D25/0.613</f>
        <v>112.43066884176183</v>
      </c>
      <c r="E25">
        <f>data!E25/0.0928</f>
        <v>51016.163793103457</v>
      </c>
      <c r="F25">
        <f>data!F25/0.457</f>
        <v>9947.111597374178</v>
      </c>
      <c r="G25">
        <f>data!G25/0.148</f>
        <v>3301378.5810810816</v>
      </c>
      <c r="H25">
        <f>data!H25/0.0563</f>
        <v>274.95559502664298</v>
      </c>
      <c r="I25">
        <f>data!I25/0.199</f>
        <v>6.9798994974874367</v>
      </c>
      <c r="J25">
        <f>data!J25/0.0294</f>
        <v>7350</v>
      </c>
      <c r="K25">
        <f>data!K25/0.246</f>
        <v>3.2439024390243905</v>
      </c>
      <c r="L25">
        <f>data!L25/1.57</f>
        <v>5.8407643312101909</v>
      </c>
      <c r="M25">
        <f>data!M25/0.0546</f>
        <v>221.24542124542123</v>
      </c>
      <c r="N25">
        <f>data!N25/0.16</f>
        <v>11.168749999999999</v>
      </c>
      <c r="O25">
        <f>data!O25/0.0074</f>
        <v>7616.2162162162158</v>
      </c>
      <c r="P25">
        <f>data!P25/0.161</f>
        <v>137.39130434782609</v>
      </c>
      <c r="Q25">
        <f>data!Q25/0.0246</f>
        <v>12069.512195121952</v>
      </c>
      <c r="R25">
        <f>data!R25/0.103</f>
        <v>1287.3786407766991</v>
      </c>
      <c r="S25">
        <f>data!S25/0.24</f>
        <v>2927.2083333333335</v>
      </c>
      <c r="T25">
        <f>data!T25/0.0136</f>
        <v>13113.970588235294</v>
      </c>
      <c r="U25">
        <f>data!U25/440</f>
        <v>4.4762954545454541</v>
      </c>
      <c r="V25">
        <f>data!V25/0.0928</f>
        <v>4048.8146551724144</v>
      </c>
    </row>
    <row r="26" spans="1:22" x14ac:dyDescent="0.35">
      <c r="A26" t="s">
        <v>63</v>
      </c>
      <c r="B26" t="s">
        <v>66</v>
      </c>
      <c r="C26">
        <f>data!C26/0.237</f>
        <v>1520</v>
      </c>
      <c r="D26">
        <f>data!D26/0.613</f>
        <v>26.345840130505707</v>
      </c>
      <c r="E26">
        <f>data!E26/0.0928</f>
        <v>60539.870689655181</v>
      </c>
      <c r="F26">
        <f>data!F26/0.457</f>
        <v>8404.8577680525159</v>
      </c>
      <c r="G26">
        <f>data!G26/0.148</f>
        <v>3301378.3783783787</v>
      </c>
      <c r="H26">
        <f>data!H26/0.0563</f>
        <v>176.55417406749555</v>
      </c>
      <c r="I26">
        <f>data!I26/0.199</f>
        <v>2.7336683417085426</v>
      </c>
      <c r="J26">
        <f>data!J26/0.0294</f>
        <v>4548.9795918367354</v>
      </c>
      <c r="K26">
        <f>data!K26/0.246</f>
        <v>4.882113821138212</v>
      </c>
      <c r="L26">
        <f>data!L26/1.57</f>
        <v>10.337579617834395</v>
      </c>
      <c r="M26">
        <f>data!M26/0.0546</f>
        <v>445.60439560439556</v>
      </c>
      <c r="N26">
        <f>data!N26/0.16</f>
        <v>22.875</v>
      </c>
      <c r="O26">
        <f>data!O26/0.0074</f>
        <v>13056.756756756757</v>
      </c>
      <c r="P26">
        <f>data!P26/0.161</f>
        <v>209.00621118012421</v>
      </c>
      <c r="Q26">
        <f>data!Q26/0.0246</f>
        <v>15753.658536585366</v>
      </c>
      <c r="R26">
        <f>data!R26/0.103</f>
        <v>1346.4077669902913</v>
      </c>
      <c r="S26">
        <f>data!S26/0.24</f>
        <v>2509.583333333333</v>
      </c>
      <c r="T26">
        <f>data!T26/0.0136</f>
        <v>10027.205882352942</v>
      </c>
      <c r="U26">
        <f>data!U26/440</f>
        <v>3.0398636363636364</v>
      </c>
      <c r="V26">
        <f>data!V26/0.0928</f>
        <v>2261.8534482758623</v>
      </c>
    </row>
    <row r="27" spans="1:22" x14ac:dyDescent="0.35">
      <c r="A27" t="s">
        <v>63</v>
      </c>
      <c r="B27" t="s">
        <v>67</v>
      </c>
      <c r="C27">
        <f>data!C27/0.237</f>
        <v>1195.5696202531647</v>
      </c>
      <c r="D27">
        <f>data!D27/0.613</f>
        <v>142.03915171288742</v>
      </c>
      <c r="E27">
        <f>data!E27/0.0928</f>
        <v>59880.60344827587</v>
      </c>
      <c r="F27">
        <f>data!F27/0.457</f>
        <v>2357.4835886214437</v>
      </c>
      <c r="G27">
        <f>data!G27/0.148</f>
        <v>3301378.5810810816</v>
      </c>
      <c r="H27">
        <f>data!H27/0.0563</f>
        <v>50.621669626998219</v>
      </c>
      <c r="I27">
        <f>data!I27/0.199</f>
        <v>331.5075376884422</v>
      </c>
      <c r="J27">
        <f>data!J27/0.0294</f>
        <v>5004.4217687074834</v>
      </c>
      <c r="K27">
        <f>data!K27/0.246</f>
        <v>59.552845528455286</v>
      </c>
      <c r="L27">
        <f>data!L27/1.57</f>
        <v>37.445859872611464</v>
      </c>
      <c r="M27">
        <f>data!M27/0.0546</f>
        <v>262.27106227106225</v>
      </c>
      <c r="N27">
        <f>data!N27/0.16</f>
        <v>21.375</v>
      </c>
      <c r="O27">
        <f>data!O27/0.0074</f>
        <v>3627.0270270270266</v>
      </c>
      <c r="P27">
        <f>data!P27/0.161</f>
        <v>50.807453416149066</v>
      </c>
      <c r="Q27">
        <f>data!Q27/0.0246</f>
        <v>3782.1138211382117</v>
      </c>
      <c r="R27">
        <f>data!R27/0.103</f>
        <v>349.02912621359229</v>
      </c>
      <c r="S27">
        <f>data!S27/0.24</f>
        <v>717.79166666666674</v>
      </c>
      <c r="T27">
        <f>data!T27/0.0136</f>
        <v>3118.3823529411766</v>
      </c>
      <c r="U27">
        <f>data!U27/440</f>
        <v>1.0697045454545455</v>
      </c>
      <c r="V27">
        <f>data!V27/0.0928</f>
        <v>899.7844827586207</v>
      </c>
    </row>
    <row r="28" spans="1:22" x14ac:dyDescent="0.35">
      <c r="A28" t="s">
        <v>63</v>
      </c>
      <c r="B28" t="s">
        <v>68</v>
      </c>
      <c r="C28">
        <f>data!C28/0.237</f>
        <v>1778.3544303797471</v>
      </c>
      <c r="D28">
        <f>data!D28/0.613</f>
        <v>0</v>
      </c>
      <c r="E28">
        <f>data!E28/0.0928</f>
        <v>50799.568965517246</v>
      </c>
      <c r="F28">
        <f>data!F28/0.457</f>
        <v>3648.7746170678338</v>
      </c>
      <c r="G28">
        <f>data!G28/0.148</f>
        <v>3301378.5810810816</v>
      </c>
      <c r="H28">
        <f>data!H28/0.0563</f>
        <v>106.03907637655416</v>
      </c>
      <c r="I28">
        <f>data!I28/0.199</f>
        <v>2.6231155778894473</v>
      </c>
      <c r="J28">
        <f>data!J28/0.0294</f>
        <v>2209.1836734693879</v>
      </c>
      <c r="K28">
        <f>data!K28/0.246</f>
        <v>1.8414634146341464</v>
      </c>
      <c r="L28">
        <f>data!L28/1.57</f>
        <v>2.3757961783439487</v>
      </c>
      <c r="M28">
        <f>data!M28/0.0546</f>
        <v>76.556776556776555</v>
      </c>
      <c r="N28">
        <f>data!N28/0.16</f>
        <v>6.5687499999999996</v>
      </c>
      <c r="O28">
        <f>data!O28/0.0074</f>
        <v>2975.6756756756754</v>
      </c>
      <c r="P28">
        <f>data!P28/0.161</f>
        <v>55.838509316770185</v>
      </c>
      <c r="Q28">
        <f>data!Q28/0.0246</f>
        <v>4861.3821138211379</v>
      </c>
      <c r="R28">
        <f>data!R28/0.103</f>
        <v>504.56310679611653</v>
      </c>
      <c r="S28">
        <f>data!S28/0.24</f>
        <v>1114.5000000000002</v>
      </c>
      <c r="T28">
        <f>data!T28/0.0136</f>
        <v>5089.7058823529414</v>
      </c>
      <c r="U28">
        <f>data!U28/440</f>
        <v>1.7529772727272726</v>
      </c>
      <c r="V28">
        <f>data!V28/0.0928</f>
        <v>1633.4051724137933</v>
      </c>
    </row>
    <row r="29" spans="1:22" x14ac:dyDescent="0.35">
      <c r="A29" t="s">
        <v>63</v>
      </c>
      <c r="B29" t="s">
        <v>69</v>
      </c>
      <c r="C29">
        <f>data!C29/0.237</f>
        <v>824.89451476793249</v>
      </c>
      <c r="D29">
        <f>data!D29/0.613</f>
        <v>0</v>
      </c>
      <c r="E29">
        <f>data!E29/0.0928</f>
        <v>50715.193965517246</v>
      </c>
      <c r="F29">
        <f>data!F29/0.457</f>
        <v>1561.7724288840263</v>
      </c>
      <c r="G29">
        <f>data!G29/0.148</f>
        <v>3301378.1756756757</v>
      </c>
      <c r="H29">
        <f>data!H29/0.0563</f>
        <v>588.98756660745994</v>
      </c>
      <c r="I29">
        <f>data!I29/0.199</f>
        <v>1.1909547738693467</v>
      </c>
      <c r="J29">
        <f>data!J29/0.0294</f>
        <v>769.04761904761904</v>
      </c>
      <c r="K29">
        <f>data!K29/0.246</f>
        <v>6.382113821138212</v>
      </c>
      <c r="L29">
        <f>data!L29/1.57</f>
        <v>13.095541401273884</v>
      </c>
      <c r="M29">
        <f>data!M29/0.0546</f>
        <v>436.08058608058604</v>
      </c>
      <c r="N29">
        <f>data!N29/0.16</f>
        <v>86</v>
      </c>
      <c r="O29">
        <f>data!O29/0.0074</f>
        <v>9128.3783783783783</v>
      </c>
      <c r="P29">
        <f>data!P29/0.161</f>
        <v>98.757763975155285</v>
      </c>
      <c r="Q29">
        <f>data!Q29/0.0246</f>
        <v>5165.040650406504</v>
      </c>
      <c r="R29">
        <f>data!R29/0.103</f>
        <v>301.747572815534</v>
      </c>
      <c r="S29">
        <f>data!S29/0.24</f>
        <v>387.95833333333337</v>
      </c>
      <c r="T29">
        <f>data!T29/0.0136</f>
        <v>1121.3235294117649</v>
      </c>
      <c r="U29">
        <f>data!U29/440</f>
        <v>0.26093181818181821</v>
      </c>
      <c r="V29">
        <f>data!V29/0.0928</f>
        <v>162.5</v>
      </c>
    </row>
    <row r="30" spans="1:22" x14ac:dyDescent="0.35">
      <c r="A30" t="s">
        <v>63</v>
      </c>
      <c r="B30" t="s">
        <v>70</v>
      </c>
      <c r="C30">
        <f>data!C30/0.237</f>
        <v>2105.3586497890296</v>
      </c>
      <c r="D30">
        <f>data!D30/0.613</f>
        <v>97.536704730831971</v>
      </c>
      <c r="E30">
        <f>data!E30/0.0928</f>
        <v>50833.728448275862</v>
      </c>
      <c r="F30">
        <f>data!F30/0.457</f>
        <v>5557.4398249452952</v>
      </c>
      <c r="G30">
        <f>data!G30/0.148</f>
        <v>3301378.3783783787</v>
      </c>
      <c r="H30">
        <f>data!H30/0.0563</f>
        <v>93.250444049733559</v>
      </c>
      <c r="I30">
        <f>data!I30/0.199</f>
        <v>1.1809045226130652</v>
      </c>
      <c r="J30">
        <f>data!J30/0.0294</f>
        <v>2124.4897959183672</v>
      </c>
      <c r="K30">
        <f>data!K30/0.246</f>
        <v>1.2560975609756098</v>
      </c>
      <c r="L30">
        <f>data!L30/1.57</f>
        <v>3.4904458598726116</v>
      </c>
      <c r="M30">
        <f>data!M30/0.0546</f>
        <v>207.32600732600733</v>
      </c>
      <c r="N30">
        <f>data!N30/0.16</f>
        <v>30.125</v>
      </c>
      <c r="O30">
        <f>data!O30/0.0074</f>
        <v>7648.6486486486483</v>
      </c>
      <c r="P30">
        <f>data!P30/0.161</f>
        <v>124.53416149068323</v>
      </c>
      <c r="Q30">
        <f>data!Q30/0.0246</f>
        <v>9600</v>
      </c>
      <c r="R30">
        <f>data!R30/0.103</f>
        <v>867.86407766990294</v>
      </c>
      <c r="S30">
        <f>data!S30/0.24</f>
        <v>1645.7500000000002</v>
      </c>
      <c r="T30">
        <f>data!T30/0.0136</f>
        <v>6327.9411764705892</v>
      </c>
      <c r="U30">
        <f>data!U30/440</f>
        <v>1.9155454545454547</v>
      </c>
      <c r="V30">
        <f>data!V30/0.0928</f>
        <v>1612.9310344827588</v>
      </c>
    </row>
    <row r="31" spans="1:22" x14ac:dyDescent="0.35">
      <c r="A31" t="s">
        <v>63</v>
      </c>
      <c r="B31" t="s">
        <v>71</v>
      </c>
      <c r="C31">
        <f>data!C31/0.237</f>
        <v>1450.0421940928272</v>
      </c>
      <c r="D31">
        <f>data!D31/0.613</f>
        <v>52.78955954323002</v>
      </c>
      <c r="E31">
        <f>data!E31/0.0928</f>
        <v>50887.715517241384</v>
      </c>
      <c r="F31">
        <f>data!F31/0.457</f>
        <v>1899.4091903719911</v>
      </c>
      <c r="G31">
        <f>data!G31/0.148</f>
        <v>3301378.3783783787</v>
      </c>
      <c r="H31">
        <f>data!H31/0.0563</f>
        <v>41.420959147424504</v>
      </c>
      <c r="I31">
        <f>data!I31/0.199</f>
        <v>0.1271356783919598</v>
      </c>
      <c r="J31">
        <f>data!J31/0.0294</f>
        <v>926.53061224489795</v>
      </c>
      <c r="K31">
        <f>data!K31/0.246</f>
        <v>0.60772357723577231</v>
      </c>
      <c r="L31">
        <f>data!L31/1.57</f>
        <v>1.7961783439490444</v>
      </c>
      <c r="M31">
        <f>data!M31/0.0546</f>
        <v>87.545787545787547</v>
      </c>
      <c r="N31">
        <f>data!N31/0.16</f>
        <v>6.4749999999999996</v>
      </c>
      <c r="O31">
        <f>data!O31/0.0074</f>
        <v>2925.6756756756754</v>
      </c>
      <c r="P31">
        <f>data!P31/0.161</f>
        <v>42.857142857142861</v>
      </c>
      <c r="Q31">
        <f>data!Q31/0.0246</f>
        <v>3191.8699186991867</v>
      </c>
      <c r="R31">
        <f>data!R31/0.103</f>
        <v>280.58252427184465</v>
      </c>
      <c r="S31">
        <f>data!S31/0.24</f>
        <v>531.70833333333337</v>
      </c>
      <c r="T31">
        <f>data!T31/0.0136</f>
        <v>2122.794117647059</v>
      </c>
      <c r="U31">
        <f>data!U31/440</f>
        <v>0.66097727272727269</v>
      </c>
      <c r="V31">
        <f>data!V31/0.0928</f>
        <v>564.00862068965523</v>
      </c>
    </row>
    <row r="32" spans="1:22" x14ac:dyDescent="0.35">
      <c r="A32" t="s">
        <v>63</v>
      </c>
      <c r="B32" t="s">
        <v>72</v>
      </c>
      <c r="C32">
        <f>data!C32/0.237</f>
        <v>1897.4683544303798</v>
      </c>
      <c r="D32">
        <f>data!D32/0.613</f>
        <v>381.77814029363788</v>
      </c>
      <c r="E32">
        <f>data!E32/0.0928</f>
        <v>51919.612068965522</v>
      </c>
      <c r="F32">
        <f>data!F32/0.457</f>
        <v>3415.2516411378556</v>
      </c>
      <c r="G32">
        <f>data!G32/0.148</f>
        <v>3301378.3783783787</v>
      </c>
      <c r="H32">
        <f>data!H32/0.0563</f>
        <v>36.216696269982236</v>
      </c>
      <c r="I32">
        <f>data!I32/0.199</f>
        <v>6.8793969849246226</v>
      </c>
      <c r="J32">
        <f>data!J32/0.0294</f>
        <v>1315.6462585034014</v>
      </c>
      <c r="K32">
        <f>data!K32/0.246</f>
        <v>2.5731707317073171</v>
      </c>
      <c r="L32">
        <f>data!L32/1.57</f>
        <v>3.8980891719745223</v>
      </c>
      <c r="M32">
        <f>data!M32/0.0546</f>
        <v>152.01465201465203</v>
      </c>
      <c r="N32">
        <f>data!N32/0.16</f>
        <v>10.237499999999999</v>
      </c>
      <c r="O32">
        <f>data!O32/0.0074</f>
        <v>4762.1621621621625</v>
      </c>
      <c r="P32">
        <f>data!P32/0.161</f>
        <v>72.795031055900623</v>
      </c>
      <c r="Q32">
        <f>data!Q32/0.0246</f>
        <v>5641.8699186991862</v>
      </c>
      <c r="R32">
        <f>data!R32/0.103</f>
        <v>511.16504854368935</v>
      </c>
      <c r="S32">
        <f>data!S32/0.24</f>
        <v>1002.625</v>
      </c>
      <c r="T32">
        <f>data!T32/0.0136</f>
        <v>4140.4411764705883</v>
      </c>
      <c r="U32">
        <f>data!U32/440</f>
        <v>1.3280227272727274</v>
      </c>
      <c r="V32">
        <f>data!V32/0.0928</f>
        <v>1093.4267241379312</v>
      </c>
    </row>
    <row r="33" spans="1:22" x14ac:dyDescent="0.35">
      <c r="A33" t="s">
        <v>63</v>
      </c>
      <c r="B33" t="s">
        <v>73</v>
      </c>
      <c r="C33">
        <f>data!C33/0.237</f>
        <v>1909.2827004219409</v>
      </c>
      <c r="D33">
        <f>data!D33/0.613</f>
        <v>0</v>
      </c>
      <c r="E33">
        <f>data!E33/0.0928</f>
        <v>50831.357758620688</v>
      </c>
      <c r="F33">
        <f>data!F33/0.457</f>
        <v>4781.4004376367611</v>
      </c>
      <c r="G33">
        <f>data!G33/0.148</f>
        <v>3301378.5810810816</v>
      </c>
      <c r="H33">
        <f>data!H33/0.0563</f>
        <v>41.722912966252224</v>
      </c>
      <c r="I33">
        <f>data!I33/0.199</f>
        <v>0.25025125628140699</v>
      </c>
      <c r="J33">
        <f>data!J33/0.0294</f>
        <v>271.42857142857144</v>
      </c>
      <c r="K33">
        <f>data!K33/0.246</f>
        <v>2.0081300813008132</v>
      </c>
      <c r="L33">
        <f>data!L33/1.57</f>
        <v>5.3630573248407645</v>
      </c>
      <c r="M33">
        <f>data!M33/0.0546</f>
        <v>256.5934065934066</v>
      </c>
      <c r="N33">
        <f>data!N33/0.16</f>
        <v>14.28125</v>
      </c>
      <c r="O33">
        <f>data!O33/0.0074</f>
        <v>8377.0270270270266</v>
      </c>
      <c r="P33">
        <f>data!P33/0.161</f>
        <v>125.59006211180123</v>
      </c>
      <c r="Q33">
        <f>data!Q33/0.0246</f>
        <v>9189.4308943089436</v>
      </c>
      <c r="R33">
        <f>data!R33/0.103</f>
        <v>773.00970873786412</v>
      </c>
      <c r="S33">
        <f>data!S33/0.24</f>
        <v>1371.2916666666667</v>
      </c>
      <c r="T33">
        <f>data!T33/0.0136</f>
        <v>5035.2941176470595</v>
      </c>
      <c r="U33">
        <f>data!U33/440</f>
        <v>1.4644999999999999</v>
      </c>
      <c r="V33">
        <f>data!V33/0.0928</f>
        <v>1154.5258620689656</v>
      </c>
    </row>
    <row r="34" spans="1:22" x14ac:dyDescent="0.35">
      <c r="A34" t="s">
        <v>63</v>
      </c>
      <c r="B34" t="s">
        <v>74</v>
      </c>
      <c r="C34">
        <f>data!C34/0.237</f>
        <v>188.14345991561183</v>
      </c>
      <c r="D34">
        <f>data!D34/0.613</f>
        <v>0</v>
      </c>
      <c r="E34">
        <f>data!E34/0.0928</f>
        <v>34517.887931034486</v>
      </c>
      <c r="F34">
        <f>data!F34/0.457</f>
        <v>585.77680525164112</v>
      </c>
      <c r="G34">
        <f>data!G34/0.148</f>
        <v>2247511.8243243243</v>
      </c>
      <c r="H34">
        <f>data!H34/0.0563</f>
        <v>31.758436944937831</v>
      </c>
      <c r="I34">
        <f>data!I34/0.199</f>
        <v>2.2613065326633163E-2</v>
      </c>
      <c r="J34">
        <f>data!J34/0.0294</f>
        <v>742.85714285714289</v>
      </c>
      <c r="K34">
        <f>data!K34/0.246</f>
        <v>0.16097560975609757</v>
      </c>
      <c r="L34">
        <f>data!L34/1.57</f>
        <v>0.53821656050955413</v>
      </c>
      <c r="M34">
        <f>data!M34/0.0546</f>
        <v>35.879120879120876</v>
      </c>
      <c r="N34">
        <f>data!N34/0.16</f>
        <v>7.8125</v>
      </c>
      <c r="O34">
        <f>data!O34/0.0074</f>
        <v>1131.081081081081</v>
      </c>
      <c r="P34">
        <f>data!P34/0.161</f>
        <v>14.621118012422361</v>
      </c>
      <c r="Q34">
        <f>data!Q34/0.0246</f>
        <v>944.30894308943095</v>
      </c>
      <c r="R34">
        <f>data!R34/0.103</f>
        <v>75.4368932038835</v>
      </c>
      <c r="S34">
        <f>data!S34/0.24</f>
        <v>135.33333333333331</v>
      </c>
      <c r="T34">
        <f>data!T34/0.0136</f>
        <v>535.2941176470589</v>
      </c>
      <c r="U34">
        <f>data!U34/440</f>
        <v>0.16756818181818184</v>
      </c>
      <c r="V34">
        <f>data!V34/0.0928</f>
        <v>142.34913793103451</v>
      </c>
    </row>
    <row r="35" spans="1:22" x14ac:dyDescent="0.35">
      <c r="A35" t="s">
        <v>63</v>
      </c>
      <c r="B35" t="s">
        <v>78</v>
      </c>
      <c r="C35">
        <f>data!C35/0.237</f>
        <v>172.10970464135022</v>
      </c>
      <c r="D35">
        <f>data!D35/0.613</f>
        <v>0</v>
      </c>
      <c r="E35">
        <f>data!E35/0.0928</f>
        <v>35136.530172413797</v>
      </c>
      <c r="F35">
        <f>data!F35/0.457</f>
        <v>592.47264770240702</v>
      </c>
      <c r="G35">
        <f>data!G35/0.148</f>
        <v>2249579.7972972975</v>
      </c>
      <c r="H35">
        <f>data!H35/0.0563</f>
        <v>31.97158081705151</v>
      </c>
      <c r="I35">
        <f>data!I35/0.199</f>
        <v>0</v>
      </c>
      <c r="J35">
        <f>data!J35/0.0294</f>
        <v>739.11564625850349</v>
      </c>
      <c r="K35">
        <f>data!K35/0.246</f>
        <v>0.20040650406504065</v>
      </c>
      <c r="L35">
        <f>data!L35/1.57</f>
        <v>0.58280254777070062</v>
      </c>
      <c r="M35">
        <f>data!M35/0.0546</f>
        <v>36.501831501831504</v>
      </c>
      <c r="N35">
        <f>data!N35/0.16</f>
        <v>7.7312500000000002</v>
      </c>
      <c r="O35">
        <f>data!O35/0.0074</f>
        <v>1132.4324324324325</v>
      </c>
      <c r="P35">
        <f>data!P35/0.161</f>
        <v>14.77639751552795</v>
      </c>
      <c r="Q35">
        <f>data!Q35/0.0246</f>
        <v>955.69105691056916</v>
      </c>
      <c r="R35">
        <f>data!R35/0.103</f>
        <v>76.601941747572823</v>
      </c>
      <c r="S35">
        <f>data!S35/0.24</f>
        <v>136.375</v>
      </c>
      <c r="T35">
        <f>data!T35/0.0136</f>
        <v>538.23529411764707</v>
      </c>
      <c r="U35">
        <f>data!U35/440</f>
        <v>0.17065909090909093</v>
      </c>
      <c r="V35">
        <f>data!V35/0.0928</f>
        <v>143.42672413793105</v>
      </c>
    </row>
    <row r="36" spans="1:22" x14ac:dyDescent="0.35">
      <c r="A36" t="s">
        <v>63</v>
      </c>
      <c r="B36" t="s">
        <v>79</v>
      </c>
      <c r="C36">
        <f>data!C36/0.237</f>
        <v>0</v>
      </c>
      <c r="D36">
        <f>data!D36/0.613</f>
        <v>0</v>
      </c>
      <c r="E36">
        <f>data!E36/0.0928</f>
        <v>0</v>
      </c>
      <c r="F36">
        <f>data!F36/0.457</f>
        <v>1741.5536105032822</v>
      </c>
      <c r="G36">
        <f>data!G36/0.148</f>
        <v>8697.5675675675684</v>
      </c>
      <c r="H36">
        <f>data!H36/0.0563</f>
        <v>6708.348134991119</v>
      </c>
      <c r="I36">
        <f>data!I36/0.199</f>
        <v>0</v>
      </c>
      <c r="J36">
        <f>data!J36/0.0294</f>
        <v>23065.306122448979</v>
      </c>
      <c r="K36">
        <f>data!K36/0.246</f>
        <v>4100.6504065040654</v>
      </c>
      <c r="L36">
        <f>data!L36/1.57</f>
        <v>0</v>
      </c>
      <c r="M36">
        <f>data!M36/0.0546</f>
        <v>0</v>
      </c>
      <c r="N36">
        <f>data!N36/0.16</f>
        <v>0</v>
      </c>
      <c r="O36">
        <f>data!O36/0.0074</f>
        <v>0</v>
      </c>
      <c r="P36">
        <f>data!P36/0.161</f>
        <v>0</v>
      </c>
      <c r="Q36">
        <f>data!Q36/0.0246</f>
        <v>126959.75609756098</v>
      </c>
      <c r="R36">
        <f>data!R36/0.103</f>
        <v>0</v>
      </c>
      <c r="S36">
        <f>data!S36/0.24</f>
        <v>20110.458333333336</v>
      </c>
      <c r="T36">
        <f>data!T36/0.0136</f>
        <v>0</v>
      </c>
      <c r="U36">
        <f>data!U36/440</f>
        <v>0</v>
      </c>
      <c r="V36">
        <f>data!V36/0.0928</f>
        <v>20767.241379310348</v>
      </c>
    </row>
    <row r="37" spans="1:22" x14ac:dyDescent="0.35">
      <c r="A37" t="s">
        <v>63</v>
      </c>
      <c r="B37" t="s">
        <v>80</v>
      </c>
      <c r="C37">
        <f>data!C37/0.237</f>
        <v>153.08016877637132</v>
      </c>
      <c r="D37">
        <f>data!D37/0.613</f>
        <v>0</v>
      </c>
      <c r="E37">
        <f>data!E37/0.0928</f>
        <v>34588.362068965522</v>
      </c>
      <c r="F37">
        <f>data!F37/0.457</f>
        <v>597.35229759299784</v>
      </c>
      <c r="G37">
        <f>data!G37/0.148</f>
        <v>2270031.2837837841</v>
      </c>
      <c r="H37">
        <f>data!H37/0.0563</f>
        <v>32.806394316163406</v>
      </c>
      <c r="I37">
        <f>data!I37/0.199</f>
        <v>0</v>
      </c>
      <c r="J37">
        <f>data!J37/0.0294</f>
        <v>749.3197278911565</v>
      </c>
      <c r="K37">
        <f>data!K37/0.246</f>
        <v>0.19471544715447153</v>
      </c>
      <c r="L37">
        <f>data!L37/1.57</f>
        <v>0.65095541401273882</v>
      </c>
      <c r="M37">
        <f>data!M37/0.0546</f>
        <v>36.996336996336993</v>
      </c>
      <c r="N37">
        <f>data!N37/0.16</f>
        <v>7.5062500000000005</v>
      </c>
      <c r="O37">
        <f>data!O37/0.0074</f>
        <v>1110.8108108108108</v>
      </c>
      <c r="P37">
        <f>data!P37/0.161</f>
        <v>15.043478260869566</v>
      </c>
      <c r="Q37">
        <f>data!Q37/0.0246</f>
        <v>967.07317073170725</v>
      </c>
      <c r="R37">
        <f>data!R37/0.103</f>
        <v>78.15533980582525</v>
      </c>
      <c r="S37">
        <f>data!S37/0.24</f>
        <v>136.83333333333334</v>
      </c>
      <c r="T37">
        <f>data!T37/0.0136</f>
        <v>537.5</v>
      </c>
      <c r="U37">
        <f>data!U37/440</f>
        <v>0.17229545454545456</v>
      </c>
      <c r="V37">
        <f>data!V37/0.0928</f>
        <v>144.71982758620689</v>
      </c>
    </row>
    <row r="38" spans="1:22" x14ac:dyDescent="0.35">
      <c r="A38" t="s">
        <v>63</v>
      </c>
      <c r="B38" t="s">
        <v>81</v>
      </c>
      <c r="C38">
        <f>data!C38/0.237</f>
        <v>0</v>
      </c>
      <c r="D38">
        <f>data!D38/0.613</f>
        <v>0</v>
      </c>
      <c r="E38">
        <f>data!E38/0.0928</f>
        <v>185700.86206896554</v>
      </c>
      <c r="F38">
        <f>data!F38/0.457</f>
        <v>0</v>
      </c>
      <c r="G38">
        <f>data!G38/0.148</f>
        <v>408132.90540540538</v>
      </c>
      <c r="H38">
        <f>data!H38/0.0563</f>
        <v>0</v>
      </c>
      <c r="I38">
        <f>data!I38/0.199</f>
        <v>0</v>
      </c>
      <c r="J38">
        <f>data!J38/0.0294</f>
        <v>19171.428571428572</v>
      </c>
      <c r="K38">
        <f>data!K38/0.246</f>
        <v>2044.4715447154472</v>
      </c>
      <c r="L38">
        <f>data!L38/1.57</f>
        <v>2366.6178343949045</v>
      </c>
      <c r="M38">
        <f>data!M38/0.0546</f>
        <v>70712.820512820515</v>
      </c>
      <c r="N38">
        <f>data!N38/0.16</f>
        <v>0</v>
      </c>
      <c r="O38">
        <f>data!O38/0.0074</f>
        <v>0</v>
      </c>
      <c r="P38">
        <f>data!P38/0.161</f>
        <v>5135.4037267080739</v>
      </c>
      <c r="Q38">
        <f>data!Q38/0.0246</f>
        <v>0</v>
      </c>
      <c r="R38">
        <f>data!R38/0.103</f>
        <v>0</v>
      </c>
      <c r="S38">
        <f>data!S38/0.24</f>
        <v>15072.416666666668</v>
      </c>
      <c r="T38">
        <f>data!T38/0.0136</f>
        <v>0</v>
      </c>
      <c r="U38">
        <f>data!U38/440</f>
        <v>0</v>
      </c>
      <c r="V38">
        <f>data!V38/0.0928</f>
        <v>0</v>
      </c>
    </row>
    <row r="39" spans="1:22" x14ac:dyDescent="0.35">
      <c r="A39" t="s">
        <v>63</v>
      </c>
      <c r="B39" t="s">
        <v>82</v>
      </c>
      <c r="C39">
        <f>data!C39/0.237</f>
        <v>4779.7890295358648</v>
      </c>
      <c r="D39">
        <f>data!D39/0.613</f>
        <v>3049.5921696574228</v>
      </c>
      <c r="E39">
        <f>data!E39/0.0928</f>
        <v>50642.887931034486</v>
      </c>
      <c r="F39">
        <f>data!F39/0.457</f>
        <v>1569.4091903719911</v>
      </c>
      <c r="G39">
        <f>data!G39/0.148</f>
        <v>3301378.3783783787</v>
      </c>
      <c r="H39">
        <f>data!H39/0.0563</f>
        <v>64.298401420959152</v>
      </c>
      <c r="I39">
        <f>data!I39/0.199</f>
        <v>105.52763819095478</v>
      </c>
      <c r="J39">
        <f>data!J39/0.0294</f>
        <v>3919.387755102041</v>
      </c>
      <c r="K39">
        <f>data!K39/0.246</f>
        <v>19.674796747967481</v>
      </c>
      <c r="L39">
        <f>data!L39/1.57</f>
        <v>14.414012738853502</v>
      </c>
      <c r="M39">
        <f>data!M39/0.0546</f>
        <v>173.26007326007326</v>
      </c>
      <c r="N39">
        <f>data!N39/0.16</f>
        <v>11.981249999999999</v>
      </c>
      <c r="O39">
        <f>data!O39/0.0074</f>
        <v>3539.1891891891892</v>
      </c>
      <c r="P39">
        <f>data!P39/0.161</f>
        <v>45.093167701863351</v>
      </c>
      <c r="Q39">
        <f>data!Q39/0.0246</f>
        <v>2906.5040650406504</v>
      </c>
      <c r="R39">
        <f>data!R39/0.103</f>
        <v>226.79611650485438</v>
      </c>
      <c r="S39">
        <f>data!S39/0.24</f>
        <v>405.91666666666669</v>
      </c>
      <c r="T39">
        <f>data!T39/0.0136</f>
        <v>1600.0000000000002</v>
      </c>
      <c r="U39">
        <f>data!U39/440</f>
        <v>0.49831818181818177</v>
      </c>
      <c r="V39">
        <f>data!V39/0.0928</f>
        <v>418.53448275862075</v>
      </c>
    </row>
    <row r="40" spans="1:22" x14ac:dyDescent="0.35">
      <c r="A40" t="s">
        <v>63</v>
      </c>
      <c r="B40" t="s">
        <v>83</v>
      </c>
      <c r="C40">
        <f>data!C40/0.237</f>
        <v>4109.662447257384</v>
      </c>
      <c r="D40">
        <f>data!D40/0.613</f>
        <v>0</v>
      </c>
      <c r="E40">
        <f>data!E40/0.0928</f>
        <v>50397.521551724145</v>
      </c>
      <c r="F40">
        <f>data!F40/0.457</f>
        <v>6687.2647702406994</v>
      </c>
      <c r="G40">
        <f>data!G40/0.148</f>
        <v>3301378.3783783787</v>
      </c>
      <c r="H40">
        <f>data!H40/0.0563</f>
        <v>635.52397868561275</v>
      </c>
      <c r="I40">
        <f>data!I40/0.199</f>
        <v>0.77487437185929642</v>
      </c>
      <c r="J40">
        <f>data!J40/0.0294</f>
        <v>1746.9387755102041</v>
      </c>
      <c r="K40">
        <f>data!K40/0.246</f>
        <v>0.82520325203252043</v>
      </c>
      <c r="L40">
        <f>data!L40/1.57</f>
        <v>1.8789808917197452</v>
      </c>
      <c r="M40">
        <f>data!M40/0.0546</f>
        <v>140.47619047619048</v>
      </c>
      <c r="N40">
        <f>data!N40/0.16</f>
        <v>1.4625000000000001</v>
      </c>
      <c r="O40">
        <f>data!O40/0.0074</f>
        <v>6545.9459459459449</v>
      </c>
      <c r="P40">
        <f>data!P40/0.161</f>
        <v>126.33540372670807</v>
      </c>
      <c r="Q40">
        <f>data!Q40/0.0246</f>
        <v>10852.032520325201</v>
      </c>
      <c r="R40">
        <f>data!R40/0.103</f>
        <v>1020.6796116504854</v>
      </c>
      <c r="S40">
        <f>data!S40/0.24</f>
        <v>2012.6666666666667</v>
      </c>
      <c r="T40">
        <f>data!T40/0.0136</f>
        <v>7966.911764705882</v>
      </c>
      <c r="U40">
        <f>data!U40/440</f>
        <v>2.4100909090909091</v>
      </c>
      <c r="V40">
        <f>data!V40/0.0928</f>
        <v>1886.2068965517242</v>
      </c>
    </row>
    <row r="41" spans="1:22" x14ac:dyDescent="0.35">
      <c r="A41" t="s">
        <v>63</v>
      </c>
      <c r="B41" t="s">
        <v>84</v>
      </c>
      <c r="C41">
        <f>data!C41/0.237</f>
        <v>3398.9029535864979</v>
      </c>
      <c r="D41">
        <f>data!D41/0.613</f>
        <v>979.38009787928229</v>
      </c>
      <c r="E41">
        <f>data!E41/0.0928</f>
        <v>69458.72844827587</v>
      </c>
      <c r="F41">
        <f>data!F41/0.457</f>
        <v>12245.142231947482</v>
      </c>
      <c r="G41">
        <f>data!G41/0.148</f>
        <v>3301378.3783783787</v>
      </c>
      <c r="H41">
        <f>data!H41/0.0563</f>
        <v>263.58792184724689</v>
      </c>
      <c r="I41">
        <f>data!I41/0.199</f>
        <v>46.231155778894468</v>
      </c>
      <c r="J41">
        <f>data!J41/0.0294</f>
        <v>2498.6394557823128</v>
      </c>
      <c r="K41">
        <f>data!K41/0.246</f>
        <v>19.878048780487802</v>
      </c>
      <c r="L41">
        <f>data!L41/1.57</f>
        <v>21.624203821656053</v>
      </c>
      <c r="M41">
        <f>data!M41/0.0546</f>
        <v>563.55311355311346</v>
      </c>
      <c r="N41">
        <f>data!N41/0.16</f>
        <v>32.6875</v>
      </c>
      <c r="O41">
        <f>data!O41/0.0074</f>
        <v>18143.24324324324</v>
      </c>
      <c r="P41">
        <f>data!P41/0.161</f>
        <v>294.53416149068323</v>
      </c>
      <c r="Q41">
        <f>data!Q41/0.0246</f>
        <v>23110.975609756097</v>
      </c>
      <c r="R41">
        <f>data!R41/0.103</f>
        <v>2036.7961165048544</v>
      </c>
      <c r="S41">
        <f>data!S41/0.24</f>
        <v>3683.4166666666665</v>
      </c>
      <c r="T41">
        <f>data!T41/0.0136</f>
        <v>13264.705882352942</v>
      </c>
      <c r="U41">
        <f>data!U41/440</f>
        <v>3.7435909090909094</v>
      </c>
      <c r="V41">
        <f>data!V41/0.0928</f>
        <v>2874.1379310344832</v>
      </c>
    </row>
    <row r="42" spans="1:22" x14ac:dyDescent="0.35">
      <c r="A42" t="s">
        <v>63</v>
      </c>
      <c r="B42" t="s">
        <v>85</v>
      </c>
      <c r="C42">
        <f>data!C42/0.237</f>
        <v>1608.9029535864979</v>
      </c>
      <c r="D42">
        <f>data!D42/0.613</f>
        <v>0</v>
      </c>
      <c r="E42">
        <f>data!E42/0.0928</f>
        <v>50835.344827586217</v>
      </c>
      <c r="F42">
        <f>data!F42/0.457</f>
        <v>3652.2100656455141</v>
      </c>
      <c r="G42">
        <f>data!G42/0.148</f>
        <v>3301378.3783783787</v>
      </c>
      <c r="H42">
        <f>data!H42/0.0563</f>
        <v>30.071047957371224</v>
      </c>
      <c r="I42">
        <f>data!I42/0.199</f>
        <v>0.33567839195979898</v>
      </c>
      <c r="J42">
        <f>data!J42/0.0294</f>
        <v>236.39455782312928</v>
      </c>
      <c r="K42">
        <f>data!K42/0.246</f>
        <v>1.878048780487805</v>
      </c>
      <c r="L42">
        <f>data!L42/1.57</f>
        <v>4.4968152866242033</v>
      </c>
      <c r="M42">
        <f>data!M42/0.0546</f>
        <v>200.18315018315016</v>
      </c>
      <c r="N42">
        <f>data!N42/0.16</f>
        <v>15.393750000000001</v>
      </c>
      <c r="O42">
        <f>data!O42/0.0074</f>
        <v>6605.4054054054059</v>
      </c>
      <c r="P42">
        <f>data!P42/0.161</f>
        <v>97.639751552795033</v>
      </c>
      <c r="Q42">
        <f>data!Q42/0.0246</f>
        <v>7002.0325203252032</v>
      </c>
      <c r="R42">
        <f>data!R42/0.103</f>
        <v>585.92233009708741</v>
      </c>
      <c r="S42">
        <f>data!S42/0.24</f>
        <v>1030.8333333333335</v>
      </c>
      <c r="T42">
        <f>data!T42/0.0136</f>
        <v>3732.3529411764707</v>
      </c>
      <c r="U42">
        <f>data!U42/440</f>
        <v>1.0845227272727274</v>
      </c>
      <c r="V42">
        <f>data!V42/0.0928</f>
        <v>882.00431034482756</v>
      </c>
    </row>
    <row r="43" spans="1:22" x14ac:dyDescent="0.35">
      <c r="A43" t="s">
        <v>63</v>
      </c>
      <c r="B43" t="s">
        <v>86</v>
      </c>
      <c r="C43">
        <f>data!C43/0.237</f>
        <v>1131.0548523206751</v>
      </c>
      <c r="D43">
        <f>data!D43/0.613</f>
        <v>71.207177814029365</v>
      </c>
      <c r="E43">
        <f>data!E43/0.0928</f>
        <v>50755.172413793109</v>
      </c>
      <c r="F43">
        <f>data!F43/0.457</f>
        <v>1725.1641137855579</v>
      </c>
      <c r="G43">
        <f>data!G43/0.148</f>
        <v>3301378.7837837841</v>
      </c>
      <c r="H43">
        <f>data!H43/0.0563</f>
        <v>40.301953818827712</v>
      </c>
      <c r="I43">
        <f>data!I43/0.199</f>
        <v>0.92462311557788934</v>
      </c>
      <c r="J43">
        <f>data!J43/0.0294</f>
        <v>742.17687074829939</v>
      </c>
      <c r="K43">
        <f>data!K43/0.246</f>
        <v>0.38292682926829269</v>
      </c>
      <c r="L43">
        <f>data!L43/1.57</f>
        <v>0.78535031847133763</v>
      </c>
      <c r="M43">
        <f>data!M43/0.0546</f>
        <v>47.252747252747248</v>
      </c>
      <c r="N43">
        <f>data!N43/0.16</f>
        <v>2.2937499999999997</v>
      </c>
      <c r="O43">
        <f>data!O43/0.0074</f>
        <v>1831.081081081081</v>
      </c>
      <c r="P43">
        <f>data!P43/0.161</f>
        <v>31.739130434782609</v>
      </c>
      <c r="Q43">
        <f>data!Q43/0.0246</f>
        <v>2574.3902439024391</v>
      </c>
      <c r="R43">
        <f>data!R43/0.103</f>
        <v>248.93203883495147</v>
      </c>
      <c r="S43">
        <f>data!S43/0.24</f>
        <v>513.70833333333337</v>
      </c>
      <c r="T43">
        <f>data!T43/0.0136</f>
        <v>2187.5</v>
      </c>
      <c r="U43">
        <f>data!U43/440</f>
        <v>0.71120454545454548</v>
      </c>
      <c r="V43">
        <f>data!V43/0.0928</f>
        <v>631.78879310344837</v>
      </c>
    </row>
    <row r="44" spans="1:22" x14ac:dyDescent="0.35">
      <c r="A44" t="s">
        <v>63</v>
      </c>
      <c r="B44" t="s">
        <v>87</v>
      </c>
      <c r="C44">
        <f>data!C44/0.237</f>
        <v>1746.8354430379748</v>
      </c>
      <c r="D44">
        <f>data!D44/0.613</f>
        <v>0</v>
      </c>
      <c r="E44">
        <f>data!E44/0.0928</f>
        <v>50199.245689655174</v>
      </c>
      <c r="F44">
        <f>data!F44/0.457</f>
        <v>3034.682713347921</v>
      </c>
      <c r="G44">
        <f>data!G44/0.148</f>
        <v>3301378.7837837841</v>
      </c>
      <c r="H44">
        <f>data!H44/0.0563</f>
        <v>57.015985790408521</v>
      </c>
      <c r="I44">
        <f>data!I44/0.199</f>
        <v>0.70201005025125618</v>
      </c>
      <c r="J44">
        <f>data!J44/0.0294</f>
        <v>1122.4489795918369</v>
      </c>
      <c r="K44">
        <f>data!K44/0.246</f>
        <v>1.178861788617886</v>
      </c>
      <c r="L44">
        <f>data!L44/1.57</f>
        <v>2.6751592356687897</v>
      </c>
      <c r="M44">
        <f>data!M44/0.0546</f>
        <v>126.55677655677655</v>
      </c>
      <c r="N44">
        <f>data!N44/0.16</f>
        <v>8.3000000000000007</v>
      </c>
      <c r="O44">
        <f>data!O44/0.0074</f>
        <v>4248.6486486486483</v>
      </c>
      <c r="P44">
        <f>data!P44/0.161</f>
        <v>65.714285714285708</v>
      </c>
      <c r="Q44">
        <f>data!Q44/0.0246</f>
        <v>5015.4471544715443</v>
      </c>
      <c r="R44">
        <f>data!R44/0.103</f>
        <v>454.56310679611653</v>
      </c>
      <c r="S44">
        <f>data!S44/0.24</f>
        <v>889.41666666666674</v>
      </c>
      <c r="T44">
        <f>data!T44/0.0136</f>
        <v>3544.8529411764707</v>
      </c>
      <c r="U44">
        <f>data!U44/440</f>
        <v>1.1039318181818183</v>
      </c>
      <c r="V44">
        <f>data!V44/0.0928</f>
        <v>935.12931034482767</v>
      </c>
    </row>
    <row r="45" spans="1:22" x14ac:dyDescent="0.35">
      <c r="A45" t="s">
        <v>63</v>
      </c>
      <c r="B45" t="s">
        <v>88</v>
      </c>
      <c r="C45">
        <f>data!C45/0.237</f>
        <v>3878.6075949367091</v>
      </c>
      <c r="D45">
        <f>data!D45/0.613</f>
        <v>80.929853181076666</v>
      </c>
      <c r="E45">
        <f>data!E45/0.0928</f>
        <v>50130.926724137928</v>
      </c>
      <c r="F45">
        <f>data!F45/0.457</f>
        <v>6250.3282275711163</v>
      </c>
      <c r="G45">
        <f>data!G45/0.148</f>
        <v>3301378.5810810816</v>
      </c>
      <c r="H45">
        <f>data!H45/0.0563</f>
        <v>63.765541740674948</v>
      </c>
      <c r="I45">
        <f>data!I45/0.199</f>
        <v>1.879396984924623</v>
      </c>
      <c r="J45">
        <f>data!J45/0.0294</f>
        <v>1177.2108843537414</v>
      </c>
      <c r="K45">
        <f>data!K45/0.246</f>
        <v>1.845528455284553</v>
      </c>
      <c r="L45">
        <f>data!L45/1.57</f>
        <v>4.3949044585987265</v>
      </c>
      <c r="M45">
        <f>data!M45/0.0546</f>
        <v>207.87545787545787</v>
      </c>
      <c r="N45">
        <f>data!N45/0.16</f>
        <v>16.3125</v>
      </c>
      <c r="O45">
        <f>data!O45/0.0074</f>
        <v>7639.1891891891892</v>
      </c>
      <c r="P45">
        <f>data!P45/0.161</f>
        <v>128.38509316770188</v>
      </c>
      <c r="Q45">
        <f>data!Q45/0.0246</f>
        <v>10432.520325203252</v>
      </c>
      <c r="R45">
        <f>data!R45/0.103</f>
        <v>968.93203883495153</v>
      </c>
      <c r="S45">
        <f>data!S45/0.24</f>
        <v>1892.2083333333335</v>
      </c>
      <c r="T45">
        <f>data!T45/0.0136</f>
        <v>7462.5</v>
      </c>
      <c r="U45">
        <f>data!U45/440</f>
        <v>2.2773636363636363</v>
      </c>
      <c r="V45">
        <f>data!V45/0.0928</f>
        <v>1876.6163793103451</v>
      </c>
    </row>
    <row r="46" spans="1:22" x14ac:dyDescent="0.35">
      <c r="A46" t="s">
        <v>63</v>
      </c>
      <c r="B46" t="s">
        <v>89</v>
      </c>
      <c r="C46">
        <f>data!C46/0.237</f>
        <v>2482.4472573839666</v>
      </c>
      <c r="D46">
        <f>data!D46/0.613</f>
        <v>370.44045676998371</v>
      </c>
      <c r="E46">
        <f>data!E46/0.0928</f>
        <v>50679.956896551732</v>
      </c>
      <c r="F46">
        <f>data!F46/0.457</f>
        <v>4526.2582056892779</v>
      </c>
      <c r="G46">
        <f>data!G46/0.148</f>
        <v>3301378.5810810816</v>
      </c>
      <c r="H46">
        <f>data!H46/0.0563</f>
        <v>73.357015985790397</v>
      </c>
      <c r="I46">
        <f>data!I46/0.199</f>
        <v>18.241206030150753</v>
      </c>
      <c r="J46">
        <f>data!J46/0.0294</f>
        <v>2769.0476190476188</v>
      </c>
      <c r="K46">
        <f>data!K46/0.246</f>
        <v>15</v>
      </c>
      <c r="L46">
        <f>data!L46/1.57</f>
        <v>15.904458598726114</v>
      </c>
      <c r="M46">
        <f>data!M46/0.0546</f>
        <v>383.5164835164835</v>
      </c>
      <c r="N46">
        <f>data!N46/0.16</f>
        <v>33.875</v>
      </c>
      <c r="O46">
        <f>data!O46/0.0074</f>
        <v>7733.7837837837833</v>
      </c>
      <c r="P46">
        <f>data!P46/0.161</f>
        <v>112.91925465838509</v>
      </c>
      <c r="Q46">
        <f>data!Q46/0.0246</f>
        <v>8022.3577235772354</v>
      </c>
      <c r="R46">
        <f>data!R46/0.103</f>
        <v>678.73786407766988</v>
      </c>
      <c r="S46">
        <f>data!S46/0.24</f>
        <v>1289.5416666666667</v>
      </c>
      <c r="T46">
        <f>data!T46/0.0136</f>
        <v>5178.676470588236</v>
      </c>
      <c r="U46">
        <f>data!U46/440</f>
        <v>1.6232500000000001</v>
      </c>
      <c r="V46">
        <f>data!V46/0.0928</f>
        <v>1347.5215517241379</v>
      </c>
    </row>
    <row r="47" spans="1:22" x14ac:dyDescent="0.35">
      <c r="A47" t="s">
        <v>63</v>
      </c>
      <c r="B47" t="s">
        <v>90</v>
      </c>
      <c r="C47">
        <f>data!C47/0.237</f>
        <v>2209.5358649789027</v>
      </c>
      <c r="D47">
        <f>data!D47/0.613</f>
        <v>10901.044045676999</v>
      </c>
      <c r="E47">
        <f>data!E47/0.0928</f>
        <v>50568.318965517239</v>
      </c>
      <c r="F47">
        <f>data!F47/0.457</f>
        <v>10066.477024070022</v>
      </c>
      <c r="G47">
        <f>data!G47/0.148</f>
        <v>3301378.5810810816</v>
      </c>
      <c r="H47">
        <f>data!H47/0.0563</f>
        <v>150.62166962699823</v>
      </c>
      <c r="I47">
        <f>data!I47/0.199</f>
        <v>22.8643216080402</v>
      </c>
      <c r="J47">
        <f>data!J47/0.0294</f>
        <v>1955.4421768707484</v>
      </c>
      <c r="K47">
        <f>data!K47/0.246</f>
        <v>8.8252032520325194</v>
      </c>
      <c r="L47">
        <f>data!L47/1.57</f>
        <v>12.178343949044587</v>
      </c>
      <c r="M47">
        <f>data!M47/0.0546</f>
        <v>430.03663003663002</v>
      </c>
      <c r="N47">
        <f>data!N47/0.16</f>
        <v>27.687499999999996</v>
      </c>
      <c r="O47">
        <f>data!O47/0.0074</f>
        <v>15833.783783783783</v>
      </c>
      <c r="P47">
        <f>data!P47/0.161</f>
        <v>250.68322981366458</v>
      </c>
      <c r="Q47">
        <f>data!Q47/0.0246</f>
        <v>19274.390243902439</v>
      </c>
      <c r="R47">
        <f>data!R47/0.103</f>
        <v>1678.7378640776699</v>
      </c>
      <c r="S47">
        <f>data!S47/0.24</f>
        <v>2944.8333333333335</v>
      </c>
      <c r="T47">
        <f>data!T47/0.0136</f>
        <v>10192.64705882353</v>
      </c>
      <c r="U47">
        <f>data!U47/440</f>
        <v>2.7575681818181819</v>
      </c>
      <c r="V47">
        <f>data!V47/0.0928</f>
        <v>2096.9827586206898</v>
      </c>
    </row>
    <row r="48" spans="1:22" x14ac:dyDescent="0.35">
      <c r="A48" t="s">
        <v>63</v>
      </c>
      <c r="B48" t="s">
        <v>91</v>
      </c>
      <c r="C48">
        <f>data!C48/0.237</f>
        <v>3168.9451476793247</v>
      </c>
      <c r="D48">
        <f>data!D48/0.613</f>
        <v>0</v>
      </c>
      <c r="E48">
        <f>data!E48/0.0928</f>
        <v>50095.258620689659</v>
      </c>
      <c r="F48">
        <f>data!F48/0.457</f>
        <v>4377.1334792122534</v>
      </c>
      <c r="G48">
        <f>data!G48/0.148</f>
        <v>3301378.5810810816</v>
      </c>
      <c r="H48">
        <f>data!H48/0.0563</f>
        <v>36.00355239786856</v>
      </c>
      <c r="I48">
        <f>data!I48/0.199</f>
        <v>7.4874371859296476E-2</v>
      </c>
      <c r="J48">
        <f>data!J48/0.0294</f>
        <v>721.08843537414964</v>
      </c>
      <c r="K48">
        <f>data!K48/0.246</f>
        <v>0.50325203252032513</v>
      </c>
      <c r="L48">
        <f>data!L48/1.57</f>
        <v>1.8662420382165605</v>
      </c>
      <c r="M48">
        <f>data!M48/0.0546</f>
        <v>123.26007326007326</v>
      </c>
      <c r="N48">
        <f>data!N48/0.16</f>
        <v>8.7937499999999993</v>
      </c>
      <c r="O48">
        <f>data!O48/0.0074</f>
        <v>5328.3783783783783</v>
      </c>
      <c r="P48">
        <f>data!P48/0.161</f>
        <v>91.490683229813669</v>
      </c>
      <c r="Q48">
        <f>data!Q48/0.0246</f>
        <v>7322.7642276422757</v>
      </c>
      <c r="R48">
        <f>data!R48/0.103</f>
        <v>675.53398058252424</v>
      </c>
      <c r="S48">
        <f>data!S48/0.24</f>
        <v>1297.4583333333333</v>
      </c>
      <c r="T48">
        <f>data!T48/0.0136</f>
        <v>4991.9117647058829</v>
      </c>
      <c r="U48">
        <f>data!U48/440</f>
        <v>1.4910681818181819</v>
      </c>
      <c r="V48">
        <f>data!V48/0.0928</f>
        <v>1234.1594827586207</v>
      </c>
    </row>
    <row r="49" spans="1:22" x14ac:dyDescent="0.35">
      <c r="A49" t="s">
        <v>63</v>
      </c>
      <c r="B49" t="s">
        <v>92</v>
      </c>
      <c r="C49">
        <f>data!C49/0.237</f>
        <v>2439.915611814346</v>
      </c>
      <c r="D49">
        <f>data!D49/0.613</f>
        <v>92.854812398042412</v>
      </c>
      <c r="E49">
        <f>data!E49/0.0928</f>
        <v>50411.422413793109</v>
      </c>
      <c r="F49">
        <f>data!F49/0.457</f>
        <v>5409.9124726477021</v>
      </c>
      <c r="G49">
        <f>data!G49/0.148</f>
        <v>3301378.5810810816</v>
      </c>
      <c r="H49">
        <f>data!H49/0.0563</f>
        <v>62.166962699822378</v>
      </c>
      <c r="I49">
        <f>data!I49/0.199</f>
        <v>0.78492462311557787</v>
      </c>
      <c r="J49">
        <f>data!J49/0.0294</f>
        <v>1629.5918367346937</v>
      </c>
      <c r="K49">
        <f>data!K49/0.246</f>
        <v>1.524390243902439</v>
      </c>
      <c r="L49">
        <f>data!L49/1.57</f>
        <v>3.7643312101910826</v>
      </c>
      <c r="M49">
        <f>data!M49/0.0546</f>
        <v>212.08791208791209</v>
      </c>
      <c r="N49">
        <f>data!N49/0.16</f>
        <v>19.375</v>
      </c>
      <c r="O49">
        <f>data!O49/0.0074</f>
        <v>7824.3243243243242</v>
      </c>
      <c r="P49">
        <f>data!P49/0.161</f>
        <v>126.2111801242236</v>
      </c>
      <c r="Q49">
        <f>data!Q49/0.0246</f>
        <v>9634.5528455284548</v>
      </c>
      <c r="R49">
        <f>data!R49/0.103</f>
        <v>844.36893203883494</v>
      </c>
      <c r="S49">
        <f>data!S49/0.24</f>
        <v>1557.2083333333335</v>
      </c>
      <c r="T49">
        <f>data!T49/0.0136</f>
        <v>5863.2352941176468</v>
      </c>
      <c r="U49">
        <f>data!U49/440</f>
        <v>1.7442272727272727</v>
      </c>
      <c r="V49">
        <f>data!V49/0.0928</f>
        <v>1401.9396551724137</v>
      </c>
    </row>
    <row r="50" spans="1:22" x14ac:dyDescent="0.35">
      <c r="A50" t="s">
        <v>63</v>
      </c>
      <c r="B50" t="s">
        <v>96</v>
      </c>
      <c r="C50">
        <f>data!C50/0.237</f>
        <v>1811.2658227848101</v>
      </c>
      <c r="D50">
        <f>data!D50/0.613</f>
        <v>262.13703099510604</v>
      </c>
      <c r="E50">
        <f>data!E50/0.0928</f>
        <v>52041.59482758621</v>
      </c>
      <c r="F50">
        <f>data!F50/0.457</f>
        <v>5949.4967177242888</v>
      </c>
      <c r="G50">
        <f>data!G50/0.148</f>
        <v>3301378.5810810816</v>
      </c>
      <c r="H50">
        <f>data!H50/0.0563</f>
        <v>58.792184724689164</v>
      </c>
      <c r="I50">
        <f>data!I50/0.199</f>
        <v>2.8090452261306535</v>
      </c>
      <c r="J50">
        <f>data!J50/0.0294</f>
        <v>949.3197278911565</v>
      </c>
      <c r="K50">
        <f>data!K50/0.246</f>
        <v>3.1626016260162602</v>
      </c>
      <c r="L50">
        <f>data!L50/1.57</f>
        <v>7.1783439490445851</v>
      </c>
      <c r="M50">
        <f>data!M50/0.0546</f>
        <v>328.02197802197799</v>
      </c>
      <c r="N50">
        <f>data!N50/0.16</f>
        <v>14.61875</v>
      </c>
      <c r="O50">
        <f>data!O50/0.0074</f>
        <v>10377.027027027027</v>
      </c>
      <c r="P50">
        <f>data!P50/0.161</f>
        <v>151.98757763975155</v>
      </c>
      <c r="Q50">
        <f>data!Q50/0.0246</f>
        <v>10779.268292682927</v>
      </c>
      <c r="R50">
        <f>data!R50/0.103</f>
        <v>910.00000000000011</v>
      </c>
      <c r="S50">
        <f>data!S50/0.24</f>
        <v>1656.3333333333333</v>
      </c>
      <c r="T50">
        <f>data!T50/0.0136</f>
        <v>6184.5588235294117</v>
      </c>
      <c r="U50">
        <f>data!U50/440</f>
        <v>1.8256818181818182</v>
      </c>
      <c r="V50">
        <f>data!V50/0.0928</f>
        <v>1451.9396551724139</v>
      </c>
    </row>
    <row r="51" spans="1:22" x14ac:dyDescent="0.35">
      <c r="A51" t="s">
        <v>63</v>
      </c>
      <c r="B51" t="s">
        <v>97</v>
      </c>
      <c r="C51">
        <f>data!C51/0.237</f>
        <v>176.83544303797467</v>
      </c>
      <c r="D51">
        <f>data!D51/0.613</f>
        <v>0</v>
      </c>
      <c r="E51">
        <f>data!E51/0.0928</f>
        <v>33502.370689655174</v>
      </c>
      <c r="F51">
        <f>data!F51/0.457</f>
        <v>567.33041575492337</v>
      </c>
      <c r="G51">
        <f>data!G51/0.148</f>
        <v>2225377.9729729732</v>
      </c>
      <c r="H51">
        <f>data!H51/0.0563</f>
        <v>31.172291296625218</v>
      </c>
      <c r="I51">
        <f>data!I51/0.199</f>
        <v>0</v>
      </c>
      <c r="J51">
        <f>data!J51/0.0294</f>
        <v>719.72789115646265</v>
      </c>
      <c r="K51">
        <f>data!K51/0.246</f>
        <v>0.15365853658536585</v>
      </c>
      <c r="L51">
        <f>data!L51/1.57</f>
        <v>0.53503184713375795</v>
      </c>
      <c r="M51">
        <f>data!M51/0.0546</f>
        <v>34.816849816849818</v>
      </c>
      <c r="N51">
        <f>data!N51/0.16</f>
        <v>7.8312499999999989</v>
      </c>
      <c r="O51">
        <f>data!O51/0.0074</f>
        <v>1098.6486486486488</v>
      </c>
      <c r="P51">
        <f>data!P51/0.161</f>
        <v>14.217391304347826</v>
      </c>
      <c r="Q51">
        <f>data!Q51/0.0246</f>
        <v>928.86178861788619</v>
      </c>
      <c r="R51">
        <f>data!R51/0.103</f>
        <v>74.271844660194176</v>
      </c>
      <c r="S51">
        <f>data!S51/0.24</f>
        <v>133</v>
      </c>
      <c r="T51">
        <f>data!T51/0.0136</f>
        <v>521.32352941176475</v>
      </c>
      <c r="U51">
        <f>data!U51/440</f>
        <v>0.16424999999999998</v>
      </c>
      <c r="V51">
        <f>data!V51/0.0928</f>
        <v>140.08620689655174</v>
      </c>
    </row>
    <row r="52" spans="1:22" x14ac:dyDescent="0.35">
      <c r="A52" t="s">
        <v>63</v>
      </c>
      <c r="B52" t="s">
        <v>98</v>
      </c>
      <c r="C52">
        <f>data!C52/0.237</f>
        <v>164.55696202531647</v>
      </c>
      <c r="D52">
        <f>data!D52/0.613</f>
        <v>0</v>
      </c>
      <c r="E52">
        <f>data!E52/0.0928</f>
        <v>33545.689655172413</v>
      </c>
      <c r="F52">
        <f>data!F52/0.457</f>
        <v>571.57549234135661</v>
      </c>
      <c r="G52">
        <f>data!G52/0.148</f>
        <v>2238747.5</v>
      </c>
      <c r="H52">
        <f>data!H52/0.0563</f>
        <v>31.527531083481346</v>
      </c>
      <c r="I52">
        <f>data!I52/0.199</f>
        <v>2.4120603015075372E-2</v>
      </c>
      <c r="J52">
        <f>data!J52/0.0294</f>
        <v>733.33333333333326</v>
      </c>
      <c r="K52">
        <f>data!K52/0.246</f>
        <v>0.17926829268292682</v>
      </c>
      <c r="L52">
        <f>data!L52/1.57</f>
        <v>0.59490445859872609</v>
      </c>
      <c r="M52">
        <f>data!M52/0.0546</f>
        <v>37.252747252747248</v>
      </c>
      <c r="N52">
        <f>data!N52/0.16</f>
        <v>7.7249999999999996</v>
      </c>
      <c r="O52">
        <f>data!O52/0.0074</f>
        <v>1091.8918918918919</v>
      </c>
      <c r="P52">
        <f>data!P52/0.161</f>
        <v>14.161490683229813</v>
      </c>
      <c r="Q52">
        <f>data!Q52/0.0246</f>
        <v>943.90243902439022</v>
      </c>
      <c r="R52">
        <f>data!R52/0.103</f>
        <v>74.5631067961165</v>
      </c>
      <c r="S52">
        <f>data!S52/0.24</f>
        <v>133.625</v>
      </c>
      <c r="T52">
        <f>data!T52/0.0136</f>
        <v>530.88235294117646</v>
      </c>
      <c r="U52">
        <f>data!U52/440</f>
        <v>0.16956818181818181</v>
      </c>
      <c r="V52">
        <f>data!V52/0.0928</f>
        <v>140.08620689655174</v>
      </c>
    </row>
    <row r="53" spans="1:22" x14ac:dyDescent="0.35">
      <c r="A53" t="s">
        <v>63</v>
      </c>
      <c r="B53" t="s">
        <v>99</v>
      </c>
      <c r="C53">
        <f>data!C53/0.237</f>
        <v>161.09704641350211</v>
      </c>
      <c r="D53">
        <f>data!D53/0.613</f>
        <v>0</v>
      </c>
      <c r="E53">
        <f>data!E53/0.0928</f>
        <v>33987.284482758623</v>
      </c>
      <c r="F53">
        <f>data!F53/0.457</f>
        <v>568.22757111597377</v>
      </c>
      <c r="G53">
        <f>data!G53/0.148</f>
        <v>2291050.2702702703</v>
      </c>
      <c r="H53">
        <f>data!H53/0.0563</f>
        <v>35.293072824156305</v>
      </c>
      <c r="I53">
        <f>data!I53/0.199</f>
        <v>0</v>
      </c>
      <c r="J53">
        <f>data!J53/0.0294</f>
        <v>650.34013605442181</v>
      </c>
      <c r="K53">
        <f>data!K53/0.246</f>
        <v>0</v>
      </c>
      <c r="L53">
        <f>data!L53/1.57</f>
        <v>0.5089171974522293</v>
      </c>
      <c r="M53">
        <f>data!M53/0.0546</f>
        <v>33.11355311355311</v>
      </c>
      <c r="N53">
        <f>data!N53/0.16</f>
        <v>7.2437500000000004</v>
      </c>
      <c r="O53">
        <f>data!O53/0.0074</f>
        <v>1083.7837837837837</v>
      </c>
      <c r="P53">
        <f>data!P53/0.161</f>
        <v>13.006211180124222</v>
      </c>
      <c r="Q53">
        <f>data!Q53/0.0246</f>
        <v>915.85365853658539</v>
      </c>
      <c r="R53">
        <f>data!R53/0.103</f>
        <v>72.233009708737868</v>
      </c>
      <c r="S53">
        <f>data!S53/0.24</f>
        <v>134.54166666666666</v>
      </c>
      <c r="T53">
        <f>data!T53/0.0136</f>
        <v>516.91176470588243</v>
      </c>
      <c r="U53">
        <f>data!U53/440</f>
        <v>0.15527272727272726</v>
      </c>
      <c r="V53">
        <f>data!V53/0.0928</f>
        <v>138.57758620689654</v>
      </c>
    </row>
    <row r="54" spans="1:22" x14ac:dyDescent="0.35">
      <c r="A54" t="s">
        <v>63</v>
      </c>
      <c r="B54" t="s">
        <v>100</v>
      </c>
      <c r="C54">
        <f>data!C54/0.237</f>
        <v>110.42194092827006</v>
      </c>
      <c r="D54">
        <f>data!D54/0.613</f>
        <v>0</v>
      </c>
      <c r="E54">
        <f>data!E54/0.0928</f>
        <v>31251.185344827591</v>
      </c>
      <c r="F54">
        <f>data!F54/0.457</f>
        <v>520.56892778993438</v>
      </c>
      <c r="G54">
        <f>data!G54/0.148</f>
        <v>2185888.9189189188</v>
      </c>
      <c r="H54">
        <f>data!H54/0.0563</f>
        <v>36.341030195381876</v>
      </c>
      <c r="I54">
        <f>data!I54/0.199</f>
        <v>0</v>
      </c>
      <c r="J54">
        <f>data!J54/0.0294</f>
        <v>685.71428571428578</v>
      </c>
      <c r="K54">
        <f>data!K54/0.246</f>
        <v>0.2203252032520325</v>
      </c>
      <c r="L54">
        <f>data!L54/1.57</f>
        <v>0.5286624203821656</v>
      </c>
      <c r="M54">
        <f>data!M54/0.0546</f>
        <v>31.868131868131865</v>
      </c>
      <c r="N54">
        <f>data!N54/0.16</f>
        <v>7.8250000000000002</v>
      </c>
      <c r="O54">
        <f>data!O54/0.0074</f>
        <v>1039.1891891891892</v>
      </c>
      <c r="P54">
        <f>data!P54/0.161</f>
        <v>12.51552795031056</v>
      </c>
      <c r="Q54">
        <f>data!Q54/0.0246</f>
        <v>882.52032520325201</v>
      </c>
      <c r="R54">
        <f>data!R54/0.103</f>
        <v>72.524271844660191</v>
      </c>
      <c r="S54">
        <f>data!S54/0.24</f>
        <v>134.83333333333334</v>
      </c>
      <c r="T54">
        <f>data!T54/0.0136</f>
        <v>557.35294117647061</v>
      </c>
      <c r="U54">
        <f>data!U54/440</f>
        <v>0.17711363636363639</v>
      </c>
      <c r="V54">
        <f>data!V54/0.0928</f>
        <v>131.14224137931035</v>
      </c>
    </row>
    <row r="55" spans="1:22" x14ac:dyDescent="0.35">
      <c r="A55" t="s">
        <v>63</v>
      </c>
      <c r="B55" t="s">
        <v>101</v>
      </c>
      <c r="C55">
        <f>data!C55/0.237</f>
        <v>101.77215189873418</v>
      </c>
      <c r="D55">
        <f>data!D55/0.613</f>
        <v>0</v>
      </c>
      <c r="E55">
        <f>data!E55/0.0928</f>
        <v>37587.176724137935</v>
      </c>
      <c r="F55">
        <f>data!F55/0.457</f>
        <v>348.35886214442007</v>
      </c>
      <c r="G55">
        <f>data!G55/0.148</f>
        <v>2488792.2297297297</v>
      </c>
      <c r="H55">
        <f>data!H55/0.0563</f>
        <v>23.996447602131436</v>
      </c>
      <c r="I55">
        <f>data!I55/0.199</f>
        <v>0</v>
      </c>
      <c r="J55">
        <f>data!J55/0.0294</f>
        <v>90.748299319727906</v>
      </c>
      <c r="K55">
        <f>data!K55/0.246</f>
        <v>8.4146341463414639E-2</v>
      </c>
      <c r="L55">
        <f>data!L55/1.57</f>
        <v>0.14267515923566879</v>
      </c>
      <c r="M55">
        <f>data!M55/0.0546</f>
        <v>8.7912087912087902</v>
      </c>
      <c r="N55">
        <f>data!N55/0.16</f>
        <v>1.55</v>
      </c>
      <c r="O55">
        <f>data!O55/0.0074</f>
        <v>333.91891891891891</v>
      </c>
      <c r="P55">
        <f>data!P55/0.161</f>
        <v>5.6770186335403725</v>
      </c>
      <c r="Q55">
        <f>data!Q55/0.0246</f>
        <v>522.35772357723579</v>
      </c>
      <c r="R55">
        <f>data!R55/0.103</f>
        <v>51.262135922330103</v>
      </c>
      <c r="S55">
        <f>data!S55/0.24</f>
        <v>117.41666666666667</v>
      </c>
      <c r="T55">
        <f>data!T55/0.0136</f>
        <v>547.05882352941182</v>
      </c>
      <c r="U55">
        <f>data!U55/440</f>
        <v>0.18193181818181817</v>
      </c>
      <c r="V55">
        <f>data!V55/0.0928</f>
        <v>155.49568965517241</v>
      </c>
    </row>
    <row r="56" spans="1:22" x14ac:dyDescent="0.35">
      <c r="A56" t="s">
        <v>63</v>
      </c>
      <c r="B56" t="s">
        <v>102</v>
      </c>
      <c r="C56">
        <f>data!C56/0.237</f>
        <v>2375.7383966244724</v>
      </c>
      <c r="D56">
        <f>data!D56/0.613</f>
        <v>288.97226753670469</v>
      </c>
      <c r="E56">
        <f>data!E56/0.0928</f>
        <v>49759.913793103457</v>
      </c>
      <c r="F56">
        <f>data!F56/0.457</f>
        <v>5185.0765864332598</v>
      </c>
      <c r="G56">
        <f>data!G56/0.148</f>
        <v>3301378.3783783787</v>
      </c>
      <c r="H56">
        <f>data!H56/0.0563</f>
        <v>351.33214920071049</v>
      </c>
      <c r="I56">
        <f>data!I56/0.199</f>
        <v>123.71859296482413</v>
      </c>
      <c r="J56">
        <f>data!J56/0.0294</f>
        <v>5406.8027210884356</v>
      </c>
      <c r="K56">
        <f>data!K56/0.246</f>
        <v>18.943089430894311</v>
      </c>
      <c r="L56">
        <f>data!L56/1.57</f>
        <v>11.076433121019107</v>
      </c>
      <c r="M56">
        <f>data!M56/0.0546</f>
        <v>116.1172161172161</v>
      </c>
      <c r="N56">
        <f>data!N56/0.16</f>
        <v>4.3874999999999993</v>
      </c>
      <c r="O56">
        <f>data!O56/0.0074</f>
        <v>3059.4594594594596</v>
      </c>
      <c r="P56">
        <f>data!P56/0.161</f>
        <v>52.173913043478265</v>
      </c>
      <c r="Q56">
        <f>data!Q56/0.0246</f>
        <v>5197.5609756097556</v>
      </c>
      <c r="R56">
        <f>data!R56/0.103</f>
        <v>598.05825242718447</v>
      </c>
      <c r="S56">
        <f>data!S56/0.24</f>
        <v>1524.5833333333333</v>
      </c>
      <c r="T56">
        <f>data!T56/0.0136</f>
        <v>7452.9411764705883</v>
      </c>
      <c r="U56">
        <f>data!U56/440</f>
        <v>2.6132499999999999</v>
      </c>
      <c r="V56">
        <f>data!V56/0.0928</f>
        <v>2586.0991379310349</v>
      </c>
    </row>
    <row r="57" spans="1:22" x14ac:dyDescent="0.35">
      <c r="A57" t="s">
        <v>63</v>
      </c>
      <c r="B57" t="s">
        <v>103</v>
      </c>
      <c r="C57">
        <f>data!C57/0.237</f>
        <v>1178.6919831223631</v>
      </c>
      <c r="D57">
        <f>data!D57/0.613</f>
        <v>583.39314845024467</v>
      </c>
      <c r="E57">
        <f>data!E57/0.0928</f>
        <v>49581.357758620688</v>
      </c>
      <c r="F57">
        <f>data!F57/0.457</f>
        <v>1855.2735229759298</v>
      </c>
      <c r="G57">
        <f>data!G57/0.148</f>
        <v>3301378.3783783787</v>
      </c>
      <c r="H57">
        <f>data!H57/0.0563</f>
        <v>102.66429840142096</v>
      </c>
      <c r="I57">
        <f>data!I57/0.199</f>
        <v>22.814070351758794</v>
      </c>
      <c r="J57">
        <f>data!J57/0.0294</f>
        <v>3271.0884353741499</v>
      </c>
      <c r="K57">
        <f>data!K57/0.246</f>
        <v>17.032520325203254</v>
      </c>
      <c r="L57">
        <f>data!L57/1.57</f>
        <v>14.324840764331208</v>
      </c>
      <c r="M57">
        <f>data!M57/0.0546</f>
        <v>242.85714285714283</v>
      </c>
      <c r="N57">
        <f>data!N57/0.16</f>
        <v>22.625</v>
      </c>
      <c r="O57">
        <f>data!O57/0.0074</f>
        <v>3305.4054054054054</v>
      </c>
      <c r="P57">
        <f>data!P57/0.161</f>
        <v>43.602484472049689</v>
      </c>
      <c r="Q57">
        <f>data!Q57/0.0246</f>
        <v>3156.5040650406504</v>
      </c>
      <c r="R57">
        <f>data!R57/0.103</f>
        <v>256.11650485436894</v>
      </c>
      <c r="S57">
        <f>data!S57/0.24</f>
        <v>521.70833333333337</v>
      </c>
      <c r="T57">
        <f>data!T57/0.0136</f>
        <v>2253.6764705882351</v>
      </c>
      <c r="U57">
        <f>data!U57/440</f>
        <v>0.73636363636363633</v>
      </c>
      <c r="V57">
        <f>data!V57/0.0928</f>
        <v>688.14655172413802</v>
      </c>
    </row>
    <row r="58" spans="1:22" x14ac:dyDescent="0.35">
      <c r="A58" t="s">
        <v>63</v>
      </c>
      <c r="B58" t="s">
        <v>104</v>
      </c>
      <c r="C58">
        <f>data!C58/0.237</f>
        <v>1597.0464135021098</v>
      </c>
      <c r="D58">
        <f>data!D58/0.613</f>
        <v>0</v>
      </c>
      <c r="E58">
        <f>data!E58/0.0928</f>
        <v>49411.637931034486</v>
      </c>
      <c r="F58">
        <f>data!F58/0.457</f>
        <v>3678.7527352297593</v>
      </c>
      <c r="G58">
        <f>data!G58/0.148</f>
        <v>3301378.3783783787</v>
      </c>
      <c r="H58">
        <f>data!H58/0.0563</f>
        <v>42.380106571936054</v>
      </c>
      <c r="I58">
        <f>data!I58/0.199</f>
        <v>0.53216080402010046</v>
      </c>
      <c r="J58">
        <f>data!J58/0.0294</f>
        <v>876.19047619047626</v>
      </c>
      <c r="K58">
        <f>data!K58/0.246</f>
        <v>2.5772357723577235</v>
      </c>
      <c r="L58">
        <f>data!L58/1.57</f>
        <v>5.9299363057324843</v>
      </c>
      <c r="M58">
        <f>data!M58/0.0546</f>
        <v>226.73992673992674</v>
      </c>
      <c r="N58">
        <f>data!N58/0.16</f>
        <v>11.956250000000001</v>
      </c>
      <c r="O58">
        <f>data!O58/0.0074</f>
        <v>6613.5135135135133</v>
      </c>
      <c r="P58">
        <f>data!P58/0.161</f>
        <v>89.06832298136645</v>
      </c>
      <c r="Q58">
        <f>data!Q58/0.0246</f>
        <v>6737.8048780487807</v>
      </c>
      <c r="R58">
        <f>data!R58/0.103</f>
        <v>561.26213592233012</v>
      </c>
      <c r="S58">
        <f>data!S58/0.24</f>
        <v>1054</v>
      </c>
      <c r="T58">
        <f>data!T58/0.0136</f>
        <v>3971.3235294117649</v>
      </c>
      <c r="U58">
        <f>data!U58/440</f>
        <v>1.1609545454545454</v>
      </c>
      <c r="V58">
        <f>data!V58/0.0928</f>
        <v>957.54310344827593</v>
      </c>
    </row>
    <row r="59" spans="1:22" x14ac:dyDescent="0.35">
      <c r="A59" t="s">
        <v>63</v>
      </c>
      <c r="B59" t="s">
        <v>105</v>
      </c>
      <c r="C59">
        <f>data!C59/0.237</f>
        <v>1644.1350210970465</v>
      </c>
      <c r="D59">
        <f>data!D59/0.613</f>
        <v>188.23817292006527</v>
      </c>
      <c r="E59">
        <f>data!E59/0.0928</f>
        <v>50129.525862068971</v>
      </c>
      <c r="F59">
        <f>data!F59/0.457</f>
        <v>3466.3894967177243</v>
      </c>
      <c r="G59">
        <f>data!G59/0.148</f>
        <v>3301378.3783783787</v>
      </c>
      <c r="H59">
        <f>data!H59/0.0563</f>
        <v>78.863232682060399</v>
      </c>
      <c r="I59">
        <f>data!I59/0.199</f>
        <v>2.6733668341708543</v>
      </c>
      <c r="J59">
        <f>data!J59/0.0294</f>
        <v>836.73469387755108</v>
      </c>
      <c r="K59">
        <f>data!K59/0.246</f>
        <v>0.89430894308943087</v>
      </c>
      <c r="L59">
        <f>data!L59/1.57</f>
        <v>1.3566878980891719</v>
      </c>
      <c r="M59">
        <f>data!M59/0.0546</f>
        <v>77.65567765567765</v>
      </c>
      <c r="N59">
        <f>data!N59/0.16</f>
        <v>5.1875</v>
      </c>
      <c r="O59">
        <f>data!O59/0.0074</f>
        <v>3385.135135135135</v>
      </c>
      <c r="P59">
        <f>data!P59/0.161</f>
        <v>56.708074534161497</v>
      </c>
      <c r="Q59">
        <f>data!Q59/0.0246</f>
        <v>5164.2276422764226</v>
      </c>
      <c r="R59">
        <f>data!R59/0.103</f>
        <v>499.126213592233</v>
      </c>
      <c r="S59">
        <f>data!S59/0.24</f>
        <v>1075.4583333333335</v>
      </c>
      <c r="T59">
        <f>data!T59/0.0136</f>
        <v>4476.4705882352946</v>
      </c>
      <c r="U59">
        <f>data!U59/440</f>
        <v>1.3923636363636362</v>
      </c>
      <c r="V59">
        <f>data!V59/0.0928</f>
        <v>1241.3793103448277</v>
      </c>
    </row>
    <row r="60" spans="1:22" x14ac:dyDescent="0.35">
      <c r="A60" t="s">
        <v>63</v>
      </c>
      <c r="B60" t="s">
        <v>106</v>
      </c>
      <c r="C60">
        <f>data!C60/0.237</f>
        <v>2353.1645569620255</v>
      </c>
      <c r="D60">
        <f>data!D60/0.613</f>
        <v>0</v>
      </c>
      <c r="E60">
        <f>data!E60/0.0928</f>
        <v>49157.435344827594</v>
      </c>
      <c r="F60">
        <f>data!F60/0.457</f>
        <v>16132.385120350109</v>
      </c>
      <c r="G60">
        <f>data!G60/0.148</f>
        <v>3301378.5810810816</v>
      </c>
      <c r="H60">
        <f>data!H60/0.0563</f>
        <v>646.71403197158077</v>
      </c>
      <c r="I60">
        <f>data!I60/0.199</f>
        <v>4.3969849246231156</v>
      </c>
      <c r="J60">
        <f>data!J60/0.0294</f>
        <v>2350.3401360544217</v>
      </c>
      <c r="K60">
        <f>data!K60/0.246</f>
        <v>3.2723577235772359</v>
      </c>
      <c r="L60">
        <f>data!L60/1.57</f>
        <v>6.904458598726114</v>
      </c>
      <c r="M60">
        <f>data!M60/0.0546</f>
        <v>490.1098901098901</v>
      </c>
      <c r="N60">
        <f>data!N60/0.16</f>
        <v>2.9437499999999996</v>
      </c>
      <c r="O60">
        <f>data!O60/0.0074</f>
        <v>23301.35135135135</v>
      </c>
      <c r="P60">
        <f>data!P60/0.161</f>
        <v>357.51552795031057</v>
      </c>
      <c r="Q60">
        <f>data!Q60/0.0246</f>
        <v>29884.959349593493</v>
      </c>
      <c r="R60">
        <f>data!R60/0.103</f>
        <v>2595.4368932038833</v>
      </c>
      <c r="S60">
        <f>data!S60/0.24</f>
        <v>4790.3333333333339</v>
      </c>
      <c r="T60">
        <f>data!T60/0.0136</f>
        <v>17007.352941176472</v>
      </c>
      <c r="U60">
        <f>data!U60/440</f>
        <v>4.5649318181818179</v>
      </c>
      <c r="V60">
        <f>data!V60/0.0928</f>
        <v>3599.6767241379316</v>
      </c>
    </row>
    <row r="61" spans="1:22" x14ac:dyDescent="0.35">
      <c r="A61" t="s">
        <v>63</v>
      </c>
      <c r="B61" t="s">
        <v>110</v>
      </c>
      <c r="C61">
        <f>data!C61/0.237</f>
        <v>1158.1856540084389</v>
      </c>
      <c r="D61">
        <f>data!D61/0.613</f>
        <v>37.504078303425771</v>
      </c>
      <c r="E61">
        <f>data!E61/0.0928</f>
        <v>48823.491379310348</v>
      </c>
      <c r="F61">
        <f>data!F61/0.457</f>
        <v>1893.5886214442012</v>
      </c>
      <c r="G61">
        <f>data!G61/0.148</f>
        <v>3301378.3783783787</v>
      </c>
      <c r="H61">
        <f>data!H61/0.0563</f>
        <v>97.158081705150963</v>
      </c>
      <c r="I61">
        <f>data!I61/0.199</f>
        <v>0.34020100502512557</v>
      </c>
      <c r="J61">
        <f>data!J61/0.0294</f>
        <v>375.51020408163265</v>
      </c>
      <c r="K61">
        <f>data!K61/0.246</f>
        <v>0.56300813008130091</v>
      </c>
      <c r="L61">
        <f>data!L61/1.57</f>
        <v>1.400636942675159</v>
      </c>
      <c r="M61">
        <f>data!M61/0.0546</f>
        <v>73.626373626373621</v>
      </c>
      <c r="N61">
        <f>data!N61/0.16</f>
        <v>2.2687499999999998</v>
      </c>
      <c r="O61">
        <f>data!O61/0.0074</f>
        <v>2855.405405405405</v>
      </c>
      <c r="P61">
        <f>data!P61/0.161</f>
        <v>42.049689440993788</v>
      </c>
      <c r="Q61">
        <f>data!Q61/0.0246</f>
        <v>3435.3658536585367</v>
      </c>
      <c r="R61">
        <f>data!R61/0.103</f>
        <v>295.24271844660194</v>
      </c>
      <c r="S61">
        <f>data!S61/0.24</f>
        <v>555.625</v>
      </c>
      <c r="T61">
        <f>data!T61/0.0136</f>
        <v>2113.2352941176468</v>
      </c>
      <c r="U61">
        <f>data!U61/440</f>
        <v>0.62127272727272731</v>
      </c>
      <c r="V61">
        <f>data!V61/0.0928</f>
        <v>482.21982758620692</v>
      </c>
    </row>
    <row r="62" spans="1:22" x14ac:dyDescent="0.35">
      <c r="A62" t="s">
        <v>63</v>
      </c>
      <c r="B62" t="s">
        <v>111</v>
      </c>
      <c r="C62">
        <f>data!C62/0.237</f>
        <v>1116.9620253164558</v>
      </c>
      <c r="D62">
        <f>data!D62/0.613</f>
        <v>140.04893964110929</v>
      </c>
      <c r="E62">
        <f>data!E62/0.0928</f>
        <v>49392.995689655174</v>
      </c>
      <c r="F62">
        <f>data!F62/0.457</f>
        <v>1295.2078774617066</v>
      </c>
      <c r="G62">
        <f>data!G62/0.148</f>
        <v>3301377.9729729732</v>
      </c>
      <c r="H62">
        <f>data!H62/0.0563</f>
        <v>39.4316163410302</v>
      </c>
      <c r="I62">
        <f>data!I62/0.199</f>
        <v>9.5477386934673364E-2</v>
      </c>
      <c r="J62">
        <f>data!J62/0.0294</f>
        <v>649.65986394557831</v>
      </c>
      <c r="K62">
        <f>data!K62/0.246</f>
        <v>0.26747967479674795</v>
      </c>
      <c r="L62">
        <f>data!L62/1.57</f>
        <v>0.6165605095541401</v>
      </c>
      <c r="M62">
        <f>data!M62/0.0546</f>
        <v>35.164835164835161</v>
      </c>
      <c r="N62">
        <f>data!N62/0.16</f>
        <v>2.2875000000000001</v>
      </c>
      <c r="O62">
        <f>data!O62/0.0074</f>
        <v>1585.1351351351352</v>
      </c>
      <c r="P62">
        <f>data!P62/0.161</f>
        <v>24.658385093167702</v>
      </c>
      <c r="Q62">
        <f>data!Q62/0.0246</f>
        <v>2084.959349593496</v>
      </c>
      <c r="R62">
        <f>data!R62/0.103</f>
        <v>187.37864077669906</v>
      </c>
      <c r="S62">
        <f>data!S62/0.24</f>
        <v>377.75</v>
      </c>
      <c r="T62">
        <f>data!T62/0.0136</f>
        <v>1503.6764705882354</v>
      </c>
      <c r="U62">
        <f>data!U62/440</f>
        <v>0.45206818181818181</v>
      </c>
      <c r="V62">
        <f>data!V62/0.0928</f>
        <v>387.39224137931041</v>
      </c>
    </row>
    <row r="63" spans="1:22" x14ac:dyDescent="0.35">
      <c r="A63" t="s">
        <v>63</v>
      </c>
      <c r="B63" t="s">
        <v>112</v>
      </c>
      <c r="C63">
        <f>data!C63/0.237</f>
        <v>2581.4767932489449</v>
      </c>
      <c r="D63">
        <f>data!D63/0.613</f>
        <v>41.549755301794455</v>
      </c>
      <c r="E63">
        <f>data!E63/0.0928</f>
        <v>49136.099137931036</v>
      </c>
      <c r="F63">
        <f>data!F63/0.457</f>
        <v>7215.1203501094087</v>
      </c>
      <c r="G63">
        <f>data!G63/0.148</f>
        <v>3301377.9729729732</v>
      </c>
      <c r="H63">
        <f>data!H63/0.0563</f>
        <v>98.579040852575474</v>
      </c>
      <c r="I63">
        <f>data!I63/0.199</f>
        <v>0.48844221105527635</v>
      </c>
      <c r="J63">
        <f>data!J63/0.0294</f>
        <v>739.45578231292518</v>
      </c>
      <c r="K63">
        <f>data!K63/0.246</f>
        <v>1.5406504065040652</v>
      </c>
      <c r="L63">
        <f>data!L63/1.57</f>
        <v>3.878980891719745</v>
      </c>
      <c r="M63">
        <f>data!M63/0.0546</f>
        <v>248.7179487179487</v>
      </c>
      <c r="N63">
        <f>data!N63/0.16</f>
        <v>6.0749999999999993</v>
      </c>
      <c r="O63">
        <f>data!O63/0.0074</f>
        <v>10443.243243243243</v>
      </c>
      <c r="P63">
        <f>data!P63/0.161</f>
        <v>158.88198757763973</v>
      </c>
      <c r="Q63">
        <f>data!Q63/0.0246</f>
        <v>12877.235772357722</v>
      </c>
      <c r="R63">
        <f>data!R63/0.103</f>
        <v>1100.3883495145633</v>
      </c>
      <c r="S63">
        <f>data!S63/0.24</f>
        <v>2054.625</v>
      </c>
      <c r="T63">
        <f>data!T63/0.0136</f>
        <v>7465.4411764705883</v>
      </c>
      <c r="U63">
        <f>data!U63/440</f>
        <v>2.0615454545454548</v>
      </c>
      <c r="V63">
        <f>data!V63/0.0928</f>
        <v>1649.0301724137933</v>
      </c>
    </row>
    <row r="64" spans="1:22" x14ac:dyDescent="0.35">
      <c r="A64" t="s">
        <v>63</v>
      </c>
      <c r="B64" t="s">
        <v>113</v>
      </c>
      <c r="C64">
        <f>data!C64/0.237</f>
        <v>3092.0253164556962</v>
      </c>
      <c r="D64">
        <f>data!D64/0.613</f>
        <v>783.94779771615015</v>
      </c>
      <c r="E64">
        <f>data!E64/0.0928</f>
        <v>88657.974137931029</v>
      </c>
      <c r="F64">
        <f>data!F64/0.457</f>
        <v>9948.5995623632389</v>
      </c>
      <c r="G64">
        <f>data!G64/0.148</f>
        <v>3301378.1756756757</v>
      </c>
      <c r="H64">
        <f>data!H64/0.0563</f>
        <v>456.30550621669624</v>
      </c>
      <c r="I64">
        <f>data!I64/0.199</f>
        <v>13.819095477386934</v>
      </c>
      <c r="J64">
        <f>data!J64/0.0294</f>
        <v>3460.5442176870747</v>
      </c>
      <c r="K64">
        <f>data!K64/0.246</f>
        <v>8.4796747967479664</v>
      </c>
      <c r="L64">
        <f>data!L64/1.57</f>
        <v>16.968152866242036</v>
      </c>
      <c r="M64">
        <f>data!M64/0.0546</f>
        <v>798.1684981684981</v>
      </c>
      <c r="N64">
        <f>data!N64/0.16</f>
        <v>88.5</v>
      </c>
      <c r="O64">
        <f>data!O64/0.0074</f>
        <v>25340.54054054054</v>
      </c>
      <c r="P64">
        <f>data!P64/0.161</f>
        <v>307.63975155279502</v>
      </c>
      <c r="Q64">
        <f>data!Q64/0.0246</f>
        <v>21535.365853658535</v>
      </c>
      <c r="R64">
        <f>data!R64/0.103</f>
        <v>1616.3106796116506</v>
      </c>
      <c r="S64">
        <f>data!S64/0.24</f>
        <v>2697.9583333333335</v>
      </c>
      <c r="T64">
        <f>data!T64/0.0136</f>
        <v>9274.2647058823532</v>
      </c>
      <c r="U64">
        <f>data!U64/440</f>
        <v>2.4766363636363637</v>
      </c>
      <c r="V64">
        <f>data!V64/0.0928</f>
        <v>1895.4741379310346</v>
      </c>
    </row>
    <row r="65" spans="1:22" x14ac:dyDescent="0.35">
      <c r="A65" t="s">
        <v>63</v>
      </c>
      <c r="B65" t="s">
        <v>114</v>
      </c>
      <c r="C65">
        <f>data!C65/0.237</f>
        <v>1006.5822784810127</v>
      </c>
      <c r="D65">
        <f>data!D65/0.613</f>
        <v>33.246329526916803</v>
      </c>
      <c r="E65">
        <f>data!E65/0.0928</f>
        <v>49906.681034482761</v>
      </c>
      <c r="F65">
        <f>data!F65/0.457</f>
        <v>4845.3829321663025</v>
      </c>
      <c r="G65">
        <f>data!G65/0.148</f>
        <v>3301378.1756756757</v>
      </c>
      <c r="H65">
        <f>data!H65/0.0563</f>
        <v>47.424511545293072</v>
      </c>
      <c r="I65">
        <f>data!I65/0.199</f>
        <v>0.41909547738693465</v>
      </c>
      <c r="J65">
        <f>data!J65/0.0294</f>
        <v>2208.8435374149658</v>
      </c>
      <c r="K65">
        <f>data!K65/0.246</f>
        <v>1.5487804878048781</v>
      </c>
      <c r="L65">
        <f>data!L65/1.57</f>
        <v>4.0573248407643314</v>
      </c>
      <c r="M65">
        <f>data!M65/0.0546</f>
        <v>224.54212454212453</v>
      </c>
      <c r="N65">
        <f>data!N65/0.16</f>
        <v>12.90625</v>
      </c>
      <c r="O65">
        <f>data!O65/0.0074</f>
        <v>7613.5135135135133</v>
      </c>
      <c r="P65">
        <f>data!P65/0.161</f>
        <v>107.63975155279502</v>
      </c>
      <c r="Q65">
        <f>data!Q65/0.0246</f>
        <v>8515.4471544715434</v>
      </c>
      <c r="R65">
        <f>data!R65/0.103</f>
        <v>728.64077669902917</v>
      </c>
      <c r="S65">
        <f>data!S65/0.24</f>
        <v>1375.3333333333333</v>
      </c>
      <c r="T65">
        <f>data!T65/0.0136</f>
        <v>5044.1176470588234</v>
      </c>
      <c r="U65">
        <f>data!U65/440</f>
        <v>1.4339090909090908</v>
      </c>
      <c r="V65">
        <f>data!V65/0.0928</f>
        <v>1179.6336206896553</v>
      </c>
    </row>
    <row r="66" spans="1:22" x14ac:dyDescent="0.35">
      <c r="A66" t="s">
        <v>63</v>
      </c>
      <c r="B66" t="s">
        <v>115</v>
      </c>
      <c r="C66">
        <f>data!C66/0.237</f>
        <v>2711.6033755274261</v>
      </c>
      <c r="D66">
        <f>data!D66/0.613</f>
        <v>1675.0570962479608</v>
      </c>
      <c r="E66">
        <f>data!E66/0.0928</f>
        <v>48991.918103448275</v>
      </c>
      <c r="F66">
        <f>data!F66/0.457</f>
        <v>5632.0131291028447</v>
      </c>
      <c r="G66">
        <f>data!G66/0.148</f>
        <v>3301377.7702702703</v>
      </c>
      <c r="H66">
        <f>data!H66/0.0563</f>
        <v>132.85968028419182</v>
      </c>
      <c r="I66">
        <f>data!I66/0.199</f>
        <v>131.75879396984922</v>
      </c>
      <c r="J66">
        <f>data!J66/0.0294</f>
        <v>3171.0884353741499</v>
      </c>
      <c r="K66">
        <f>data!K66/0.246</f>
        <v>45.609756097560982</v>
      </c>
      <c r="L66">
        <f>data!L66/1.57</f>
        <v>38.484076433121018</v>
      </c>
      <c r="M66">
        <f>data!M66/0.0546</f>
        <v>457.69230769230762</v>
      </c>
      <c r="N66">
        <f>data!N66/0.16</f>
        <v>5.5187499999999998</v>
      </c>
      <c r="O66">
        <f>data!O66/0.0074</f>
        <v>9833.7837837837833</v>
      </c>
      <c r="P66">
        <f>data!P66/0.161</f>
        <v>131.67701863354037</v>
      </c>
      <c r="Q66">
        <f>data!Q66/0.0246</f>
        <v>10451.219512195123</v>
      </c>
      <c r="R66">
        <f>data!R66/0.103</f>
        <v>891.16504854368941</v>
      </c>
      <c r="S66">
        <f>data!S66/0.24</f>
        <v>1660.9166666666667</v>
      </c>
      <c r="T66">
        <f>data!T66/0.0136</f>
        <v>6116.9117647058829</v>
      </c>
      <c r="U66">
        <f>data!U66/440</f>
        <v>1.7130454545454545</v>
      </c>
      <c r="V66">
        <f>data!V66/0.0928</f>
        <v>1341.7025862068967</v>
      </c>
    </row>
    <row r="67" spans="1:22" x14ac:dyDescent="0.35">
      <c r="A67" t="s">
        <v>63</v>
      </c>
      <c r="B67" t="s">
        <v>116</v>
      </c>
      <c r="C67">
        <f>data!C67/0.237</f>
        <v>1167.594936708861</v>
      </c>
      <c r="D67">
        <f>data!D67/0.613</f>
        <v>555.12234910277334</v>
      </c>
      <c r="E67">
        <f>data!E67/0.0928</f>
        <v>49514.762931034486</v>
      </c>
      <c r="F67">
        <f>data!F67/0.457</f>
        <v>8129.321663019693</v>
      </c>
      <c r="G67">
        <f>data!G67/0.148</f>
        <v>3301377.9729729732</v>
      </c>
      <c r="H67">
        <f>data!H67/0.0563</f>
        <v>380.99467140319712</v>
      </c>
      <c r="I67">
        <f>data!I67/0.199</f>
        <v>9.8994974874371859</v>
      </c>
      <c r="J67">
        <f>data!J67/0.0294</f>
        <v>8020.4081632653069</v>
      </c>
      <c r="K67">
        <f>data!K67/0.246</f>
        <v>9.6747967479674788</v>
      </c>
      <c r="L67">
        <f>data!L67/1.57</f>
        <v>14.535031847133757</v>
      </c>
      <c r="M67">
        <f>data!M67/0.0546</f>
        <v>460.07326007326009</v>
      </c>
      <c r="N67">
        <f>data!N67/0.16</f>
        <v>38.1875</v>
      </c>
      <c r="O67">
        <f>data!O67/0.0074</f>
        <v>12667.567567567567</v>
      </c>
      <c r="P67">
        <f>data!P67/0.161</f>
        <v>185.09316770186336</v>
      </c>
      <c r="Q67">
        <f>data!Q67/0.0246</f>
        <v>14499.186991869919</v>
      </c>
      <c r="R67">
        <f>data!R67/0.103</f>
        <v>1225.7281553398059</v>
      </c>
      <c r="S67">
        <f>data!S67/0.24</f>
        <v>2358.375</v>
      </c>
      <c r="T67">
        <f>data!T67/0.0136</f>
        <v>9431.6176470588252</v>
      </c>
      <c r="U67">
        <f>data!U67/440</f>
        <v>2.8989545454545453</v>
      </c>
      <c r="V67">
        <f>data!V67/0.0928</f>
        <v>2193.9655172413795</v>
      </c>
    </row>
    <row r="68" spans="1:22" x14ac:dyDescent="0.35">
      <c r="A68" t="s">
        <v>63</v>
      </c>
      <c r="B68" t="s">
        <v>117</v>
      </c>
      <c r="C68">
        <f>data!C68/0.237</f>
        <v>583.62869198312239</v>
      </c>
      <c r="D68">
        <f>data!D68/0.613</f>
        <v>0</v>
      </c>
      <c r="E68">
        <f>data!E68/0.0928</f>
        <v>48974.784482758623</v>
      </c>
      <c r="F68">
        <f>data!F68/0.457</f>
        <v>502.66958424507658</v>
      </c>
      <c r="G68">
        <f>data!G68/0.148</f>
        <v>3301377.9729729732</v>
      </c>
      <c r="H68">
        <f>data!H68/0.0563</f>
        <v>24.493783303730016</v>
      </c>
      <c r="I68">
        <f>data!I68/0.199</f>
        <v>4.1708542713567838E-2</v>
      </c>
      <c r="J68">
        <f>data!J68/0.0294</f>
        <v>147.61904761904762</v>
      </c>
      <c r="K68">
        <f>data!K68/0.246</f>
        <v>0.12804878048780488</v>
      </c>
      <c r="L68">
        <f>data!L68/1.57</f>
        <v>0.23121019108280252</v>
      </c>
      <c r="M68">
        <f>data!M68/0.0546</f>
        <v>13.223443223443223</v>
      </c>
      <c r="N68">
        <f>data!N68/0.16</f>
        <v>1.39375</v>
      </c>
      <c r="O68">
        <f>data!O68/0.0074</f>
        <v>536.48648648648646</v>
      </c>
      <c r="P68">
        <f>data!P68/0.161</f>
        <v>8.3478260869565215</v>
      </c>
      <c r="Q68">
        <f>data!Q68/0.0246</f>
        <v>723.17073170731703</v>
      </c>
      <c r="R68">
        <f>data!R68/0.103</f>
        <v>66.990291262135926</v>
      </c>
      <c r="S68">
        <f>data!S68/0.24</f>
        <v>142.875</v>
      </c>
      <c r="T68">
        <f>data!T68/0.0136</f>
        <v>636.76470588235304</v>
      </c>
      <c r="U68">
        <f>data!U68/440</f>
        <v>0.21686363636363637</v>
      </c>
      <c r="V68">
        <f>data!V68/0.0928</f>
        <v>211.96120689655174</v>
      </c>
    </row>
    <row r="69" spans="1:22" x14ac:dyDescent="0.35">
      <c r="A69" t="s">
        <v>63</v>
      </c>
      <c r="B69" t="s">
        <v>118</v>
      </c>
      <c r="C69">
        <f>data!C69/0.237</f>
        <v>1122.9535864978902</v>
      </c>
      <c r="D69">
        <f>data!D69/0.613</f>
        <v>0</v>
      </c>
      <c r="E69">
        <f>data!E69/0.0928</f>
        <v>48857.112068965514</v>
      </c>
      <c r="F69">
        <f>data!F69/0.457</f>
        <v>3285.7330415754923</v>
      </c>
      <c r="G69">
        <f>data!G69/0.148</f>
        <v>3301377.9729729732</v>
      </c>
      <c r="H69">
        <f>data!H69/0.0563</f>
        <v>58.259325044404967</v>
      </c>
      <c r="I69">
        <f>data!I69/0.199</f>
        <v>0.47035175879396984</v>
      </c>
      <c r="J69">
        <f>data!J69/0.0294</f>
        <v>911.90476190476193</v>
      </c>
      <c r="K69">
        <f>data!K69/0.246</f>
        <v>0.88211382113821135</v>
      </c>
      <c r="L69">
        <f>data!L69/1.57</f>
        <v>2.4777070063694269</v>
      </c>
      <c r="M69">
        <f>data!M69/0.0546</f>
        <v>139.92673992673991</v>
      </c>
      <c r="N69">
        <f>data!N69/0.16</f>
        <v>8.0187499999999989</v>
      </c>
      <c r="O69">
        <f>data!O69/0.0074</f>
        <v>5132.4324324324316</v>
      </c>
      <c r="P69">
        <f>data!P69/0.161</f>
        <v>72.857142857142861</v>
      </c>
      <c r="Q69">
        <f>data!Q69/0.0246</f>
        <v>5723.1707317073169</v>
      </c>
      <c r="R69">
        <f>data!R69/0.103</f>
        <v>495.92233009708741</v>
      </c>
      <c r="S69">
        <f>data!S69/0.24</f>
        <v>953.375</v>
      </c>
      <c r="T69">
        <f>data!T69/0.0136</f>
        <v>3652.9411764705883</v>
      </c>
      <c r="U69">
        <f>data!U69/440</f>
        <v>1.0724090909090909</v>
      </c>
      <c r="V69">
        <f>data!V69/0.0928</f>
        <v>924.67672413793116</v>
      </c>
    </row>
    <row r="70" spans="1:22" x14ac:dyDescent="0.35">
      <c r="A70" t="s">
        <v>63</v>
      </c>
      <c r="B70" t="s">
        <v>119</v>
      </c>
      <c r="C70">
        <f>data!C70/0.237</f>
        <v>1623.5864978902955</v>
      </c>
      <c r="D70">
        <f>data!D70/0.613</f>
        <v>47.471451876019579</v>
      </c>
      <c r="E70">
        <f>data!E70/0.0928</f>
        <v>49537.607758620696</v>
      </c>
      <c r="F70">
        <f>data!F70/0.457</f>
        <v>4555.1641137855577</v>
      </c>
      <c r="G70">
        <f>data!G70/0.148</f>
        <v>3301377.9729729732</v>
      </c>
      <c r="H70">
        <f>data!H70/0.0563</f>
        <v>73.889875666074602</v>
      </c>
      <c r="I70">
        <f>data!I70/0.199</f>
        <v>0.48391959798994971</v>
      </c>
      <c r="J70">
        <f>data!J70/0.0294</f>
        <v>1483.6734693877552</v>
      </c>
      <c r="K70">
        <f>data!K70/0.246</f>
        <v>1.5365853658536586</v>
      </c>
      <c r="L70">
        <f>data!L70/1.57</f>
        <v>3.8216560509554141</v>
      </c>
      <c r="M70">
        <f>data!M70/0.0546</f>
        <v>182.05128205128204</v>
      </c>
      <c r="N70">
        <f>data!N70/0.16</f>
        <v>12.918750000000001</v>
      </c>
      <c r="O70">
        <f>data!O70/0.0074</f>
        <v>6145.9459459459449</v>
      </c>
      <c r="P70">
        <f>data!P70/0.161</f>
        <v>90.993788819875775</v>
      </c>
      <c r="Q70">
        <f>data!Q70/0.0246</f>
        <v>7389.4308943089427</v>
      </c>
      <c r="R70">
        <f>data!R70/0.103</f>
        <v>660.87378640776694</v>
      </c>
      <c r="S70">
        <f>data!S70/0.24</f>
        <v>1323.75</v>
      </c>
      <c r="T70">
        <f>data!T70/0.0136</f>
        <v>5220.588235294118</v>
      </c>
      <c r="U70">
        <f>data!U70/440</f>
        <v>1.5691136363636362</v>
      </c>
      <c r="V70">
        <f>data!V70/0.0928</f>
        <v>1385.344827586207</v>
      </c>
    </row>
    <row r="71" spans="1:22" x14ac:dyDescent="0.35">
      <c r="A71" t="s">
        <v>63</v>
      </c>
      <c r="B71" t="s">
        <v>120</v>
      </c>
      <c r="C71">
        <f>data!C71/0.237</f>
        <v>164.17721518987341</v>
      </c>
      <c r="D71">
        <f>data!D71/0.613</f>
        <v>0</v>
      </c>
      <c r="E71">
        <f>data!E71/0.0928</f>
        <v>32932.004310344833</v>
      </c>
      <c r="F71">
        <f>data!F71/0.457</f>
        <v>555.95185995623626</v>
      </c>
      <c r="G71">
        <f>data!G71/0.148</f>
        <v>2234620.8108108109</v>
      </c>
      <c r="H71">
        <f>data!H71/0.0563</f>
        <v>33.53463587921847</v>
      </c>
      <c r="I71">
        <f>data!I71/0.199</f>
        <v>0</v>
      </c>
      <c r="J71">
        <f>data!J71/0.0294</f>
        <v>646.2585034013606</v>
      </c>
      <c r="K71">
        <f>data!K71/0.246</f>
        <v>0.18170731707317073</v>
      </c>
      <c r="L71">
        <f>data!L71/1.57</f>
        <v>0.5394904458598726</v>
      </c>
      <c r="M71">
        <f>data!M71/0.0546</f>
        <v>34.19413919413919</v>
      </c>
      <c r="N71">
        <f>data!N71/0.16</f>
        <v>6.65</v>
      </c>
      <c r="O71">
        <f>data!O71/0.0074</f>
        <v>1071.6216216216214</v>
      </c>
      <c r="P71">
        <f>data!P71/0.161</f>
        <v>12.819875776397515</v>
      </c>
      <c r="Q71">
        <f>data!Q71/0.0246</f>
        <v>891.05691056910575</v>
      </c>
      <c r="R71">
        <f>data!R71/0.103</f>
        <v>70.194174757281559</v>
      </c>
      <c r="S71">
        <f>data!S71/0.24</f>
        <v>132.29166666666669</v>
      </c>
      <c r="T71">
        <f>data!T71/0.0136</f>
        <v>513.97058823529414</v>
      </c>
      <c r="U71">
        <f>data!U71/440</f>
        <v>0.15495454545454548</v>
      </c>
      <c r="V71">
        <f>data!V71/0.0928</f>
        <v>135.99137931034483</v>
      </c>
    </row>
    <row r="72" spans="1:22" x14ac:dyDescent="0.35">
      <c r="A72" t="s">
        <v>63</v>
      </c>
      <c r="B72" t="s">
        <v>121</v>
      </c>
      <c r="C72">
        <f>data!C72/0.237</f>
        <v>148.22784810126583</v>
      </c>
      <c r="D72">
        <f>data!D72/0.613</f>
        <v>0</v>
      </c>
      <c r="E72">
        <f>data!E72/0.0928</f>
        <v>32953.232758620688</v>
      </c>
      <c r="F72">
        <f>data!F72/0.457</f>
        <v>556.23632385120345</v>
      </c>
      <c r="G72">
        <f>data!G72/0.148</f>
        <v>2237693.445945946</v>
      </c>
      <c r="H72">
        <f>data!H72/0.0563</f>
        <v>33.392539964476015</v>
      </c>
      <c r="I72">
        <f>data!I72/0.199</f>
        <v>0</v>
      </c>
      <c r="J72">
        <f>data!J72/0.0294</f>
        <v>646.2585034013606</v>
      </c>
      <c r="K72">
        <f>data!K72/0.246</f>
        <v>0.1548780487804878</v>
      </c>
      <c r="L72">
        <f>data!L72/1.57</f>
        <v>0.57324840764331209</v>
      </c>
      <c r="M72">
        <f>data!M72/0.0546</f>
        <v>34.853479853479854</v>
      </c>
      <c r="N72">
        <f>data!N72/0.16</f>
        <v>6.96875</v>
      </c>
      <c r="O72">
        <f>data!O72/0.0074</f>
        <v>1054.0540540540539</v>
      </c>
      <c r="P72">
        <f>data!P72/0.161</f>
        <v>12.739130434782609</v>
      </c>
      <c r="Q72">
        <f>data!Q72/0.0246</f>
        <v>894.30894308943084</v>
      </c>
      <c r="R72">
        <f>data!R72/0.103</f>
        <v>69.902912621359235</v>
      </c>
      <c r="S72">
        <f>data!S72/0.24</f>
        <v>131.125</v>
      </c>
      <c r="T72">
        <f>data!T72/0.0136</f>
        <v>504.41176470588238</v>
      </c>
      <c r="U72">
        <f>data!U72/440</f>
        <v>0.15561363636363637</v>
      </c>
      <c r="V72">
        <f>data!V72/0.0928</f>
        <v>135.99137931034483</v>
      </c>
    </row>
    <row r="73" spans="1:22" x14ac:dyDescent="0.35">
      <c r="A73" t="s">
        <v>63</v>
      </c>
      <c r="B73" t="s">
        <v>122</v>
      </c>
      <c r="C73">
        <f>data!C73/0.237</f>
        <v>151.18143459915612</v>
      </c>
      <c r="D73">
        <f>data!D73/0.613</f>
        <v>0</v>
      </c>
      <c r="E73">
        <f>data!E73/0.0928</f>
        <v>33215.517241379312</v>
      </c>
      <c r="F73">
        <f>data!F73/0.457</f>
        <v>559.47483588621446</v>
      </c>
      <c r="G73">
        <f>data!G73/0.148</f>
        <v>2217603.648648649</v>
      </c>
      <c r="H73">
        <f>data!H73/0.0563</f>
        <v>30.24866785079929</v>
      </c>
      <c r="I73">
        <f>data!I73/0.199</f>
        <v>3.8693467336683419E-2</v>
      </c>
      <c r="J73">
        <f>data!J73/0.0294</f>
        <v>721.76870748299314</v>
      </c>
      <c r="K73">
        <f>data!K73/0.246</f>
        <v>0.16869918699186992</v>
      </c>
      <c r="L73">
        <f>data!L73/1.57</f>
        <v>0.57643312101910826</v>
      </c>
      <c r="M73">
        <f>data!M73/0.0546</f>
        <v>39.743589743589737</v>
      </c>
      <c r="N73">
        <f>data!N73/0.16</f>
        <v>7.9312499999999995</v>
      </c>
      <c r="O73">
        <f>data!O73/0.0074</f>
        <v>1078.3783783783783</v>
      </c>
      <c r="P73">
        <f>data!P73/0.161</f>
        <v>14.577639751552795</v>
      </c>
      <c r="Q73">
        <f>data!Q73/0.0246</f>
        <v>934.95934959349597</v>
      </c>
      <c r="R73">
        <f>data!R73/0.103</f>
        <v>73.786407766990294</v>
      </c>
      <c r="S73">
        <f>data!S73/0.24</f>
        <v>132.625</v>
      </c>
      <c r="T73">
        <f>data!T73/0.0136</f>
        <v>530.14705882352939</v>
      </c>
      <c r="U73">
        <f>data!U73/440</f>
        <v>0.16704545454545455</v>
      </c>
      <c r="V73">
        <f>data!V73/0.0928</f>
        <v>138.68534482758622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128</v>
      </c>
      <c r="D1" t="s">
        <v>5</v>
      </c>
      <c r="E1" t="s">
        <v>154</v>
      </c>
    </row>
    <row r="2" spans="1:5" x14ac:dyDescent="0.35">
      <c r="A2" t="s">
        <v>35</v>
      </c>
      <c r="B2" t="s">
        <v>54</v>
      </c>
      <c r="C2" t="s">
        <v>135</v>
      </c>
      <c r="D2">
        <v>713.73</v>
      </c>
      <c r="E2">
        <v>1.3548827228243561E-2</v>
      </c>
    </row>
    <row r="3" spans="1:5" x14ac:dyDescent="0.35">
      <c r="A3" t="s">
        <v>63</v>
      </c>
      <c r="B3" t="s">
        <v>90</v>
      </c>
      <c r="C3" t="s">
        <v>135</v>
      </c>
      <c r="D3">
        <v>229.72</v>
      </c>
      <c r="E3">
        <v>3.9691443111942353E-3</v>
      </c>
    </row>
    <row r="4" spans="1:5" x14ac:dyDescent="0.35">
      <c r="A4" t="s">
        <v>63</v>
      </c>
      <c r="B4" t="s">
        <v>111</v>
      </c>
      <c r="C4" t="s">
        <v>135</v>
      </c>
      <c r="D4">
        <v>892.81</v>
      </c>
      <c r="E4">
        <v>4.9313966677432474E-4</v>
      </c>
    </row>
    <row r="5" spans="1:5" x14ac:dyDescent="0.35">
      <c r="A5" t="s">
        <v>35</v>
      </c>
      <c r="B5" t="s">
        <v>36</v>
      </c>
      <c r="C5" t="s">
        <v>132</v>
      </c>
      <c r="D5">
        <v>2075.4499999999998</v>
      </c>
      <c r="E5">
        <v>3.8774920570122028E-4</v>
      </c>
    </row>
    <row r="6" spans="1:5" x14ac:dyDescent="0.35">
      <c r="A6" t="s">
        <v>35</v>
      </c>
      <c r="B6" t="s">
        <v>39</v>
      </c>
      <c r="C6" t="s">
        <v>132</v>
      </c>
      <c r="D6">
        <v>2638.44</v>
      </c>
      <c r="E6">
        <v>1.7526162888806759E-3</v>
      </c>
    </row>
    <row r="7" spans="1:5" x14ac:dyDescent="0.35">
      <c r="A7" t="s">
        <v>35</v>
      </c>
      <c r="B7" t="s">
        <v>40</v>
      </c>
      <c r="C7" t="s">
        <v>132</v>
      </c>
      <c r="D7">
        <v>2087.41</v>
      </c>
      <c r="E7">
        <v>4.3368616181366218E-3</v>
      </c>
    </row>
    <row r="8" spans="1:5" x14ac:dyDescent="0.35">
      <c r="A8" t="s">
        <v>35</v>
      </c>
      <c r="B8" t="s">
        <v>41</v>
      </c>
      <c r="C8" t="s">
        <v>132</v>
      </c>
      <c r="D8">
        <v>3486.13</v>
      </c>
      <c r="E8">
        <v>1.1274439700022679E-2</v>
      </c>
    </row>
    <row r="9" spans="1:5" x14ac:dyDescent="0.35">
      <c r="A9" t="s">
        <v>35</v>
      </c>
      <c r="B9" t="s">
        <v>42</v>
      </c>
      <c r="C9" t="s">
        <v>132</v>
      </c>
      <c r="D9">
        <v>2578.0500000000002</v>
      </c>
      <c r="E9">
        <v>8.412613802221169E-3</v>
      </c>
    </row>
    <row r="10" spans="1:5" x14ac:dyDescent="0.35">
      <c r="A10" t="s">
        <v>35</v>
      </c>
      <c r="B10" t="s">
        <v>44</v>
      </c>
      <c r="C10" t="s">
        <v>132</v>
      </c>
      <c r="D10">
        <v>1582.9</v>
      </c>
      <c r="E10">
        <v>2.437392980685195E-3</v>
      </c>
    </row>
    <row r="11" spans="1:5" x14ac:dyDescent="0.35">
      <c r="A11" t="s">
        <v>35</v>
      </c>
      <c r="B11" t="s">
        <v>48</v>
      </c>
      <c r="C11" t="s">
        <v>132</v>
      </c>
      <c r="D11">
        <v>2118.13</v>
      </c>
      <c r="E11">
        <v>2.996363229955815E-3</v>
      </c>
    </row>
    <row r="12" spans="1:5" x14ac:dyDescent="0.35">
      <c r="A12" t="s">
        <v>35</v>
      </c>
      <c r="B12" t="s">
        <v>51</v>
      </c>
      <c r="C12" t="s">
        <v>132</v>
      </c>
      <c r="D12">
        <v>3841.02</v>
      </c>
      <c r="E12">
        <v>2.60994984620397E-3</v>
      </c>
    </row>
    <row r="13" spans="1:5" x14ac:dyDescent="0.35">
      <c r="A13" t="s">
        <v>35</v>
      </c>
      <c r="B13" t="s">
        <v>53</v>
      </c>
      <c r="C13" t="s">
        <v>132</v>
      </c>
      <c r="D13">
        <v>1667.49</v>
      </c>
      <c r="E13">
        <v>3.3628352187370408E-3</v>
      </c>
    </row>
    <row r="14" spans="1:5" x14ac:dyDescent="0.35">
      <c r="A14" t="s">
        <v>35</v>
      </c>
      <c r="B14" t="s">
        <v>55</v>
      </c>
      <c r="C14" t="s">
        <v>132</v>
      </c>
      <c r="D14">
        <v>2539.75</v>
      </c>
      <c r="E14">
        <v>5.9778302670873921E-3</v>
      </c>
    </row>
    <row r="15" spans="1:5" x14ac:dyDescent="0.35">
      <c r="A15" t="s">
        <v>35</v>
      </c>
      <c r="B15" t="s">
        <v>57</v>
      </c>
      <c r="C15" t="s">
        <v>132</v>
      </c>
      <c r="D15">
        <v>1560.77</v>
      </c>
      <c r="E15">
        <v>3.221246565069313E-3</v>
      </c>
    </row>
    <row r="16" spans="1:5" x14ac:dyDescent="0.35">
      <c r="A16" t="s">
        <v>35</v>
      </c>
      <c r="B16" t="s">
        <v>58</v>
      </c>
      <c r="C16" t="s">
        <v>132</v>
      </c>
      <c r="D16">
        <v>2185.1</v>
      </c>
      <c r="E16">
        <v>2.5632788103022142E-3</v>
      </c>
    </row>
    <row r="17" spans="1:5" x14ac:dyDescent="0.35">
      <c r="A17" t="s">
        <v>63</v>
      </c>
      <c r="B17" t="s">
        <v>64</v>
      </c>
      <c r="C17" t="s">
        <v>132</v>
      </c>
      <c r="D17">
        <v>3056.08</v>
      </c>
      <c r="E17">
        <v>3.4430613456300772E-4</v>
      </c>
    </row>
    <row r="18" spans="1:5" x14ac:dyDescent="0.35">
      <c r="A18" t="s">
        <v>63</v>
      </c>
      <c r="B18" t="s">
        <v>69</v>
      </c>
      <c r="C18" t="s">
        <v>132</v>
      </c>
      <c r="D18">
        <v>2856.4</v>
      </c>
      <c r="E18">
        <v>3.2400503875895442E-3</v>
      </c>
    </row>
    <row r="19" spans="1:5" x14ac:dyDescent="0.35">
      <c r="A19" t="s">
        <v>63</v>
      </c>
      <c r="B19" t="s">
        <v>70</v>
      </c>
      <c r="C19" t="s">
        <v>132</v>
      </c>
      <c r="D19">
        <v>2068.5</v>
      </c>
      <c r="E19">
        <v>6.2702459652732101E-3</v>
      </c>
    </row>
    <row r="20" spans="1:5" x14ac:dyDescent="0.35">
      <c r="A20" t="s">
        <v>63</v>
      </c>
      <c r="B20" t="s">
        <v>72</v>
      </c>
      <c r="C20" t="s">
        <v>132</v>
      </c>
      <c r="D20">
        <v>2000.35</v>
      </c>
      <c r="E20">
        <v>2.5317952203751009E-3</v>
      </c>
    </row>
    <row r="21" spans="1:5" x14ac:dyDescent="0.35">
      <c r="A21" t="s">
        <v>63</v>
      </c>
      <c r="B21" t="s">
        <v>73</v>
      </c>
      <c r="C21" t="s">
        <v>132</v>
      </c>
      <c r="D21">
        <v>2472.33</v>
      </c>
      <c r="E21">
        <v>3.7583403158369839E-3</v>
      </c>
    </row>
    <row r="22" spans="1:5" x14ac:dyDescent="0.35">
      <c r="A22" t="s">
        <v>63</v>
      </c>
      <c r="B22" t="s">
        <v>74</v>
      </c>
      <c r="C22" t="s">
        <v>132</v>
      </c>
      <c r="D22">
        <v>2718.92</v>
      </c>
      <c r="E22">
        <v>2.1126564676508851E-3</v>
      </c>
    </row>
    <row r="23" spans="1:5" x14ac:dyDescent="0.35">
      <c r="A23" t="s">
        <v>63</v>
      </c>
      <c r="B23" t="s">
        <v>78</v>
      </c>
      <c r="C23" t="s">
        <v>132</v>
      </c>
      <c r="D23">
        <v>2369.58</v>
      </c>
      <c r="E23">
        <v>2.1151043563768508E-3</v>
      </c>
    </row>
    <row r="24" spans="1:5" x14ac:dyDescent="0.35">
      <c r="A24" t="s">
        <v>63</v>
      </c>
      <c r="B24" t="s">
        <v>80</v>
      </c>
      <c r="C24" t="s">
        <v>132</v>
      </c>
      <c r="D24">
        <v>1681.19</v>
      </c>
      <c r="E24">
        <v>2.6920981868125441E-3</v>
      </c>
    </row>
    <row r="25" spans="1:5" x14ac:dyDescent="0.35">
      <c r="A25" t="s">
        <v>63</v>
      </c>
      <c r="B25" t="s">
        <v>81</v>
      </c>
      <c r="C25" t="s">
        <v>132</v>
      </c>
      <c r="D25">
        <v>1584.14</v>
      </c>
      <c r="E25">
        <v>2.352112786896197E-3</v>
      </c>
    </row>
    <row r="26" spans="1:5" x14ac:dyDescent="0.35">
      <c r="A26" t="s">
        <v>63</v>
      </c>
      <c r="B26" t="s">
        <v>85</v>
      </c>
      <c r="C26" t="s">
        <v>132</v>
      </c>
      <c r="D26">
        <v>3297.31</v>
      </c>
      <c r="E26">
        <v>8.907531969091591E-4</v>
      </c>
    </row>
    <row r="27" spans="1:5" x14ac:dyDescent="0.35">
      <c r="A27" t="s">
        <v>63</v>
      </c>
      <c r="B27" t="s">
        <v>87</v>
      </c>
      <c r="C27" t="s">
        <v>132</v>
      </c>
      <c r="D27">
        <v>2214.34</v>
      </c>
      <c r="E27">
        <v>2.5565146824329428E-3</v>
      </c>
    </row>
    <row r="28" spans="1:5" x14ac:dyDescent="0.35">
      <c r="A28" t="s">
        <v>63</v>
      </c>
      <c r="B28" t="s">
        <v>88</v>
      </c>
      <c r="C28" t="s">
        <v>132</v>
      </c>
      <c r="D28">
        <v>2573.83</v>
      </c>
      <c r="E28">
        <v>8.0960695165089593E-4</v>
      </c>
    </row>
    <row r="29" spans="1:5" x14ac:dyDescent="0.35">
      <c r="A29" t="s">
        <v>63</v>
      </c>
      <c r="B29" t="s">
        <v>89</v>
      </c>
      <c r="C29" t="s">
        <v>132</v>
      </c>
      <c r="D29">
        <v>3715.1</v>
      </c>
      <c r="E29">
        <v>4.4651855488392197E-3</v>
      </c>
    </row>
    <row r="30" spans="1:5" x14ac:dyDescent="0.35">
      <c r="A30" t="s">
        <v>63</v>
      </c>
      <c r="B30" t="s">
        <v>92</v>
      </c>
      <c r="C30" t="s">
        <v>132</v>
      </c>
      <c r="D30">
        <v>2081.71</v>
      </c>
      <c r="E30">
        <v>3.1689561016232859E-3</v>
      </c>
    </row>
    <row r="31" spans="1:5" x14ac:dyDescent="0.35">
      <c r="A31" t="s">
        <v>63</v>
      </c>
      <c r="B31" t="s">
        <v>96</v>
      </c>
      <c r="C31" t="s">
        <v>132</v>
      </c>
      <c r="D31">
        <v>3093.97</v>
      </c>
      <c r="E31">
        <v>3.621989041499516E-3</v>
      </c>
    </row>
    <row r="32" spans="1:5" x14ac:dyDescent="0.35">
      <c r="A32" t="s">
        <v>63</v>
      </c>
      <c r="B32" t="s">
        <v>97</v>
      </c>
      <c r="C32" t="s">
        <v>132</v>
      </c>
      <c r="D32">
        <v>2664.79</v>
      </c>
      <c r="E32">
        <v>2.4892194157316839E-3</v>
      </c>
    </row>
    <row r="33" spans="1:5" x14ac:dyDescent="0.35">
      <c r="A33" t="s">
        <v>63</v>
      </c>
      <c r="B33" t="s">
        <v>99</v>
      </c>
      <c r="C33" t="s">
        <v>132</v>
      </c>
      <c r="D33">
        <v>2746.28</v>
      </c>
      <c r="E33">
        <v>2.80970574388811E-3</v>
      </c>
    </row>
    <row r="34" spans="1:5" x14ac:dyDescent="0.35">
      <c r="A34" t="s">
        <v>63</v>
      </c>
      <c r="B34" t="s">
        <v>100</v>
      </c>
      <c r="C34" t="s">
        <v>132</v>
      </c>
      <c r="D34">
        <v>1995.81</v>
      </c>
      <c r="E34">
        <v>7.9731298061650312E-3</v>
      </c>
    </row>
    <row r="35" spans="1:5" x14ac:dyDescent="0.35">
      <c r="A35" t="s">
        <v>63</v>
      </c>
      <c r="B35" t="s">
        <v>104</v>
      </c>
      <c r="C35" t="s">
        <v>132</v>
      </c>
      <c r="D35">
        <v>1874.39</v>
      </c>
      <c r="E35">
        <v>1.7019471293970351E-3</v>
      </c>
    </row>
    <row r="36" spans="1:5" x14ac:dyDescent="0.35">
      <c r="A36" t="s">
        <v>63</v>
      </c>
      <c r="B36" t="s">
        <v>106</v>
      </c>
      <c r="C36" t="s">
        <v>132</v>
      </c>
      <c r="D36">
        <v>1605.48</v>
      </c>
      <c r="E36">
        <v>5.9217800829640468E-3</v>
      </c>
    </row>
    <row r="37" spans="1:5" x14ac:dyDescent="0.35">
      <c r="A37" t="s">
        <v>63</v>
      </c>
      <c r="B37" t="s">
        <v>112</v>
      </c>
      <c r="C37" t="s">
        <v>132</v>
      </c>
      <c r="D37">
        <v>961.26</v>
      </c>
      <c r="E37">
        <v>3.0266960034420051E-3</v>
      </c>
    </row>
    <row r="38" spans="1:5" x14ac:dyDescent="0.35">
      <c r="A38" t="s">
        <v>63</v>
      </c>
      <c r="B38" t="s">
        <v>113</v>
      </c>
      <c r="C38" t="s">
        <v>132</v>
      </c>
      <c r="D38">
        <v>1803.12</v>
      </c>
      <c r="E38">
        <v>7.053379897204318E-4</v>
      </c>
    </row>
    <row r="39" spans="1:5" x14ac:dyDescent="0.35">
      <c r="A39" t="s">
        <v>63</v>
      </c>
      <c r="B39" t="s">
        <v>114</v>
      </c>
      <c r="C39" t="s">
        <v>132</v>
      </c>
      <c r="D39">
        <v>2922.26</v>
      </c>
      <c r="E39">
        <v>1.7344829775918539E-3</v>
      </c>
    </row>
    <row r="40" spans="1:5" x14ac:dyDescent="0.35">
      <c r="A40" t="s">
        <v>63</v>
      </c>
      <c r="B40" t="s">
        <v>115</v>
      </c>
      <c r="C40" t="s">
        <v>132</v>
      </c>
      <c r="D40">
        <v>3582.44</v>
      </c>
      <c r="E40">
        <v>1.8604323670130751E-3</v>
      </c>
    </row>
    <row r="41" spans="1:5" x14ac:dyDescent="0.35">
      <c r="A41" t="s">
        <v>63</v>
      </c>
      <c r="B41" t="s">
        <v>116</v>
      </c>
      <c r="C41" t="s">
        <v>132</v>
      </c>
      <c r="D41">
        <v>1718.8</v>
      </c>
      <c r="E41">
        <v>3.3112777795135059E-3</v>
      </c>
    </row>
    <row r="42" spans="1:5" x14ac:dyDescent="0.35">
      <c r="A42" t="s">
        <v>63</v>
      </c>
      <c r="B42" t="s">
        <v>117</v>
      </c>
      <c r="C42" t="s">
        <v>132</v>
      </c>
      <c r="D42">
        <v>2221.39</v>
      </c>
      <c r="E42">
        <v>5.4784999545257219E-3</v>
      </c>
    </row>
    <row r="43" spans="1:5" x14ac:dyDescent="0.35">
      <c r="A43" t="s">
        <v>63</v>
      </c>
      <c r="B43" t="s">
        <v>119</v>
      </c>
      <c r="C43" t="s">
        <v>132</v>
      </c>
      <c r="D43">
        <v>1333.86</v>
      </c>
      <c r="E43">
        <v>5.2187469313724269E-3</v>
      </c>
    </row>
    <row r="44" spans="1:5" x14ac:dyDescent="0.35">
      <c r="A44" t="s">
        <v>63</v>
      </c>
      <c r="B44" t="s">
        <v>121</v>
      </c>
      <c r="C44" t="s">
        <v>132</v>
      </c>
      <c r="D44">
        <v>3228.13</v>
      </c>
      <c r="E44">
        <v>2.1932036339169488E-3</v>
      </c>
    </row>
    <row r="45" spans="1:5" x14ac:dyDescent="0.35">
      <c r="A45" t="s">
        <v>63</v>
      </c>
      <c r="B45" t="s">
        <v>122</v>
      </c>
      <c r="C45" t="s">
        <v>132</v>
      </c>
      <c r="D45">
        <v>2554.96</v>
      </c>
      <c r="E45">
        <v>3.7403200634156392E-3</v>
      </c>
    </row>
    <row r="46" spans="1:5" x14ac:dyDescent="0.35">
      <c r="A46" t="s">
        <v>35</v>
      </c>
      <c r="B46" t="s">
        <v>34</v>
      </c>
      <c r="C46" t="s">
        <v>130</v>
      </c>
      <c r="D46">
        <v>727.47</v>
      </c>
      <c r="E46">
        <v>5.1044426545199806E-3</v>
      </c>
    </row>
    <row r="47" spans="1:5" x14ac:dyDescent="0.35">
      <c r="A47" t="s">
        <v>35</v>
      </c>
      <c r="B47" t="s">
        <v>38</v>
      </c>
      <c r="C47" t="s">
        <v>130</v>
      </c>
      <c r="D47">
        <v>1582.09</v>
      </c>
      <c r="E47">
        <v>5.7334192687089613E-3</v>
      </c>
    </row>
    <row r="48" spans="1:5" x14ac:dyDescent="0.35">
      <c r="A48" t="s">
        <v>35</v>
      </c>
      <c r="B48" t="s">
        <v>43</v>
      </c>
      <c r="C48" t="s">
        <v>130</v>
      </c>
      <c r="D48">
        <v>1224.8599999999999</v>
      </c>
      <c r="E48">
        <v>2.195722563296441E-3</v>
      </c>
    </row>
    <row r="49" spans="1:5" x14ac:dyDescent="0.35">
      <c r="A49" t="s">
        <v>35</v>
      </c>
      <c r="B49" t="s">
        <v>49</v>
      </c>
      <c r="C49" t="s">
        <v>130</v>
      </c>
      <c r="D49">
        <v>594.71</v>
      </c>
      <c r="E49">
        <v>1.8188650555470301E-3</v>
      </c>
    </row>
    <row r="50" spans="1:5" x14ac:dyDescent="0.35">
      <c r="A50" t="s">
        <v>35</v>
      </c>
      <c r="B50" t="s">
        <v>52</v>
      </c>
      <c r="C50" t="s">
        <v>130</v>
      </c>
      <c r="D50">
        <v>1077.3699999999999</v>
      </c>
      <c r="E50">
        <v>7.9782377435226957E-3</v>
      </c>
    </row>
    <row r="51" spans="1:5" x14ac:dyDescent="0.35">
      <c r="A51" t="s">
        <v>35</v>
      </c>
      <c r="B51" t="s">
        <v>56</v>
      </c>
      <c r="C51" t="s">
        <v>130</v>
      </c>
      <c r="D51">
        <v>868.03</v>
      </c>
      <c r="E51">
        <v>3.3338745071775739E-3</v>
      </c>
    </row>
    <row r="52" spans="1:5" x14ac:dyDescent="0.35">
      <c r="A52" t="s">
        <v>63</v>
      </c>
      <c r="B52" t="s">
        <v>62</v>
      </c>
      <c r="C52" t="s">
        <v>130</v>
      </c>
      <c r="D52">
        <v>717.22</v>
      </c>
      <c r="E52">
        <v>4.853925840484238E-3</v>
      </c>
    </row>
    <row r="53" spans="1:5" x14ac:dyDescent="0.35">
      <c r="A53" t="s">
        <v>63</v>
      </c>
      <c r="B53" t="s">
        <v>66</v>
      </c>
      <c r="C53" t="s">
        <v>130</v>
      </c>
      <c r="D53">
        <v>1669.06</v>
      </c>
      <c r="E53">
        <v>3.5070251145893211E-3</v>
      </c>
    </row>
    <row r="54" spans="1:5" x14ac:dyDescent="0.35">
      <c r="A54" t="s">
        <v>63</v>
      </c>
      <c r="B54" t="s">
        <v>67</v>
      </c>
      <c r="C54" t="s">
        <v>130</v>
      </c>
      <c r="D54">
        <v>788.4</v>
      </c>
      <c r="E54">
        <v>1.9078990823867281E-3</v>
      </c>
    </row>
    <row r="55" spans="1:5" x14ac:dyDescent="0.35">
      <c r="A55" t="s">
        <v>63</v>
      </c>
      <c r="B55" t="s">
        <v>68</v>
      </c>
      <c r="C55" t="s">
        <v>130</v>
      </c>
      <c r="D55">
        <v>1386.85</v>
      </c>
      <c r="E55">
        <v>2.9438773785141672E-3</v>
      </c>
    </row>
    <row r="56" spans="1:5" x14ac:dyDescent="0.35">
      <c r="A56" t="s">
        <v>63</v>
      </c>
      <c r="B56" t="s">
        <v>79</v>
      </c>
      <c r="C56" t="s">
        <v>130</v>
      </c>
      <c r="D56">
        <v>847.86</v>
      </c>
      <c r="E56">
        <v>9.2408219394572028E-3</v>
      </c>
    </row>
    <row r="57" spans="1:5" x14ac:dyDescent="0.35">
      <c r="A57" t="s">
        <v>63</v>
      </c>
      <c r="B57" t="s">
        <v>83</v>
      </c>
      <c r="C57" t="s">
        <v>130</v>
      </c>
      <c r="D57">
        <v>865.37</v>
      </c>
      <c r="E57">
        <v>1.2102087821447109E-3</v>
      </c>
    </row>
    <row r="58" spans="1:5" x14ac:dyDescent="0.35">
      <c r="A58" t="s">
        <v>63</v>
      </c>
      <c r="B58" t="s">
        <v>84</v>
      </c>
      <c r="C58" t="s">
        <v>130</v>
      </c>
      <c r="D58">
        <v>591.91</v>
      </c>
      <c r="E58">
        <v>2.219532251616009E-3</v>
      </c>
    </row>
    <row r="59" spans="1:5" x14ac:dyDescent="0.35">
      <c r="A59" t="s">
        <v>63</v>
      </c>
      <c r="B59" t="s">
        <v>91</v>
      </c>
      <c r="C59" t="s">
        <v>130</v>
      </c>
      <c r="D59">
        <v>1501.58</v>
      </c>
      <c r="E59">
        <v>2.3702928560624778E-3</v>
      </c>
    </row>
    <row r="60" spans="1:5" x14ac:dyDescent="0.35">
      <c r="A60" t="s">
        <v>63</v>
      </c>
      <c r="B60" t="s">
        <v>98</v>
      </c>
      <c r="C60" t="s">
        <v>130</v>
      </c>
      <c r="D60">
        <v>2317.91</v>
      </c>
      <c r="E60">
        <v>6.8848990958509998E-3</v>
      </c>
    </row>
    <row r="61" spans="1:5" x14ac:dyDescent="0.35">
      <c r="A61" t="s">
        <v>63</v>
      </c>
      <c r="B61" t="s">
        <v>101</v>
      </c>
      <c r="C61" t="s">
        <v>130</v>
      </c>
      <c r="D61">
        <v>1490.48</v>
      </c>
      <c r="E61">
        <v>1.461022886982467E-3</v>
      </c>
    </row>
    <row r="62" spans="1:5" x14ac:dyDescent="0.35">
      <c r="A62" t="s">
        <v>63</v>
      </c>
      <c r="B62" t="s">
        <v>103</v>
      </c>
      <c r="C62" t="s">
        <v>130</v>
      </c>
      <c r="D62">
        <v>1394.09</v>
      </c>
      <c r="E62">
        <v>5.9555672593682683E-4</v>
      </c>
    </row>
    <row r="63" spans="1:5" x14ac:dyDescent="0.35">
      <c r="A63" t="s">
        <v>63</v>
      </c>
      <c r="B63" t="s">
        <v>105</v>
      </c>
      <c r="C63" t="s">
        <v>130</v>
      </c>
      <c r="D63">
        <v>1460.3</v>
      </c>
      <c r="E63">
        <v>6.6082704861048971E-3</v>
      </c>
    </row>
    <row r="64" spans="1:5" x14ac:dyDescent="0.35">
      <c r="A64" t="s">
        <v>63</v>
      </c>
      <c r="B64" t="s">
        <v>110</v>
      </c>
      <c r="C64" t="s">
        <v>130</v>
      </c>
      <c r="D64">
        <v>900.98</v>
      </c>
      <c r="E64">
        <v>1.7976064977864731E-3</v>
      </c>
    </row>
    <row r="65" spans="1:5" x14ac:dyDescent="0.35">
      <c r="A65" t="s">
        <v>63</v>
      </c>
      <c r="B65" t="s">
        <v>120</v>
      </c>
      <c r="C65" t="s">
        <v>130</v>
      </c>
      <c r="D65">
        <v>1088.44</v>
      </c>
      <c r="E65">
        <v>6.0902481003723349E-3</v>
      </c>
    </row>
    <row r="66" spans="1:5" x14ac:dyDescent="0.35">
      <c r="A66" t="s">
        <v>35</v>
      </c>
      <c r="B66" t="s">
        <v>37</v>
      </c>
      <c r="C66" t="s">
        <v>133</v>
      </c>
      <c r="D66">
        <v>20403.98</v>
      </c>
      <c r="E66">
        <v>2.2877575048344281E-2</v>
      </c>
    </row>
    <row r="67" spans="1:5" x14ac:dyDescent="0.35">
      <c r="A67" t="s">
        <v>35</v>
      </c>
      <c r="B67" t="s">
        <v>50</v>
      </c>
      <c r="C67" t="s">
        <v>133</v>
      </c>
      <c r="D67">
        <v>4545.83</v>
      </c>
      <c r="E67">
        <v>2.2141728106514621E-3</v>
      </c>
    </row>
    <row r="68" spans="1:5" x14ac:dyDescent="0.35">
      <c r="A68" t="s">
        <v>63</v>
      </c>
      <c r="B68" t="s">
        <v>65</v>
      </c>
      <c r="C68" t="s">
        <v>133</v>
      </c>
      <c r="D68">
        <v>5596.03</v>
      </c>
      <c r="E68">
        <v>2.7057652776154829E-3</v>
      </c>
    </row>
    <row r="69" spans="1:5" x14ac:dyDescent="0.35">
      <c r="A69" t="s">
        <v>63</v>
      </c>
      <c r="B69" t="s">
        <v>82</v>
      </c>
      <c r="C69" t="s">
        <v>133</v>
      </c>
      <c r="D69">
        <v>7372.5</v>
      </c>
      <c r="E69">
        <v>1.9491501308527089E-4</v>
      </c>
    </row>
    <row r="70" spans="1:5" x14ac:dyDescent="0.35">
      <c r="A70" t="s">
        <v>63</v>
      </c>
      <c r="B70" t="s">
        <v>71</v>
      </c>
      <c r="C70" t="s">
        <v>137</v>
      </c>
      <c r="D70">
        <v>4600.38</v>
      </c>
      <c r="E70">
        <v>2.6536177312978921E-3</v>
      </c>
    </row>
    <row r="71" spans="1:5" x14ac:dyDescent="0.35">
      <c r="A71" t="s">
        <v>63</v>
      </c>
      <c r="B71" t="s">
        <v>86</v>
      </c>
      <c r="C71" t="s">
        <v>137</v>
      </c>
      <c r="D71">
        <v>4546.51</v>
      </c>
      <c r="E71">
        <v>5.23900233693153E-3</v>
      </c>
    </row>
    <row r="72" spans="1:5" x14ac:dyDescent="0.35">
      <c r="A72" t="s">
        <v>63</v>
      </c>
      <c r="B72" t="s">
        <v>102</v>
      </c>
      <c r="C72" t="s">
        <v>137</v>
      </c>
      <c r="D72">
        <v>4697.07</v>
      </c>
      <c r="E72">
        <v>1.8771908890146791E-3</v>
      </c>
    </row>
    <row r="73" spans="1:5" x14ac:dyDescent="0.35">
      <c r="A73" t="s">
        <v>63</v>
      </c>
      <c r="B73" t="s">
        <v>118</v>
      </c>
      <c r="C73" t="s">
        <v>137</v>
      </c>
      <c r="D73">
        <v>5724.08</v>
      </c>
      <c r="E73">
        <v>2.2538358776264381E-3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128</v>
      </c>
      <c r="D1" t="s">
        <v>22</v>
      </c>
      <c r="E1" t="s">
        <v>5</v>
      </c>
    </row>
    <row r="2" spans="1:5" x14ac:dyDescent="0.35">
      <c r="A2" t="s">
        <v>35</v>
      </c>
      <c r="B2" t="s">
        <v>54</v>
      </c>
      <c r="C2" t="s">
        <v>135</v>
      </c>
      <c r="D2">
        <v>1.5411319999999999</v>
      </c>
      <c r="E2">
        <v>713.73</v>
      </c>
    </row>
    <row r="3" spans="1:5" x14ac:dyDescent="0.35">
      <c r="A3" t="s">
        <v>63</v>
      </c>
      <c r="B3" t="s">
        <v>90</v>
      </c>
      <c r="C3" t="s">
        <v>135</v>
      </c>
      <c r="D3">
        <v>1.7468060000000001</v>
      </c>
      <c r="E3">
        <v>229.72</v>
      </c>
    </row>
    <row r="4" spans="1:5" x14ac:dyDescent="0.35">
      <c r="A4" t="s">
        <v>63</v>
      </c>
      <c r="B4" t="s">
        <v>111</v>
      </c>
      <c r="C4" t="s">
        <v>135</v>
      </c>
      <c r="D4">
        <v>2.5238350000000001</v>
      </c>
      <c r="E4">
        <v>892.81</v>
      </c>
    </row>
    <row r="5" spans="1:5" x14ac:dyDescent="0.35">
      <c r="A5" t="s">
        <v>35</v>
      </c>
      <c r="B5" t="s">
        <v>36</v>
      </c>
      <c r="C5" t="s">
        <v>132</v>
      </c>
      <c r="D5">
        <v>2.0556540000000001</v>
      </c>
      <c r="E5">
        <v>2075.4499999999998</v>
      </c>
    </row>
    <row r="6" spans="1:5" x14ac:dyDescent="0.35">
      <c r="A6" t="s">
        <v>35</v>
      </c>
      <c r="B6" t="s">
        <v>39</v>
      </c>
      <c r="C6" t="s">
        <v>132</v>
      </c>
      <c r="D6">
        <v>1.9329080000000001</v>
      </c>
      <c r="E6">
        <v>2638.44</v>
      </c>
    </row>
    <row r="7" spans="1:5" x14ac:dyDescent="0.35">
      <c r="A7" t="s">
        <v>35</v>
      </c>
      <c r="B7" t="s">
        <v>40</v>
      </c>
      <c r="C7" t="s">
        <v>132</v>
      </c>
      <c r="D7">
        <v>1.7046349999999999</v>
      </c>
      <c r="E7">
        <v>2087.41</v>
      </c>
    </row>
    <row r="8" spans="1:5" x14ac:dyDescent="0.35">
      <c r="A8" t="s">
        <v>35</v>
      </c>
      <c r="B8" t="s">
        <v>41</v>
      </c>
      <c r="C8" t="s">
        <v>132</v>
      </c>
      <c r="D8">
        <v>2.1104219999999998</v>
      </c>
      <c r="E8">
        <v>3486.13</v>
      </c>
    </row>
    <row r="9" spans="1:5" x14ac:dyDescent="0.35">
      <c r="A9" t="s">
        <v>35</v>
      </c>
      <c r="B9" t="s">
        <v>42</v>
      </c>
      <c r="C9" t="s">
        <v>132</v>
      </c>
      <c r="D9">
        <v>1.790961</v>
      </c>
      <c r="E9">
        <v>2578.0500000000002</v>
      </c>
    </row>
    <row r="10" spans="1:5" x14ac:dyDescent="0.35">
      <c r="A10" t="s">
        <v>35</v>
      </c>
      <c r="B10" t="s">
        <v>44</v>
      </c>
      <c r="C10" t="s">
        <v>132</v>
      </c>
      <c r="D10">
        <v>1.6713229999999999</v>
      </c>
      <c r="E10">
        <v>1582.9</v>
      </c>
    </row>
    <row r="11" spans="1:5" x14ac:dyDescent="0.35">
      <c r="A11" t="s">
        <v>35</v>
      </c>
      <c r="B11" t="s">
        <v>48</v>
      </c>
      <c r="C11" t="s">
        <v>132</v>
      </c>
      <c r="D11">
        <v>1.6906490000000001</v>
      </c>
      <c r="E11">
        <v>2118.13</v>
      </c>
    </row>
    <row r="12" spans="1:5" x14ac:dyDescent="0.35">
      <c r="A12" t="s">
        <v>35</v>
      </c>
      <c r="B12" t="s">
        <v>51</v>
      </c>
      <c r="C12" t="s">
        <v>132</v>
      </c>
      <c r="D12">
        <v>1.5382709999999999</v>
      </c>
      <c r="E12">
        <v>3841.02</v>
      </c>
    </row>
    <row r="13" spans="1:5" x14ac:dyDescent="0.35">
      <c r="A13" t="s">
        <v>35</v>
      </c>
      <c r="B13" t="s">
        <v>53</v>
      </c>
      <c r="C13" t="s">
        <v>132</v>
      </c>
      <c r="D13">
        <v>1.9374389999999999</v>
      </c>
      <c r="E13">
        <v>1667.49</v>
      </c>
    </row>
    <row r="14" spans="1:5" x14ac:dyDescent="0.35">
      <c r="A14" t="s">
        <v>35</v>
      </c>
      <c r="B14" t="s">
        <v>55</v>
      </c>
      <c r="C14" t="s">
        <v>132</v>
      </c>
      <c r="D14">
        <v>1.666345</v>
      </c>
      <c r="E14">
        <v>2539.75</v>
      </c>
    </row>
    <row r="15" spans="1:5" x14ac:dyDescent="0.35">
      <c r="A15" t="s">
        <v>35</v>
      </c>
      <c r="B15" t="s">
        <v>57</v>
      </c>
      <c r="C15" t="s">
        <v>132</v>
      </c>
      <c r="D15">
        <v>1.749517</v>
      </c>
      <c r="E15">
        <v>1560.77</v>
      </c>
    </row>
    <row r="16" spans="1:5" x14ac:dyDescent="0.35">
      <c r="A16" t="s">
        <v>35</v>
      </c>
      <c r="B16" t="s">
        <v>58</v>
      </c>
      <c r="C16" t="s">
        <v>132</v>
      </c>
      <c r="D16">
        <v>1.573718</v>
      </c>
      <c r="E16">
        <v>2185.1</v>
      </c>
    </row>
    <row r="17" spans="1:5" x14ac:dyDescent="0.35">
      <c r="A17" t="s">
        <v>63</v>
      </c>
      <c r="B17" t="s">
        <v>64</v>
      </c>
      <c r="C17" t="s">
        <v>132</v>
      </c>
      <c r="D17">
        <v>2.3640189999999999</v>
      </c>
      <c r="E17">
        <v>3056.08</v>
      </c>
    </row>
    <row r="18" spans="1:5" x14ac:dyDescent="0.35">
      <c r="A18" t="s">
        <v>63</v>
      </c>
      <c r="B18" t="s">
        <v>69</v>
      </c>
      <c r="C18" t="s">
        <v>132</v>
      </c>
      <c r="D18">
        <v>1.794162</v>
      </c>
      <c r="E18">
        <v>2856.4</v>
      </c>
    </row>
    <row r="19" spans="1:5" x14ac:dyDescent="0.35">
      <c r="A19" t="s">
        <v>63</v>
      </c>
      <c r="B19" t="s">
        <v>70</v>
      </c>
      <c r="C19" t="s">
        <v>132</v>
      </c>
      <c r="D19">
        <v>1.637907</v>
      </c>
      <c r="E19">
        <v>2068.5</v>
      </c>
    </row>
    <row r="20" spans="1:5" x14ac:dyDescent="0.35">
      <c r="A20" t="s">
        <v>63</v>
      </c>
      <c r="B20" t="s">
        <v>72</v>
      </c>
      <c r="C20" t="s">
        <v>132</v>
      </c>
      <c r="D20">
        <v>1.8184739999999999</v>
      </c>
      <c r="E20">
        <v>2000.35</v>
      </c>
    </row>
    <row r="21" spans="1:5" x14ac:dyDescent="0.35">
      <c r="A21" t="s">
        <v>63</v>
      </c>
      <c r="B21" t="s">
        <v>73</v>
      </c>
      <c r="C21" t="s">
        <v>132</v>
      </c>
      <c r="D21">
        <v>1.694448</v>
      </c>
      <c r="E21">
        <v>2472.33</v>
      </c>
    </row>
    <row r="22" spans="1:5" x14ac:dyDescent="0.35">
      <c r="A22" t="s">
        <v>63</v>
      </c>
      <c r="B22" t="s">
        <v>74</v>
      </c>
      <c r="C22" t="s">
        <v>132</v>
      </c>
      <c r="D22">
        <v>1.691538</v>
      </c>
      <c r="E22">
        <v>2718.92</v>
      </c>
    </row>
    <row r="23" spans="1:5" x14ac:dyDescent="0.35">
      <c r="A23" t="s">
        <v>63</v>
      </c>
      <c r="B23" t="s">
        <v>78</v>
      </c>
      <c r="C23" t="s">
        <v>132</v>
      </c>
      <c r="D23">
        <v>2.285647</v>
      </c>
      <c r="E23">
        <v>2369.58</v>
      </c>
    </row>
    <row r="24" spans="1:5" x14ac:dyDescent="0.35">
      <c r="A24" t="s">
        <v>63</v>
      </c>
      <c r="B24" t="s">
        <v>80</v>
      </c>
      <c r="C24" t="s">
        <v>132</v>
      </c>
      <c r="D24">
        <v>1.4083479999999999</v>
      </c>
      <c r="E24">
        <v>1681.19</v>
      </c>
    </row>
    <row r="25" spans="1:5" x14ac:dyDescent="0.35">
      <c r="A25" t="s">
        <v>63</v>
      </c>
      <c r="B25" t="s">
        <v>81</v>
      </c>
      <c r="C25" t="s">
        <v>132</v>
      </c>
      <c r="D25">
        <v>2.0183170000000001</v>
      </c>
      <c r="E25">
        <v>1584.14</v>
      </c>
    </row>
    <row r="26" spans="1:5" x14ac:dyDescent="0.35">
      <c r="A26" t="s">
        <v>63</v>
      </c>
      <c r="B26" t="s">
        <v>85</v>
      </c>
      <c r="C26" t="s">
        <v>132</v>
      </c>
      <c r="D26">
        <v>1.811099</v>
      </c>
      <c r="E26">
        <v>3297.31</v>
      </c>
    </row>
    <row r="27" spans="1:5" x14ac:dyDescent="0.35">
      <c r="A27" t="s">
        <v>63</v>
      </c>
      <c r="B27" t="s">
        <v>87</v>
      </c>
      <c r="C27" t="s">
        <v>132</v>
      </c>
      <c r="D27">
        <v>1.4474610000000001</v>
      </c>
      <c r="E27">
        <v>2214.34</v>
      </c>
    </row>
    <row r="28" spans="1:5" x14ac:dyDescent="0.35">
      <c r="A28" t="s">
        <v>63</v>
      </c>
      <c r="B28" t="s">
        <v>88</v>
      </c>
      <c r="C28" t="s">
        <v>132</v>
      </c>
      <c r="D28">
        <v>1.530813</v>
      </c>
      <c r="E28">
        <v>2573.83</v>
      </c>
    </row>
    <row r="29" spans="1:5" x14ac:dyDescent="0.35">
      <c r="A29" t="s">
        <v>63</v>
      </c>
      <c r="B29" t="s">
        <v>89</v>
      </c>
      <c r="C29" t="s">
        <v>132</v>
      </c>
      <c r="D29">
        <v>1.661929</v>
      </c>
      <c r="E29">
        <v>3715.1</v>
      </c>
    </row>
    <row r="30" spans="1:5" x14ac:dyDescent="0.35">
      <c r="A30" t="s">
        <v>63</v>
      </c>
      <c r="B30" t="s">
        <v>92</v>
      </c>
      <c r="C30" t="s">
        <v>132</v>
      </c>
      <c r="D30">
        <v>1.606096</v>
      </c>
      <c r="E30">
        <v>2081.71</v>
      </c>
    </row>
    <row r="31" spans="1:5" x14ac:dyDescent="0.35">
      <c r="A31" t="s">
        <v>63</v>
      </c>
      <c r="B31" t="s">
        <v>96</v>
      </c>
      <c r="C31" t="s">
        <v>132</v>
      </c>
      <c r="D31">
        <v>1.596341</v>
      </c>
      <c r="E31">
        <v>3093.97</v>
      </c>
    </row>
    <row r="32" spans="1:5" x14ac:dyDescent="0.35">
      <c r="A32" t="s">
        <v>63</v>
      </c>
      <c r="B32" t="s">
        <v>97</v>
      </c>
      <c r="C32" t="s">
        <v>132</v>
      </c>
      <c r="D32">
        <v>1.88269</v>
      </c>
      <c r="E32">
        <v>2664.79</v>
      </c>
    </row>
    <row r="33" spans="1:5" x14ac:dyDescent="0.35">
      <c r="A33" t="s">
        <v>63</v>
      </c>
      <c r="B33" t="s">
        <v>99</v>
      </c>
      <c r="C33" t="s">
        <v>132</v>
      </c>
      <c r="D33">
        <v>1.8266579999999999</v>
      </c>
      <c r="E33">
        <v>2746.28</v>
      </c>
    </row>
    <row r="34" spans="1:5" x14ac:dyDescent="0.35">
      <c r="A34" t="s">
        <v>63</v>
      </c>
      <c r="B34" t="s">
        <v>100</v>
      </c>
      <c r="C34" t="s">
        <v>132</v>
      </c>
      <c r="D34">
        <v>1.39103</v>
      </c>
      <c r="E34">
        <v>1995.81</v>
      </c>
    </row>
    <row r="35" spans="1:5" x14ac:dyDescent="0.35">
      <c r="A35" t="s">
        <v>63</v>
      </c>
      <c r="B35" t="s">
        <v>104</v>
      </c>
      <c r="C35" t="s">
        <v>132</v>
      </c>
      <c r="D35">
        <v>2.0264630000000001</v>
      </c>
      <c r="E35">
        <v>1874.39</v>
      </c>
    </row>
    <row r="36" spans="1:5" x14ac:dyDescent="0.35">
      <c r="A36" t="s">
        <v>63</v>
      </c>
      <c r="B36" t="s">
        <v>106</v>
      </c>
      <c r="C36" t="s">
        <v>132</v>
      </c>
      <c r="D36">
        <v>1.8034239999999999</v>
      </c>
      <c r="E36">
        <v>1605.48</v>
      </c>
    </row>
    <row r="37" spans="1:5" x14ac:dyDescent="0.35">
      <c r="A37" t="s">
        <v>63</v>
      </c>
      <c r="B37" t="s">
        <v>112</v>
      </c>
      <c r="C37" t="s">
        <v>132</v>
      </c>
      <c r="D37">
        <v>2.043075</v>
      </c>
      <c r="E37">
        <v>961.26</v>
      </c>
    </row>
    <row r="38" spans="1:5" x14ac:dyDescent="0.35">
      <c r="A38" t="s">
        <v>63</v>
      </c>
      <c r="B38" t="s">
        <v>113</v>
      </c>
      <c r="C38" t="s">
        <v>132</v>
      </c>
      <c r="D38">
        <v>2.0568209999999998</v>
      </c>
      <c r="E38">
        <v>1803.12</v>
      </c>
    </row>
    <row r="39" spans="1:5" x14ac:dyDescent="0.35">
      <c r="A39" t="s">
        <v>63</v>
      </c>
      <c r="B39" t="s">
        <v>114</v>
      </c>
      <c r="C39" t="s">
        <v>132</v>
      </c>
      <c r="D39">
        <v>1.7206109999999999</v>
      </c>
      <c r="E39">
        <v>2922.26</v>
      </c>
    </row>
    <row r="40" spans="1:5" x14ac:dyDescent="0.35">
      <c r="A40" t="s">
        <v>63</v>
      </c>
      <c r="B40" t="s">
        <v>115</v>
      </c>
      <c r="C40" t="s">
        <v>132</v>
      </c>
      <c r="D40">
        <v>1.381127</v>
      </c>
      <c r="E40">
        <v>3582.44</v>
      </c>
    </row>
    <row r="41" spans="1:5" x14ac:dyDescent="0.35">
      <c r="A41" t="s">
        <v>63</v>
      </c>
      <c r="B41" t="s">
        <v>116</v>
      </c>
      <c r="C41" t="s">
        <v>132</v>
      </c>
      <c r="D41">
        <v>1.3673770000000001</v>
      </c>
      <c r="E41">
        <v>1718.8</v>
      </c>
    </row>
    <row r="42" spans="1:5" x14ac:dyDescent="0.35">
      <c r="A42" t="s">
        <v>63</v>
      </c>
      <c r="B42" t="s">
        <v>117</v>
      </c>
      <c r="C42" t="s">
        <v>132</v>
      </c>
      <c r="D42">
        <v>1.529941</v>
      </c>
      <c r="E42">
        <v>2221.39</v>
      </c>
    </row>
    <row r="43" spans="1:5" x14ac:dyDescent="0.35">
      <c r="A43" t="s">
        <v>63</v>
      </c>
      <c r="B43" t="s">
        <v>119</v>
      </c>
      <c r="C43" t="s">
        <v>132</v>
      </c>
      <c r="D43">
        <v>1.8229690000000001</v>
      </c>
      <c r="E43">
        <v>1333.86</v>
      </c>
    </row>
    <row r="44" spans="1:5" x14ac:dyDescent="0.35">
      <c r="A44" t="s">
        <v>63</v>
      </c>
      <c r="B44" t="s">
        <v>121</v>
      </c>
      <c r="C44" t="s">
        <v>132</v>
      </c>
      <c r="D44">
        <v>1.5882849999999999</v>
      </c>
      <c r="E44">
        <v>3228.13</v>
      </c>
    </row>
    <row r="45" spans="1:5" x14ac:dyDescent="0.35">
      <c r="A45" t="s">
        <v>63</v>
      </c>
      <c r="B45" t="s">
        <v>122</v>
      </c>
      <c r="C45" t="s">
        <v>132</v>
      </c>
      <c r="D45">
        <v>1.9873540000000001</v>
      </c>
      <c r="E45">
        <v>2554.96</v>
      </c>
    </row>
    <row r="46" spans="1:5" x14ac:dyDescent="0.35">
      <c r="A46" t="s">
        <v>35</v>
      </c>
      <c r="B46" t="s">
        <v>34</v>
      </c>
      <c r="C46" t="s">
        <v>130</v>
      </c>
      <c r="D46">
        <v>1.736713</v>
      </c>
      <c r="E46">
        <v>727.47</v>
      </c>
    </row>
    <row r="47" spans="1:5" x14ac:dyDescent="0.35">
      <c r="A47" t="s">
        <v>35</v>
      </c>
      <c r="B47" t="s">
        <v>38</v>
      </c>
      <c r="C47" t="s">
        <v>130</v>
      </c>
      <c r="D47">
        <v>1.7165299999999999</v>
      </c>
      <c r="E47">
        <v>1582.09</v>
      </c>
    </row>
    <row r="48" spans="1:5" x14ac:dyDescent="0.35">
      <c r="A48" t="s">
        <v>35</v>
      </c>
      <c r="B48" t="s">
        <v>43</v>
      </c>
      <c r="C48" t="s">
        <v>130</v>
      </c>
      <c r="D48">
        <v>1.546783</v>
      </c>
      <c r="E48">
        <v>1224.8599999999999</v>
      </c>
    </row>
    <row r="49" spans="1:5" x14ac:dyDescent="0.35">
      <c r="A49" t="s">
        <v>35</v>
      </c>
      <c r="B49" t="s">
        <v>49</v>
      </c>
      <c r="C49" t="s">
        <v>130</v>
      </c>
      <c r="D49">
        <v>1.84995</v>
      </c>
      <c r="E49">
        <v>594.71</v>
      </c>
    </row>
    <row r="50" spans="1:5" x14ac:dyDescent="0.35">
      <c r="A50" t="s">
        <v>35</v>
      </c>
      <c r="B50" t="s">
        <v>52</v>
      </c>
      <c r="C50" t="s">
        <v>130</v>
      </c>
      <c r="D50">
        <v>1.5609679999999999</v>
      </c>
      <c r="E50">
        <v>1077.3699999999999</v>
      </c>
    </row>
    <row r="51" spans="1:5" x14ac:dyDescent="0.35">
      <c r="A51" t="s">
        <v>35</v>
      </c>
      <c r="B51" t="s">
        <v>56</v>
      </c>
      <c r="C51" t="s">
        <v>130</v>
      </c>
      <c r="D51">
        <v>1.6033949999999999</v>
      </c>
      <c r="E51">
        <v>868.03</v>
      </c>
    </row>
    <row r="52" spans="1:5" x14ac:dyDescent="0.35">
      <c r="A52" t="s">
        <v>63</v>
      </c>
      <c r="B52" t="s">
        <v>62</v>
      </c>
      <c r="C52" t="s">
        <v>130</v>
      </c>
      <c r="D52">
        <v>1.788359</v>
      </c>
      <c r="E52">
        <v>717.22</v>
      </c>
    </row>
    <row r="53" spans="1:5" x14ac:dyDescent="0.35">
      <c r="A53" t="s">
        <v>63</v>
      </c>
      <c r="B53" t="s">
        <v>66</v>
      </c>
      <c r="C53" t="s">
        <v>130</v>
      </c>
      <c r="D53">
        <v>1.5593790000000001</v>
      </c>
      <c r="E53">
        <v>1669.06</v>
      </c>
    </row>
    <row r="54" spans="1:5" x14ac:dyDescent="0.35">
      <c r="A54" t="s">
        <v>63</v>
      </c>
      <c r="B54" t="s">
        <v>67</v>
      </c>
      <c r="C54" t="s">
        <v>130</v>
      </c>
      <c r="D54">
        <v>2.045976</v>
      </c>
      <c r="E54">
        <v>788.4</v>
      </c>
    </row>
    <row r="55" spans="1:5" x14ac:dyDescent="0.35">
      <c r="A55" t="s">
        <v>63</v>
      </c>
      <c r="B55" t="s">
        <v>68</v>
      </c>
      <c r="C55" t="s">
        <v>130</v>
      </c>
      <c r="D55">
        <v>1.7266300000000001</v>
      </c>
      <c r="E55">
        <v>1386.85</v>
      </c>
    </row>
    <row r="56" spans="1:5" x14ac:dyDescent="0.35">
      <c r="A56" t="s">
        <v>63</v>
      </c>
      <c r="B56" t="s">
        <v>79</v>
      </c>
      <c r="C56" t="s">
        <v>130</v>
      </c>
      <c r="D56">
        <v>2.030316</v>
      </c>
      <c r="E56">
        <v>847.86</v>
      </c>
    </row>
    <row r="57" spans="1:5" x14ac:dyDescent="0.35">
      <c r="A57" t="s">
        <v>63</v>
      </c>
      <c r="B57" t="s">
        <v>83</v>
      </c>
      <c r="C57" t="s">
        <v>130</v>
      </c>
      <c r="D57">
        <v>1.7758640000000001</v>
      </c>
      <c r="E57">
        <v>865.37</v>
      </c>
    </row>
    <row r="58" spans="1:5" x14ac:dyDescent="0.35">
      <c r="A58" t="s">
        <v>63</v>
      </c>
      <c r="B58" t="s">
        <v>84</v>
      </c>
      <c r="C58" t="s">
        <v>130</v>
      </c>
      <c r="D58">
        <v>1.9824710000000001</v>
      </c>
      <c r="E58">
        <v>591.91</v>
      </c>
    </row>
    <row r="59" spans="1:5" x14ac:dyDescent="0.35">
      <c r="A59" t="s">
        <v>63</v>
      </c>
      <c r="B59" t="s">
        <v>91</v>
      </c>
      <c r="C59" t="s">
        <v>130</v>
      </c>
      <c r="D59">
        <v>1.781339</v>
      </c>
      <c r="E59">
        <v>1501.58</v>
      </c>
    </row>
    <row r="60" spans="1:5" x14ac:dyDescent="0.35">
      <c r="A60" t="s">
        <v>63</v>
      </c>
      <c r="B60" t="s">
        <v>98</v>
      </c>
      <c r="C60" t="s">
        <v>130</v>
      </c>
      <c r="D60">
        <v>1.8631420000000001</v>
      </c>
      <c r="E60">
        <v>2317.91</v>
      </c>
    </row>
    <row r="61" spans="1:5" x14ac:dyDescent="0.35">
      <c r="A61" t="s">
        <v>63</v>
      </c>
      <c r="B61" t="s">
        <v>101</v>
      </c>
      <c r="C61" t="s">
        <v>130</v>
      </c>
      <c r="D61">
        <v>1.6246370000000001</v>
      </c>
      <c r="E61">
        <v>1490.48</v>
      </c>
    </row>
    <row r="62" spans="1:5" x14ac:dyDescent="0.35">
      <c r="A62" t="s">
        <v>63</v>
      </c>
      <c r="B62" t="s">
        <v>103</v>
      </c>
      <c r="C62" t="s">
        <v>130</v>
      </c>
      <c r="D62">
        <v>1.930304</v>
      </c>
      <c r="E62">
        <v>1394.09</v>
      </c>
    </row>
    <row r="63" spans="1:5" x14ac:dyDescent="0.35">
      <c r="A63" t="s">
        <v>63</v>
      </c>
      <c r="B63" t="s">
        <v>105</v>
      </c>
      <c r="C63" t="s">
        <v>130</v>
      </c>
      <c r="D63">
        <v>1.3707689999999999</v>
      </c>
      <c r="E63">
        <v>1460.3</v>
      </c>
    </row>
    <row r="64" spans="1:5" x14ac:dyDescent="0.35">
      <c r="A64" t="s">
        <v>63</v>
      </c>
      <c r="B64" t="s">
        <v>110</v>
      </c>
      <c r="C64" t="s">
        <v>130</v>
      </c>
      <c r="D64">
        <v>2.1473909999999998</v>
      </c>
      <c r="E64">
        <v>900.98</v>
      </c>
    </row>
    <row r="65" spans="1:5" x14ac:dyDescent="0.35">
      <c r="A65" t="s">
        <v>63</v>
      </c>
      <c r="B65" t="s">
        <v>120</v>
      </c>
      <c r="C65" t="s">
        <v>130</v>
      </c>
      <c r="D65">
        <v>1.5321560000000001</v>
      </c>
      <c r="E65">
        <v>1088.44</v>
      </c>
    </row>
    <row r="66" spans="1:5" x14ac:dyDescent="0.35">
      <c r="A66" t="s">
        <v>35</v>
      </c>
      <c r="B66" t="s">
        <v>37</v>
      </c>
      <c r="C66" t="s">
        <v>133</v>
      </c>
      <c r="D66">
        <v>1.866619</v>
      </c>
      <c r="E66">
        <v>20403.98</v>
      </c>
    </row>
    <row r="67" spans="1:5" x14ac:dyDescent="0.35">
      <c r="A67" t="s">
        <v>35</v>
      </c>
      <c r="B67" t="s">
        <v>50</v>
      </c>
      <c r="C67" t="s">
        <v>133</v>
      </c>
      <c r="D67">
        <v>1.5686960000000001</v>
      </c>
      <c r="E67">
        <v>4545.83</v>
      </c>
    </row>
    <row r="68" spans="1:5" x14ac:dyDescent="0.35">
      <c r="A68" t="s">
        <v>63</v>
      </c>
      <c r="B68" t="s">
        <v>65</v>
      </c>
      <c r="C68" t="s">
        <v>133</v>
      </c>
      <c r="D68">
        <v>1.6431359999999999</v>
      </c>
      <c r="E68">
        <v>5596.03</v>
      </c>
    </row>
    <row r="69" spans="1:5" x14ac:dyDescent="0.35">
      <c r="A69" t="s">
        <v>63</v>
      </c>
      <c r="B69" t="s">
        <v>82</v>
      </c>
      <c r="C69" t="s">
        <v>133</v>
      </c>
      <c r="D69">
        <v>1.88489</v>
      </c>
      <c r="E69">
        <v>7372.5</v>
      </c>
    </row>
    <row r="70" spans="1:5" x14ac:dyDescent="0.35">
      <c r="A70" t="s">
        <v>63</v>
      </c>
      <c r="B70" t="s">
        <v>71</v>
      </c>
      <c r="C70" t="s">
        <v>137</v>
      </c>
      <c r="D70">
        <v>1.294073</v>
      </c>
      <c r="E70">
        <v>4600.38</v>
      </c>
    </row>
    <row r="71" spans="1:5" x14ac:dyDescent="0.35">
      <c r="A71" t="s">
        <v>63</v>
      </c>
      <c r="B71" t="s">
        <v>86</v>
      </c>
      <c r="C71" t="s">
        <v>137</v>
      </c>
      <c r="D71">
        <v>1.6499159999999999</v>
      </c>
      <c r="E71">
        <v>4546.51</v>
      </c>
    </row>
    <row r="72" spans="1:5" x14ac:dyDescent="0.35">
      <c r="A72" t="s">
        <v>63</v>
      </c>
      <c r="B72" t="s">
        <v>102</v>
      </c>
      <c r="C72" t="s">
        <v>137</v>
      </c>
      <c r="D72">
        <v>1.839904</v>
      </c>
      <c r="E72">
        <v>4697.07</v>
      </c>
    </row>
    <row r="73" spans="1:5" x14ac:dyDescent="0.35">
      <c r="A73" t="s">
        <v>63</v>
      </c>
      <c r="B73" t="s">
        <v>118</v>
      </c>
      <c r="C73" t="s">
        <v>137</v>
      </c>
      <c r="D73">
        <v>1.9203049999999999</v>
      </c>
      <c r="E73">
        <v>5724.08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128</v>
      </c>
      <c r="D1" t="s">
        <v>7</v>
      </c>
      <c r="E1" t="s">
        <v>23</v>
      </c>
    </row>
    <row r="2" spans="1:5" x14ac:dyDescent="0.35">
      <c r="A2" t="s">
        <v>35</v>
      </c>
      <c r="B2" t="s">
        <v>54</v>
      </c>
      <c r="C2" t="s">
        <v>135</v>
      </c>
      <c r="D2">
        <v>33.159999999999997</v>
      </c>
      <c r="E2">
        <v>23.73</v>
      </c>
    </row>
    <row r="3" spans="1:5" x14ac:dyDescent="0.35">
      <c r="A3" t="s">
        <v>63</v>
      </c>
      <c r="B3" t="s">
        <v>90</v>
      </c>
      <c r="C3" t="s">
        <v>135</v>
      </c>
      <c r="D3">
        <v>1.379</v>
      </c>
      <c r="E3">
        <v>0.622</v>
      </c>
    </row>
    <row r="4" spans="1:5" x14ac:dyDescent="0.35">
      <c r="A4" t="s">
        <v>63</v>
      </c>
      <c r="B4" t="s">
        <v>111</v>
      </c>
      <c r="C4" t="s">
        <v>135</v>
      </c>
      <c r="D4">
        <v>1.8879999999999999</v>
      </c>
      <c r="E4">
        <v>1.052</v>
      </c>
    </row>
    <row r="5" spans="1:5" x14ac:dyDescent="0.35">
      <c r="A5" t="s">
        <v>35</v>
      </c>
      <c r="B5" t="s">
        <v>36</v>
      </c>
      <c r="C5" t="s">
        <v>132</v>
      </c>
      <c r="D5">
        <v>2.2709999999999999</v>
      </c>
      <c r="E5">
        <v>0.79</v>
      </c>
    </row>
    <row r="6" spans="1:5" x14ac:dyDescent="0.35">
      <c r="A6" t="s">
        <v>35</v>
      </c>
      <c r="B6" t="s">
        <v>39</v>
      </c>
      <c r="C6" t="s">
        <v>132</v>
      </c>
      <c r="D6">
        <v>9.2100000000000009</v>
      </c>
      <c r="E6">
        <v>2.4300000000000002</v>
      </c>
    </row>
    <row r="7" spans="1:5" x14ac:dyDescent="0.35">
      <c r="A7" t="s">
        <v>35</v>
      </c>
      <c r="B7" t="s">
        <v>40</v>
      </c>
      <c r="C7" t="s">
        <v>132</v>
      </c>
      <c r="D7">
        <v>1.5529999999999999</v>
      </c>
      <c r="E7">
        <v>0.53700000000000003</v>
      </c>
    </row>
    <row r="8" spans="1:5" x14ac:dyDescent="0.35">
      <c r="A8" t="s">
        <v>35</v>
      </c>
      <c r="B8" t="s">
        <v>41</v>
      </c>
      <c r="C8" t="s">
        <v>132</v>
      </c>
      <c r="D8">
        <v>22.37</v>
      </c>
      <c r="E8">
        <v>3.55</v>
      </c>
    </row>
    <row r="9" spans="1:5" x14ac:dyDescent="0.35">
      <c r="A9" t="s">
        <v>35</v>
      </c>
      <c r="B9" t="s">
        <v>42</v>
      </c>
      <c r="C9" t="s">
        <v>132</v>
      </c>
      <c r="D9">
        <v>7.7</v>
      </c>
      <c r="E9">
        <v>2.75</v>
      </c>
    </row>
    <row r="10" spans="1:5" x14ac:dyDescent="0.35">
      <c r="A10" t="s">
        <v>35</v>
      </c>
      <c r="B10" t="s">
        <v>44</v>
      </c>
      <c r="C10" t="s">
        <v>132</v>
      </c>
      <c r="D10">
        <v>5.47</v>
      </c>
      <c r="E10">
        <v>2.1419999999999999</v>
      </c>
    </row>
    <row r="11" spans="1:5" x14ac:dyDescent="0.35">
      <c r="A11" t="s">
        <v>35</v>
      </c>
      <c r="B11" t="s">
        <v>48</v>
      </c>
      <c r="C11" t="s">
        <v>132</v>
      </c>
      <c r="D11">
        <v>2.98</v>
      </c>
      <c r="E11">
        <v>0.94599999999999995</v>
      </c>
    </row>
    <row r="12" spans="1:5" x14ac:dyDescent="0.35">
      <c r="A12" t="s">
        <v>35</v>
      </c>
      <c r="B12" t="s">
        <v>51</v>
      </c>
      <c r="C12" t="s">
        <v>132</v>
      </c>
      <c r="D12">
        <v>9.94</v>
      </c>
      <c r="E12">
        <v>3.4</v>
      </c>
    </row>
    <row r="13" spans="1:5" x14ac:dyDescent="0.35">
      <c r="A13" t="s">
        <v>35</v>
      </c>
      <c r="B13" t="s">
        <v>53</v>
      </c>
      <c r="C13" t="s">
        <v>132</v>
      </c>
      <c r="D13">
        <v>5.97</v>
      </c>
      <c r="E13">
        <v>1.742</v>
      </c>
    </row>
    <row r="14" spans="1:5" x14ac:dyDescent="0.35">
      <c r="A14" t="s">
        <v>35</v>
      </c>
      <c r="B14" t="s">
        <v>55</v>
      </c>
      <c r="C14" t="s">
        <v>132</v>
      </c>
      <c r="D14">
        <v>5.25</v>
      </c>
      <c r="E14">
        <v>1.3069999999999999</v>
      </c>
    </row>
    <row r="15" spans="1:5" x14ac:dyDescent="0.35">
      <c r="A15" t="s">
        <v>35</v>
      </c>
      <c r="B15" t="s">
        <v>57</v>
      </c>
      <c r="C15" t="s">
        <v>132</v>
      </c>
      <c r="D15">
        <v>2.0390000000000001</v>
      </c>
      <c r="E15">
        <v>0.64500000000000002</v>
      </c>
    </row>
    <row r="16" spans="1:5" x14ac:dyDescent="0.35">
      <c r="A16" t="s">
        <v>35</v>
      </c>
      <c r="B16" t="s">
        <v>58</v>
      </c>
      <c r="C16" t="s">
        <v>132</v>
      </c>
      <c r="D16">
        <v>2.3490000000000002</v>
      </c>
      <c r="E16">
        <v>0.77800000000000002</v>
      </c>
    </row>
    <row r="17" spans="1:5" x14ac:dyDescent="0.35">
      <c r="A17" t="s">
        <v>63</v>
      </c>
      <c r="B17" t="s">
        <v>64</v>
      </c>
      <c r="C17" t="s">
        <v>132</v>
      </c>
      <c r="D17">
        <v>35.78</v>
      </c>
      <c r="E17">
        <v>16.170000000000002</v>
      </c>
    </row>
    <row r="18" spans="1:5" x14ac:dyDescent="0.35">
      <c r="A18" t="s">
        <v>63</v>
      </c>
      <c r="B18" t="s">
        <v>69</v>
      </c>
      <c r="C18" t="s">
        <v>132</v>
      </c>
      <c r="D18">
        <v>3.59</v>
      </c>
      <c r="E18">
        <v>1.214</v>
      </c>
    </row>
    <row r="19" spans="1:5" x14ac:dyDescent="0.35">
      <c r="A19" t="s">
        <v>63</v>
      </c>
      <c r="B19" t="s">
        <v>70</v>
      </c>
      <c r="C19" t="s">
        <v>132</v>
      </c>
      <c r="D19">
        <v>4.13</v>
      </c>
      <c r="E19">
        <v>1.3149999999999999</v>
      </c>
    </row>
    <row r="20" spans="1:5" x14ac:dyDescent="0.35">
      <c r="A20" t="s">
        <v>63</v>
      </c>
      <c r="B20" t="s">
        <v>72</v>
      </c>
      <c r="C20" t="s">
        <v>132</v>
      </c>
      <c r="D20">
        <v>2.0270000000000001</v>
      </c>
      <c r="E20">
        <v>0.63900000000000001</v>
      </c>
    </row>
    <row r="21" spans="1:5" x14ac:dyDescent="0.35">
      <c r="A21" t="s">
        <v>63</v>
      </c>
      <c r="B21" t="s">
        <v>73</v>
      </c>
      <c r="C21" t="s">
        <v>132</v>
      </c>
      <c r="D21">
        <v>3.5</v>
      </c>
      <c r="E21">
        <v>1.125</v>
      </c>
    </row>
    <row r="22" spans="1:5" x14ac:dyDescent="0.35">
      <c r="A22" t="s">
        <v>63</v>
      </c>
      <c r="B22" t="s">
        <v>74</v>
      </c>
      <c r="C22" t="s">
        <v>132</v>
      </c>
      <c r="D22">
        <v>3.31</v>
      </c>
      <c r="E22">
        <v>0.876</v>
      </c>
    </row>
    <row r="23" spans="1:5" x14ac:dyDescent="0.35">
      <c r="A23" t="s">
        <v>63</v>
      </c>
      <c r="B23" t="s">
        <v>78</v>
      </c>
      <c r="C23" t="s">
        <v>132</v>
      </c>
      <c r="D23">
        <v>19.78</v>
      </c>
      <c r="E23">
        <v>4.07</v>
      </c>
    </row>
    <row r="24" spans="1:5" x14ac:dyDescent="0.35">
      <c r="A24" t="s">
        <v>63</v>
      </c>
      <c r="B24" t="s">
        <v>80</v>
      </c>
      <c r="C24" t="s">
        <v>132</v>
      </c>
      <c r="D24">
        <v>2.3860000000000001</v>
      </c>
      <c r="E24">
        <v>0.876</v>
      </c>
    </row>
    <row r="25" spans="1:5" x14ac:dyDescent="0.35">
      <c r="A25" t="s">
        <v>63</v>
      </c>
      <c r="B25" t="s">
        <v>81</v>
      </c>
      <c r="C25" t="s">
        <v>132</v>
      </c>
      <c r="D25">
        <v>4.4400000000000004</v>
      </c>
      <c r="E25">
        <v>1.6259999999999999</v>
      </c>
    </row>
    <row r="26" spans="1:5" x14ac:dyDescent="0.35">
      <c r="A26" t="s">
        <v>63</v>
      </c>
      <c r="B26" t="s">
        <v>85</v>
      </c>
      <c r="C26" t="s">
        <v>132</v>
      </c>
      <c r="D26">
        <v>5.55</v>
      </c>
      <c r="E26">
        <v>2.37</v>
      </c>
    </row>
    <row r="27" spans="1:5" x14ac:dyDescent="0.35">
      <c r="A27" t="s">
        <v>63</v>
      </c>
      <c r="B27" t="s">
        <v>87</v>
      </c>
      <c r="C27" t="s">
        <v>132</v>
      </c>
      <c r="D27">
        <v>2.67</v>
      </c>
      <c r="E27">
        <v>0.90900000000000003</v>
      </c>
    </row>
    <row r="28" spans="1:5" x14ac:dyDescent="0.35">
      <c r="A28" t="s">
        <v>63</v>
      </c>
      <c r="B28" t="s">
        <v>88</v>
      </c>
      <c r="C28" t="s">
        <v>132</v>
      </c>
      <c r="D28">
        <v>7.48</v>
      </c>
      <c r="E28">
        <v>2.5299999999999998</v>
      </c>
    </row>
    <row r="29" spans="1:5" x14ac:dyDescent="0.35">
      <c r="A29" t="s">
        <v>63</v>
      </c>
      <c r="B29" t="s">
        <v>89</v>
      </c>
      <c r="C29" t="s">
        <v>132</v>
      </c>
      <c r="D29">
        <v>21.45</v>
      </c>
      <c r="E29">
        <v>3.87</v>
      </c>
    </row>
    <row r="30" spans="1:5" x14ac:dyDescent="0.35">
      <c r="A30" t="s">
        <v>63</v>
      </c>
      <c r="B30" t="s">
        <v>92</v>
      </c>
      <c r="C30" t="s">
        <v>132</v>
      </c>
      <c r="D30">
        <v>4.16</v>
      </c>
      <c r="E30">
        <v>1.679</v>
      </c>
    </row>
    <row r="31" spans="1:5" x14ac:dyDescent="0.35">
      <c r="A31" t="s">
        <v>63</v>
      </c>
      <c r="B31" t="s">
        <v>96</v>
      </c>
      <c r="C31" t="s">
        <v>132</v>
      </c>
      <c r="D31">
        <v>1.9159999999999999</v>
      </c>
      <c r="E31">
        <v>0.60199999999999998</v>
      </c>
    </row>
    <row r="32" spans="1:5" x14ac:dyDescent="0.35">
      <c r="A32" t="s">
        <v>63</v>
      </c>
      <c r="B32" t="s">
        <v>97</v>
      </c>
      <c r="C32" t="s">
        <v>132</v>
      </c>
      <c r="D32">
        <v>3.44</v>
      </c>
      <c r="E32">
        <v>1.0029999999999999</v>
      </c>
    </row>
    <row r="33" spans="1:5" x14ac:dyDescent="0.35">
      <c r="A33" t="s">
        <v>63</v>
      </c>
      <c r="B33" t="s">
        <v>99</v>
      </c>
      <c r="C33" t="s">
        <v>132</v>
      </c>
      <c r="D33">
        <v>1.468</v>
      </c>
      <c r="E33">
        <v>0.54900000000000004</v>
      </c>
    </row>
    <row r="34" spans="1:5" x14ac:dyDescent="0.35">
      <c r="A34" t="s">
        <v>63</v>
      </c>
      <c r="B34" t="s">
        <v>100</v>
      </c>
      <c r="C34" t="s">
        <v>132</v>
      </c>
      <c r="D34">
        <v>2.391</v>
      </c>
      <c r="E34">
        <v>0.64300000000000002</v>
      </c>
    </row>
    <row r="35" spans="1:5" x14ac:dyDescent="0.35">
      <c r="A35" t="s">
        <v>63</v>
      </c>
      <c r="B35" t="s">
        <v>104</v>
      </c>
      <c r="C35" t="s">
        <v>132</v>
      </c>
      <c r="D35">
        <v>4.03</v>
      </c>
      <c r="E35">
        <v>1.3420000000000001</v>
      </c>
    </row>
    <row r="36" spans="1:5" x14ac:dyDescent="0.35">
      <c r="A36" t="s">
        <v>63</v>
      </c>
      <c r="B36" t="s">
        <v>106</v>
      </c>
      <c r="C36" t="s">
        <v>132</v>
      </c>
      <c r="D36">
        <v>3.72</v>
      </c>
      <c r="E36">
        <v>1.383</v>
      </c>
    </row>
    <row r="37" spans="1:5" x14ac:dyDescent="0.35">
      <c r="A37" t="s">
        <v>63</v>
      </c>
      <c r="B37" t="s">
        <v>112</v>
      </c>
      <c r="C37" t="s">
        <v>132</v>
      </c>
      <c r="D37">
        <v>8.85</v>
      </c>
      <c r="E37">
        <v>2.76</v>
      </c>
    </row>
    <row r="38" spans="1:5" x14ac:dyDescent="0.35">
      <c r="A38" t="s">
        <v>63</v>
      </c>
      <c r="B38" t="s">
        <v>113</v>
      </c>
      <c r="C38" t="s">
        <v>132</v>
      </c>
      <c r="D38">
        <v>23.21</v>
      </c>
      <c r="E38">
        <v>7.73</v>
      </c>
    </row>
    <row r="39" spans="1:5" x14ac:dyDescent="0.35">
      <c r="A39" t="s">
        <v>63</v>
      </c>
      <c r="B39" t="s">
        <v>114</v>
      </c>
      <c r="C39" t="s">
        <v>132</v>
      </c>
      <c r="D39">
        <v>8.75</v>
      </c>
      <c r="E39">
        <v>2.12</v>
      </c>
    </row>
    <row r="40" spans="1:5" x14ac:dyDescent="0.35">
      <c r="A40" t="s">
        <v>63</v>
      </c>
      <c r="B40" t="s">
        <v>115</v>
      </c>
      <c r="C40" t="s">
        <v>132</v>
      </c>
      <c r="D40">
        <v>5.95</v>
      </c>
      <c r="E40">
        <v>1.4359999999999999</v>
      </c>
    </row>
    <row r="41" spans="1:5" x14ac:dyDescent="0.35">
      <c r="A41" t="s">
        <v>63</v>
      </c>
      <c r="B41" t="s">
        <v>116</v>
      </c>
      <c r="C41" t="s">
        <v>132</v>
      </c>
      <c r="D41">
        <v>1.294</v>
      </c>
      <c r="E41">
        <v>0.33500000000000002</v>
      </c>
    </row>
    <row r="42" spans="1:5" x14ac:dyDescent="0.35">
      <c r="A42" t="s">
        <v>63</v>
      </c>
      <c r="B42" t="s">
        <v>117</v>
      </c>
      <c r="C42" t="s">
        <v>132</v>
      </c>
      <c r="D42">
        <v>10.01</v>
      </c>
      <c r="E42">
        <v>1.6519999999999999</v>
      </c>
    </row>
    <row r="43" spans="1:5" x14ac:dyDescent="0.35">
      <c r="A43" t="s">
        <v>63</v>
      </c>
      <c r="B43" t="s">
        <v>119</v>
      </c>
      <c r="C43" t="s">
        <v>132</v>
      </c>
      <c r="D43">
        <v>1.44</v>
      </c>
      <c r="E43">
        <v>0.56899999999999995</v>
      </c>
    </row>
    <row r="44" spans="1:5" x14ac:dyDescent="0.35">
      <c r="A44" t="s">
        <v>63</v>
      </c>
      <c r="B44" t="s">
        <v>121</v>
      </c>
      <c r="C44" t="s">
        <v>132</v>
      </c>
      <c r="D44">
        <v>4.97</v>
      </c>
      <c r="E44">
        <v>1.496</v>
      </c>
    </row>
    <row r="45" spans="1:5" x14ac:dyDescent="0.35">
      <c r="A45" t="s">
        <v>63</v>
      </c>
      <c r="B45" t="s">
        <v>122</v>
      </c>
      <c r="C45" t="s">
        <v>132</v>
      </c>
      <c r="D45">
        <v>2.173</v>
      </c>
      <c r="E45">
        <v>0.621</v>
      </c>
    </row>
    <row r="46" spans="1:5" x14ac:dyDescent="0.35">
      <c r="A46" t="s">
        <v>35</v>
      </c>
      <c r="B46" t="s">
        <v>34</v>
      </c>
      <c r="C46" t="s">
        <v>130</v>
      </c>
      <c r="D46">
        <v>4.13</v>
      </c>
      <c r="E46">
        <v>1.1759999999999999</v>
      </c>
    </row>
    <row r="47" spans="1:5" x14ac:dyDescent="0.35">
      <c r="A47" t="s">
        <v>35</v>
      </c>
      <c r="B47" t="s">
        <v>38</v>
      </c>
      <c r="C47" t="s">
        <v>130</v>
      </c>
      <c r="D47">
        <v>4.88</v>
      </c>
      <c r="E47">
        <v>1.498</v>
      </c>
    </row>
    <row r="48" spans="1:5" x14ac:dyDescent="0.35">
      <c r="A48" t="s">
        <v>35</v>
      </c>
      <c r="B48" t="s">
        <v>43</v>
      </c>
      <c r="C48" t="s">
        <v>130</v>
      </c>
      <c r="D48">
        <v>2.5310000000000001</v>
      </c>
      <c r="E48">
        <v>0.88100000000000001</v>
      </c>
    </row>
    <row r="49" spans="1:5" x14ac:dyDescent="0.35">
      <c r="A49" t="s">
        <v>35</v>
      </c>
      <c r="B49" t="s">
        <v>49</v>
      </c>
      <c r="C49" t="s">
        <v>130</v>
      </c>
      <c r="D49">
        <v>5.61</v>
      </c>
      <c r="E49">
        <v>2.87</v>
      </c>
    </row>
    <row r="50" spans="1:5" x14ac:dyDescent="0.35">
      <c r="A50" t="s">
        <v>35</v>
      </c>
      <c r="B50" t="s">
        <v>52</v>
      </c>
      <c r="C50" t="s">
        <v>130</v>
      </c>
      <c r="D50">
        <v>2.85</v>
      </c>
      <c r="E50">
        <v>1.0529999999999999</v>
      </c>
    </row>
    <row r="51" spans="1:5" x14ac:dyDescent="0.35">
      <c r="A51" t="s">
        <v>35</v>
      </c>
      <c r="B51" t="s">
        <v>56</v>
      </c>
      <c r="C51" t="s">
        <v>130</v>
      </c>
      <c r="D51">
        <v>2.3319999999999999</v>
      </c>
      <c r="E51">
        <v>0.77600000000000002</v>
      </c>
    </row>
    <row r="52" spans="1:5" x14ac:dyDescent="0.35">
      <c r="A52" t="s">
        <v>63</v>
      </c>
      <c r="B52" t="s">
        <v>62</v>
      </c>
      <c r="C52" t="s">
        <v>130</v>
      </c>
      <c r="D52">
        <v>3.62</v>
      </c>
      <c r="E52">
        <v>1.0960000000000001</v>
      </c>
    </row>
    <row r="53" spans="1:5" x14ac:dyDescent="0.35">
      <c r="A53" t="s">
        <v>63</v>
      </c>
      <c r="B53" t="s">
        <v>66</v>
      </c>
      <c r="C53" t="s">
        <v>130</v>
      </c>
      <c r="D53">
        <v>1.6930000000000001</v>
      </c>
      <c r="E53">
        <v>0.54400000000000004</v>
      </c>
    </row>
    <row r="54" spans="1:5" x14ac:dyDescent="0.35">
      <c r="A54" t="s">
        <v>63</v>
      </c>
      <c r="B54" t="s">
        <v>67</v>
      </c>
      <c r="C54" t="s">
        <v>130</v>
      </c>
      <c r="D54">
        <v>2.2690000000000001</v>
      </c>
      <c r="E54">
        <v>0.78300000000000003</v>
      </c>
    </row>
    <row r="55" spans="1:5" x14ac:dyDescent="0.35">
      <c r="A55" t="s">
        <v>63</v>
      </c>
      <c r="B55" t="s">
        <v>68</v>
      </c>
      <c r="C55" t="s">
        <v>130</v>
      </c>
      <c r="D55">
        <v>3.21</v>
      </c>
      <c r="E55">
        <v>1.196</v>
      </c>
    </row>
    <row r="56" spans="1:5" x14ac:dyDescent="0.35">
      <c r="A56" t="s">
        <v>63</v>
      </c>
      <c r="B56" t="s">
        <v>79</v>
      </c>
      <c r="C56" t="s">
        <v>130</v>
      </c>
      <c r="D56">
        <v>5.78</v>
      </c>
      <c r="E56">
        <v>2.1059999999999999</v>
      </c>
    </row>
    <row r="57" spans="1:5" x14ac:dyDescent="0.35">
      <c r="A57" t="s">
        <v>63</v>
      </c>
      <c r="B57" t="s">
        <v>83</v>
      </c>
      <c r="C57" t="s">
        <v>130</v>
      </c>
      <c r="D57">
        <v>5.47</v>
      </c>
      <c r="E57">
        <v>1.5580000000000001</v>
      </c>
    </row>
    <row r="58" spans="1:5" x14ac:dyDescent="0.35">
      <c r="A58" t="s">
        <v>63</v>
      </c>
      <c r="B58" t="s">
        <v>84</v>
      </c>
      <c r="C58" t="s">
        <v>130</v>
      </c>
      <c r="D58">
        <v>2.2200000000000002</v>
      </c>
      <c r="E58">
        <v>1.173</v>
      </c>
    </row>
    <row r="59" spans="1:5" x14ac:dyDescent="0.35">
      <c r="A59" t="s">
        <v>63</v>
      </c>
      <c r="B59" t="s">
        <v>91</v>
      </c>
      <c r="C59" t="s">
        <v>130</v>
      </c>
      <c r="D59">
        <v>3.28</v>
      </c>
      <c r="E59">
        <v>1.427</v>
      </c>
    </row>
    <row r="60" spans="1:5" x14ac:dyDescent="0.35">
      <c r="A60" t="s">
        <v>63</v>
      </c>
      <c r="B60" t="s">
        <v>98</v>
      </c>
      <c r="C60" t="s">
        <v>130</v>
      </c>
      <c r="D60">
        <v>5.34</v>
      </c>
      <c r="E60">
        <v>1.712</v>
      </c>
    </row>
    <row r="61" spans="1:5" x14ac:dyDescent="0.35">
      <c r="A61" t="s">
        <v>63</v>
      </c>
      <c r="B61" t="s">
        <v>101</v>
      </c>
      <c r="C61" t="s">
        <v>130</v>
      </c>
      <c r="D61">
        <v>3.09</v>
      </c>
      <c r="E61">
        <v>0.99299999999999999</v>
      </c>
    </row>
    <row r="62" spans="1:5" x14ac:dyDescent="0.35">
      <c r="A62" t="s">
        <v>63</v>
      </c>
      <c r="B62" t="s">
        <v>103</v>
      </c>
      <c r="C62" t="s">
        <v>130</v>
      </c>
      <c r="D62">
        <v>10.56</v>
      </c>
      <c r="E62">
        <v>3.69</v>
      </c>
    </row>
    <row r="63" spans="1:5" x14ac:dyDescent="0.35">
      <c r="A63" t="s">
        <v>63</v>
      </c>
      <c r="B63" t="s">
        <v>105</v>
      </c>
      <c r="C63" t="s">
        <v>130</v>
      </c>
      <c r="D63">
        <v>1.296</v>
      </c>
      <c r="E63">
        <v>0.45800000000000002</v>
      </c>
    </row>
    <row r="64" spans="1:5" x14ac:dyDescent="0.35">
      <c r="A64" t="s">
        <v>63</v>
      </c>
      <c r="B64" t="s">
        <v>110</v>
      </c>
      <c r="C64" t="s">
        <v>130</v>
      </c>
      <c r="D64">
        <v>6.16</v>
      </c>
      <c r="E64">
        <v>2.41</v>
      </c>
    </row>
    <row r="65" spans="1:5" x14ac:dyDescent="0.35">
      <c r="A65" t="s">
        <v>63</v>
      </c>
      <c r="B65" t="s">
        <v>120</v>
      </c>
      <c r="C65" t="s">
        <v>130</v>
      </c>
      <c r="D65">
        <v>1.9319999999999999</v>
      </c>
      <c r="E65">
        <v>0.69899999999999995</v>
      </c>
    </row>
    <row r="66" spans="1:5" x14ac:dyDescent="0.35">
      <c r="A66" t="s">
        <v>35</v>
      </c>
      <c r="B66" t="s">
        <v>37</v>
      </c>
      <c r="C66" t="s">
        <v>133</v>
      </c>
      <c r="D66">
        <v>13.25</v>
      </c>
      <c r="E66">
        <v>3.61</v>
      </c>
    </row>
    <row r="67" spans="1:5" x14ac:dyDescent="0.35">
      <c r="A67" t="s">
        <v>35</v>
      </c>
      <c r="B67" t="s">
        <v>50</v>
      </c>
      <c r="C67" t="s">
        <v>133</v>
      </c>
      <c r="D67">
        <v>15.48</v>
      </c>
      <c r="E67">
        <v>2.4700000000000002</v>
      </c>
    </row>
    <row r="68" spans="1:5" x14ac:dyDescent="0.35">
      <c r="A68" t="s">
        <v>63</v>
      </c>
      <c r="B68" t="s">
        <v>65</v>
      </c>
      <c r="C68" t="s">
        <v>133</v>
      </c>
      <c r="D68">
        <v>14.84</v>
      </c>
      <c r="E68">
        <v>3.45</v>
      </c>
    </row>
    <row r="69" spans="1:5" x14ac:dyDescent="0.35">
      <c r="A69" t="s">
        <v>63</v>
      </c>
      <c r="B69" t="s">
        <v>82</v>
      </c>
      <c r="C69" t="s">
        <v>133</v>
      </c>
      <c r="D69">
        <v>36.409999999999997</v>
      </c>
      <c r="E69">
        <v>6.55</v>
      </c>
    </row>
    <row r="70" spans="1:5" x14ac:dyDescent="0.35">
      <c r="A70" t="s">
        <v>63</v>
      </c>
      <c r="B70" t="s">
        <v>71</v>
      </c>
      <c r="C70" t="s">
        <v>137</v>
      </c>
      <c r="D70">
        <v>8.48</v>
      </c>
      <c r="E70">
        <v>1.976</v>
      </c>
    </row>
    <row r="71" spans="1:5" x14ac:dyDescent="0.35">
      <c r="A71" t="s">
        <v>63</v>
      </c>
      <c r="B71" t="s">
        <v>86</v>
      </c>
      <c r="C71" t="s">
        <v>137</v>
      </c>
      <c r="D71">
        <v>25.69</v>
      </c>
      <c r="E71">
        <v>2.91</v>
      </c>
    </row>
    <row r="72" spans="1:5" x14ac:dyDescent="0.35">
      <c r="A72" t="s">
        <v>63</v>
      </c>
      <c r="B72" t="s">
        <v>102</v>
      </c>
      <c r="C72" t="s">
        <v>137</v>
      </c>
      <c r="D72">
        <v>18.93</v>
      </c>
      <c r="E72">
        <v>6.69</v>
      </c>
    </row>
    <row r="73" spans="1:5" x14ac:dyDescent="0.35">
      <c r="A73" t="s">
        <v>63</v>
      </c>
      <c r="B73" t="s">
        <v>118</v>
      </c>
      <c r="C73" t="s">
        <v>137</v>
      </c>
      <c r="D73">
        <v>7.82</v>
      </c>
      <c r="E73">
        <v>1.835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128</v>
      </c>
      <c r="D1" t="s">
        <v>25</v>
      </c>
      <c r="E1" t="s">
        <v>24</v>
      </c>
    </row>
    <row r="2" spans="1:5" x14ac:dyDescent="0.35">
      <c r="A2" t="s">
        <v>35</v>
      </c>
      <c r="B2" t="s">
        <v>54</v>
      </c>
      <c r="C2" t="s">
        <v>135</v>
      </c>
      <c r="D2">
        <v>564.26</v>
      </c>
      <c r="E2">
        <v>1105.96</v>
      </c>
    </row>
    <row r="3" spans="1:5" x14ac:dyDescent="0.35">
      <c r="A3" t="s">
        <v>63</v>
      </c>
      <c r="B3" t="s">
        <v>90</v>
      </c>
      <c r="C3" t="s">
        <v>135</v>
      </c>
      <c r="D3">
        <v>255.02</v>
      </c>
      <c r="E3">
        <v>95.41</v>
      </c>
    </row>
    <row r="4" spans="1:5" x14ac:dyDescent="0.35">
      <c r="A4" t="s">
        <v>63</v>
      </c>
      <c r="B4" t="s">
        <v>111</v>
      </c>
      <c r="C4" t="s">
        <v>135</v>
      </c>
      <c r="D4">
        <v>1189.07</v>
      </c>
      <c r="E4">
        <v>123.1</v>
      </c>
    </row>
    <row r="5" spans="1:5" x14ac:dyDescent="0.35">
      <c r="A5" t="s">
        <v>35</v>
      </c>
      <c r="B5" t="s">
        <v>36</v>
      </c>
      <c r="C5" t="s">
        <v>132</v>
      </c>
      <c r="D5">
        <v>240.73</v>
      </c>
      <c r="E5">
        <v>218.74</v>
      </c>
    </row>
    <row r="6" spans="1:5" x14ac:dyDescent="0.35">
      <c r="A6" t="s">
        <v>35</v>
      </c>
      <c r="B6" t="s">
        <v>39</v>
      </c>
      <c r="C6" t="s">
        <v>132</v>
      </c>
      <c r="D6">
        <v>152.72</v>
      </c>
      <c r="E6">
        <v>474.32</v>
      </c>
    </row>
    <row r="7" spans="1:5" x14ac:dyDescent="0.35">
      <c r="A7" t="s">
        <v>35</v>
      </c>
      <c r="B7" t="s">
        <v>40</v>
      </c>
      <c r="C7" t="s">
        <v>132</v>
      </c>
      <c r="D7">
        <v>105.08</v>
      </c>
      <c r="E7">
        <v>100.25</v>
      </c>
    </row>
    <row r="8" spans="1:5" x14ac:dyDescent="0.35">
      <c r="A8" t="s">
        <v>35</v>
      </c>
      <c r="B8" t="s">
        <v>41</v>
      </c>
      <c r="C8" t="s">
        <v>132</v>
      </c>
      <c r="D8">
        <v>397.87</v>
      </c>
      <c r="E8">
        <v>946.9</v>
      </c>
    </row>
    <row r="9" spans="1:5" x14ac:dyDescent="0.35">
      <c r="A9" t="s">
        <v>35</v>
      </c>
      <c r="B9" t="s">
        <v>42</v>
      </c>
      <c r="C9" t="s">
        <v>132</v>
      </c>
      <c r="D9">
        <v>668.14</v>
      </c>
      <c r="E9">
        <v>270.91000000000003</v>
      </c>
    </row>
    <row r="10" spans="1:5" x14ac:dyDescent="0.35">
      <c r="A10" t="s">
        <v>35</v>
      </c>
      <c r="B10" t="s">
        <v>44</v>
      </c>
      <c r="C10" t="s">
        <v>132</v>
      </c>
      <c r="D10">
        <v>346.19</v>
      </c>
      <c r="E10">
        <v>262.3</v>
      </c>
    </row>
    <row r="11" spans="1:5" x14ac:dyDescent="0.35">
      <c r="A11" t="s">
        <v>35</v>
      </c>
      <c r="B11" t="s">
        <v>48</v>
      </c>
      <c r="C11" t="s">
        <v>132</v>
      </c>
      <c r="D11">
        <v>123.29</v>
      </c>
      <c r="E11">
        <v>201.22</v>
      </c>
    </row>
    <row r="12" spans="1:5" x14ac:dyDescent="0.35">
      <c r="A12" t="s">
        <v>35</v>
      </c>
      <c r="B12" t="s">
        <v>51</v>
      </c>
      <c r="C12" t="s">
        <v>132</v>
      </c>
      <c r="D12">
        <v>181.57</v>
      </c>
      <c r="E12">
        <v>227.24</v>
      </c>
    </row>
    <row r="13" spans="1:5" x14ac:dyDescent="0.35">
      <c r="A13" t="s">
        <v>35</v>
      </c>
      <c r="B13" t="s">
        <v>53</v>
      </c>
      <c r="C13" t="s">
        <v>132</v>
      </c>
      <c r="D13">
        <v>326.56</v>
      </c>
      <c r="E13">
        <v>263.63</v>
      </c>
    </row>
    <row r="14" spans="1:5" x14ac:dyDescent="0.35">
      <c r="A14" t="s">
        <v>35</v>
      </c>
      <c r="B14" t="s">
        <v>55</v>
      </c>
      <c r="C14" t="s">
        <v>132</v>
      </c>
      <c r="D14">
        <v>386.1</v>
      </c>
      <c r="E14">
        <v>286.45</v>
      </c>
    </row>
    <row r="15" spans="1:5" x14ac:dyDescent="0.35">
      <c r="A15" t="s">
        <v>35</v>
      </c>
      <c r="B15" t="s">
        <v>57</v>
      </c>
      <c r="C15" t="s">
        <v>132</v>
      </c>
      <c r="D15">
        <v>238.45</v>
      </c>
      <c r="E15">
        <v>250.69</v>
      </c>
    </row>
    <row r="16" spans="1:5" x14ac:dyDescent="0.35">
      <c r="A16" t="s">
        <v>35</v>
      </c>
      <c r="B16" t="s">
        <v>58</v>
      </c>
      <c r="C16" t="s">
        <v>132</v>
      </c>
      <c r="D16">
        <v>139.9</v>
      </c>
      <c r="E16">
        <v>96.44</v>
      </c>
    </row>
    <row r="17" spans="1:5" x14ac:dyDescent="0.35">
      <c r="A17" t="s">
        <v>63</v>
      </c>
      <c r="B17" t="s">
        <v>64</v>
      </c>
      <c r="C17" t="s">
        <v>132</v>
      </c>
      <c r="D17">
        <v>812.74</v>
      </c>
      <c r="E17">
        <v>634.27</v>
      </c>
    </row>
    <row r="18" spans="1:5" x14ac:dyDescent="0.35">
      <c r="A18" t="s">
        <v>63</v>
      </c>
      <c r="B18" t="s">
        <v>69</v>
      </c>
      <c r="C18" t="s">
        <v>132</v>
      </c>
      <c r="D18">
        <v>194.74</v>
      </c>
      <c r="E18">
        <v>122.49</v>
      </c>
    </row>
    <row r="19" spans="1:5" x14ac:dyDescent="0.35">
      <c r="A19" t="s">
        <v>63</v>
      </c>
      <c r="B19" t="s">
        <v>70</v>
      </c>
      <c r="C19" t="s">
        <v>132</v>
      </c>
      <c r="D19">
        <v>343.17</v>
      </c>
      <c r="E19">
        <v>411.34</v>
      </c>
    </row>
    <row r="20" spans="1:5" x14ac:dyDescent="0.35">
      <c r="A20" t="s">
        <v>63</v>
      </c>
      <c r="B20" t="s">
        <v>72</v>
      </c>
      <c r="C20" t="s">
        <v>132</v>
      </c>
      <c r="D20">
        <v>146.44</v>
      </c>
      <c r="E20">
        <v>86.96</v>
      </c>
    </row>
    <row r="21" spans="1:5" x14ac:dyDescent="0.35">
      <c r="A21" t="s">
        <v>63</v>
      </c>
      <c r="B21" t="s">
        <v>73</v>
      </c>
      <c r="C21" t="s">
        <v>132</v>
      </c>
      <c r="D21">
        <v>410.96</v>
      </c>
      <c r="E21">
        <v>488.14</v>
      </c>
    </row>
    <row r="22" spans="1:5" x14ac:dyDescent="0.35">
      <c r="A22" t="s">
        <v>63</v>
      </c>
      <c r="B22" t="s">
        <v>74</v>
      </c>
      <c r="C22" t="s">
        <v>132</v>
      </c>
      <c r="D22">
        <v>339.73</v>
      </c>
      <c r="E22">
        <v>334.57</v>
      </c>
    </row>
    <row r="23" spans="1:5" x14ac:dyDescent="0.35">
      <c r="A23" t="s">
        <v>63</v>
      </c>
      <c r="B23" t="s">
        <v>78</v>
      </c>
      <c r="C23" t="s">
        <v>132</v>
      </c>
      <c r="D23">
        <v>851.58</v>
      </c>
      <c r="E23">
        <v>779.54</v>
      </c>
    </row>
    <row r="24" spans="1:5" x14ac:dyDescent="0.35">
      <c r="A24" t="s">
        <v>63</v>
      </c>
      <c r="B24" t="s">
        <v>80</v>
      </c>
      <c r="C24" t="s">
        <v>132</v>
      </c>
      <c r="D24">
        <v>143.71</v>
      </c>
      <c r="E24">
        <v>106.03</v>
      </c>
    </row>
    <row r="25" spans="1:5" x14ac:dyDescent="0.35">
      <c r="A25" t="s">
        <v>63</v>
      </c>
      <c r="B25" t="s">
        <v>81</v>
      </c>
      <c r="C25" t="s">
        <v>132</v>
      </c>
      <c r="D25">
        <v>251.76</v>
      </c>
      <c r="E25">
        <v>134.94</v>
      </c>
    </row>
    <row r="26" spans="1:5" x14ac:dyDescent="0.35">
      <c r="A26" t="s">
        <v>63</v>
      </c>
      <c r="B26" t="s">
        <v>85</v>
      </c>
      <c r="C26" t="s">
        <v>132</v>
      </c>
      <c r="D26">
        <v>1311.15</v>
      </c>
      <c r="E26">
        <v>613.15</v>
      </c>
    </row>
    <row r="27" spans="1:5" x14ac:dyDescent="0.35">
      <c r="A27" t="s">
        <v>63</v>
      </c>
      <c r="B27" t="s">
        <v>87</v>
      </c>
      <c r="C27" t="s">
        <v>132</v>
      </c>
      <c r="D27">
        <v>140.80000000000001</v>
      </c>
      <c r="E27">
        <v>140.24</v>
      </c>
    </row>
    <row r="28" spans="1:5" x14ac:dyDescent="0.35">
      <c r="A28" t="s">
        <v>63</v>
      </c>
      <c r="B28" t="s">
        <v>88</v>
      </c>
      <c r="C28" t="s">
        <v>132</v>
      </c>
      <c r="D28">
        <v>604.30999999999995</v>
      </c>
      <c r="E28">
        <v>400.76</v>
      </c>
    </row>
    <row r="29" spans="1:5" x14ac:dyDescent="0.35">
      <c r="A29" t="s">
        <v>63</v>
      </c>
      <c r="B29" t="s">
        <v>89</v>
      </c>
      <c r="C29" t="s">
        <v>132</v>
      </c>
      <c r="D29">
        <v>972.25</v>
      </c>
      <c r="E29">
        <v>933.26</v>
      </c>
    </row>
    <row r="30" spans="1:5" x14ac:dyDescent="0.35">
      <c r="A30" t="s">
        <v>63</v>
      </c>
      <c r="B30" t="s">
        <v>92</v>
      </c>
      <c r="C30" t="s">
        <v>132</v>
      </c>
      <c r="D30">
        <v>348.95</v>
      </c>
      <c r="E30">
        <v>317.98</v>
      </c>
    </row>
    <row r="31" spans="1:5" x14ac:dyDescent="0.35">
      <c r="A31" t="s">
        <v>63</v>
      </c>
      <c r="B31" t="s">
        <v>96</v>
      </c>
      <c r="C31" t="s">
        <v>132</v>
      </c>
      <c r="D31">
        <v>205.65</v>
      </c>
      <c r="E31">
        <v>242.1</v>
      </c>
    </row>
    <row r="32" spans="1:5" x14ac:dyDescent="0.35">
      <c r="A32" t="s">
        <v>63</v>
      </c>
      <c r="B32" t="s">
        <v>97</v>
      </c>
      <c r="C32" t="s">
        <v>132</v>
      </c>
      <c r="D32">
        <v>352.41</v>
      </c>
      <c r="E32">
        <v>236.81</v>
      </c>
    </row>
    <row r="33" spans="1:5" x14ac:dyDescent="0.35">
      <c r="A33" t="s">
        <v>63</v>
      </c>
      <c r="B33" t="s">
        <v>99</v>
      </c>
      <c r="C33" t="s">
        <v>132</v>
      </c>
      <c r="D33">
        <v>209.99</v>
      </c>
      <c r="E33">
        <v>193.04</v>
      </c>
    </row>
    <row r="34" spans="1:5" x14ac:dyDescent="0.35">
      <c r="A34" t="s">
        <v>63</v>
      </c>
      <c r="B34" t="s">
        <v>100</v>
      </c>
      <c r="C34" t="s">
        <v>132</v>
      </c>
      <c r="D34">
        <v>280.69</v>
      </c>
      <c r="E34">
        <v>275.13</v>
      </c>
    </row>
    <row r="35" spans="1:5" x14ac:dyDescent="0.35">
      <c r="A35" t="s">
        <v>63</v>
      </c>
      <c r="B35" t="s">
        <v>104</v>
      </c>
      <c r="C35" t="s">
        <v>132</v>
      </c>
      <c r="D35">
        <v>733.01</v>
      </c>
      <c r="E35">
        <v>199.1</v>
      </c>
    </row>
    <row r="36" spans="1:5" x14ac:dyDescent="0.35">
      <c r="A36" t="s">
        <v>63</v>
      </c>
      <c r="B36" t="s">
        <v>106</v>
      </c>
      <c r="C36" t="s">
        <v>132</v>
      </c>
      <c r="D36">
        <v>220.52</v>
      </c>
      <c r="E36">
        <v>94.04</v>
      </c>
    </row>
    <row r="37" spans="1:5" x14ac:dyDescent="0.35">
      <c r="A37" t="s">
        <v>63</v>
      </c>
      <c r="B37" t="s">
        <v>112</v>
      </c>
      <c r="C37" t="s">
        <v>132</v>
      </c>
      <c r="D37">
        <v>244.65</v>
      </c>
      <c r="E37">
        <v>138.4</v>
      </c>
    </row>
    <row r="38" spans="1:5" x14ac:dyDescent="0.35">
      <c r="A38" t="s">
        <v>63</v>
      </c>
      <c r="B38" t="s">
        <v>113</v>
      </c>
      <c r="C38" t="s">
        <v>132</v>
      </c>
      <c r="D38">
        <v>604.38</v>
      </c>
      <c r="E38">
        <v>339.28</v>
      </c>
    </row>
    <row r="39" spans="1:5" x14ac:dyDescent="0.35">
      <c r="A39" t="s">
        <v>63</v>
      </c>
      <c r="B39" t="s">
        <v>114</v>
      </c>
      <c r="C39" t="s">
        <v>132</v>
      </c>
      <c r="D39">
        <v>270.14</v>
      </c>
      <c r="E39">
        <v>172.4</v>
      </c>
    </row>
    <row r="40" spans="1:5" x14ac:dyDescent="0.35">
      <c r="A40" t="s">
        <v>63</v>
      </c>
      <c r="B40" t="s">
        <v>115</v>
      </c>
      <c r="C40" t="s">
        <v>132</v>
      </c>
      <c r="D40">
        <v>172.19</v>
      </c>
      <c r="E40">
        <v>91.52</v>
      </c>
    </row>
    <row r="41" spans="1:5" x14ac:dyDescent="0.35">
      <c r="A41" t="s">
        <v>63</v>
      </c>
      <c r="B41" t="s">
        <v>116</v>
      </c>
      <c r="C41" t="s">
        <v>132</v>
      </c>
      <c r="D41">
        <v>76.709999999999994</v>
      </c>
      <c r="E41">
        <v>90.33</v>
      </c>
    </row>
    <row r="42" spans="1:5" x14ac:dyDescent="0.35">
      <c r="A42" t="s">
        <v>63</v>
      </c>
      <c r="B42" t="s">
        <v>117</v>
      </c>
      <c r="C42" t="s">
        <v>132</v>
      </c>
      <c r="D42">
        <v>293.35000000000002</v>
      </c>
      <c r="E42">
        <v>237.17</v>
      </c>
    </row>
    <row r="43" spans="1:5" x14ac:dyDescent="0.35">
      <c r="A43" t="s">
        <v>63</v>
      </c>
      <c r="B43" t="s">
        <v>119</v>
      </c>
      <c r="C43" t="s">
        <v>132</v>
      </c>
      <c r="D43">
        <v>33.409999999999997</v>
      </c>
      <c r="E43">
        <v>49.6</v>
      </c>
    </row>
    <row r="44" spans="1:5" x14ac:dyDescent="0.35">
      <c r="A44" t="s">
        <v>63</v>
      </c>
      <c r="B44" t="s">
        <v>121</v>
      </c>
      <c r="C44" t="s">
        <v>132</v>
      </c>
      <c r="D44">
        <v>608.27</v>
      </c>
      <c r="E44">
        <v>430.8</v>
      </c>
    </row>
    <row r="45" spans="1:5" x14ac:dyDescent="0.35">
      <c r="A45" t="s">
        <v>63</v>
      </c>
      <c r="B45" t="s">
        <v>122</v>
      </c>
      <c r="C45" t="s">
        <v>132</v>
      </c>
      <c r="D45">
        <v>174.95</v>
      </c>
      <c r="E45">
        <v>178.24</v>
      </c>
    </row>
    <row r="46" spans="1:5" x14ac:dyDescent="0.35">
      <c r="A46" t="s">
        <v>35</v>
      </c>
      <c r="B46" t="s">
        <v>34</v>
      </c>
      <c r="C46" t="s">
        <v>130</v>
      </c>
      <c r="D46">
        <v>994.2</v>
      </c>
      <c r="E46">
        <v>170.08</v>
      </c>
    </row>
    <row r="47" spans="1:5" x14ac:dyDescent="0.35">
      <c r="A47" t="s">
        <v>35</v>
      </c>
      <c r="B47" t="s">
        <v>38</v>
      </c>
      <c r="C47" t="s">
        <v>130</v>
      </c>
      <c r="D47">
        <v>98.74</v>
      </c>
      <c r="E47">
        <v>171.22</v>
      </c>
    </row>
    <row r="48" spans="1:5" x14ac:dyDescent="0.35">
      <c r="A48" t="s">
        <v>35</v>
      </c>
      <c r="B48" t="s">
        <v>43</v>
      </c>
      <c r="C48" t="s">
        <v>130</v>
      </c>
      <c r="D48">
        <v>100.66</v>
      </c>
      <c r="E48">
        <v>60.56</v>
      </c>
    </row>
    <row r="49" spans="1:5" x14ac:dyDescent="0.35">
      <c r="A49" t="s">
        <v>35</v>
      </c>
      <c r="B49" t="s">
        <v>49</v>
      </c>
      <c r="C49" t="s">
        <v>130</v>
      </c>
      <c r="D49">
        <v>939.81</v>
      </c>
      <c r="E49">
        <v>84.18</v>
      </c>
    </row>
    <row r="50" spans="1:5" x14ac:dyDescent="0.35">
      <c r="A50" t="s">
        <v>35</v>
      </c>
      <c r="B50" t="s">
        <v>52</v>
      </c>
      <c r="C50" t="s">
        <v>130</v>
      </c>
      <c r="D50">
        <v>532.78</v>
      </c>
      <c r="E50">
        <v>250.8</v>
      </c>
    </row>
    <row r="51" spans="1:5" x14ac:dyDescent="0.35">
      <c r="A51" t="s">
        <v>35</v>
      </c>
      <c r="B51" t="s">
        <v>56</v>
      </c>
      <c r="C51" t="s">
        <v>130</v>
      </c>
      <c r="D51">
        <v>162.01</v>
      </c>
      <c r="E51">
        <v>126.82</v>
      </c>
    </row>
    <row r="52" spans="1:5" x14ac:dyDescent="0.35">
      <c r="A52" t="s">
        <v>63</v>
      </c>
      <c r="B52" t="s">
        <v>62</v>
      </c>
      <c r="C52" t="s">
        <v>130</v>
      </c>
      <c r="D52">
        <v>503.98</v>
      </c>
      <c r="E52">
        <v>553.04999999999995</v>
      </c>
    </row>
    <row r="53" spans="1:5" x14ac:dyDescent="0.35">
      <c r="A53" t="s">
        <v>63</v>
      </c>
      <c r="B53" t="s">
        <v>66</v>
      </c>
      <c r="C53" t="s">
        <v>130</v>
      </c>
      <c r="D53">
        <v>91.3</v>
      </c>
      <c r="E53">
        <v>59.65</v>
      </c>
    </row>
    <row r="54" spans="1:5" x14ac:dyDescent="0.35">
      <c r="A54" t="s">
        <v>63</v>
      </c>
      <c r="B54" t="s">
        <v>67</v>
      </c>
      <c r="C54" t="s">
        <v>130</v>
      </c>
      <c r="D54">
        <v>368.4</v>
      </c>
      <c r="E54">
        <v>220.82</v>
      </c>
    </row>
    <row r="55" spans="1:5" x14ac:dyDescent="0.35">
      <c r="A55" t="s">
        <v>63</v>
      </c>
      <c r="B55" t="s">
        <v>68</v>
      </c>
      <c r="C55" t="s">
        <v>130</v>
      </c>
      <c r="D55">
        <v>240.99</v>
      </c>
      <c r="E55">
        <v>191.03</v>
      </c>
    </row>
    <row r="56" spans="1:5" x14ac:dyDescent="0.35">
      <c r="A56" t="s">
        <v>63</v>
      </c>
      <c r="B56" t="s">
        <v>79</v>
      </c>
      <c r="C56" t="s">
        <v>130</v>
      </c>
      <c r="D56">
        <v>921.16</v>
      </c>
      <c r="E56">
        <v>331.68</v>
      </c>
    </row>
    <row r="57" spans="1:5" x14ac:dyDescent="0.35">
      <c r="A57" t="s">
        <v>63</v>
      </c>
      <c r="B57" t="s">
        <v>83</v>
      </c>
      <c r="C57" t="s">
        <v>130</v>
      </c>
      <c r="D57">
        <v>68.09</v>
      </c>
      <c r="E57">
        <v>53.28</v>
      </c>
    </row>
    <row r="58" spans="1:5" x14ac:dyDescent="0.35">
      <c r="A58" t="s">
        <v>63</v>
      </c>
      <c r="B58" t="s">
        <v>84</v>
      </c>
      <c r="C58" t="s">
        <v>130</v>
      </c>
      <c r="D58">
        <v>221.63</v>
      </c>
      <c r="E58">
        <v>122.1</v>
      </c>
    </row>
    <row r="59" spans="1:5" x14ac:dyDescent="0.35">
      <c r="A59" t="s">
        <v>63</v>
      </c>
      <c r="B59" t="s">
        <v>91</v>
      </c>
      <c r="C59" t="s">
        <v>130</v>
      </c>
      <c r="D59">
        <v>583.08000000000004</v>
      </c>
      <c r="E59">
        <v>296.41000000000003</v>
      </c>
    </row>
    <row r="60" spans="1:5" x14ac:dyDescent="0.35">
      <c r="A60" t="s">
        <v>63</v>
      </c>
      <c r="B60" t="s">
        <v>98</v>
      </c>
      <c r="C60" t="s">
        <v>130</v>
      </c>
      <c r="D60">
        <v>434.57</v>
      </c>
      <c r="E60">
        <v>285.91000000000003</v>
      </c>
    </row>
    <row r="61" spans="1:5" x14ac:dyDescent="0.35">
      <c r="A61" t="s">
        <v>63</v>
      </c>
      <c r="B61" t="s">
        <v>101</v>
      </c>
      <c r="C61" t="s">
        <v>130</v>
      </c>
      <c r="D61">
        <v>276.18</v>
      </c>
      <c r="E61">
        <v>314.20999999999998</v>
      </c>
    </row>
    <row r="62" spans="1:5" x14ac:dyDescent="0.35">
      <c r="A62" t="s">
        <v>63</v>
      </c>
      <c r="B62" t="s">
        <v>103</v>
      </c>
      <c r="C62" t="s">
        <v>130</v>
      </c>
      <c r="D62">
        <v>341.95</v>
      </c>
      <c r="E62">
        <v>156.68</v>
      </c>
    </row>
    <row r="63" spans="1:5" x14ac:dyDescent="0.35">
      <c r="A63" t="s">
        <v>63</v>
      </c>
      <c r="B63" t="s">
        <v>105</v>
      </c>
      <c r="C63" t="s">
        <v>130</v>
      </c>
      <c r="D63">
        <v>99.21</v>
      </c>
      <c r="E63">
        <v>95.8</v>
      </c>
    </row>
    <row r="64" spans="1:5" x14ac:dyDescent="0.35">
      <c r="A64" t="s">
        <v>63</v>
      </c>
      <c r="B64" t="s">
        <v>110</v>
      </c>
      <c r="C64" t="s">
        <v>130</v>
      </c>
      <c r="D64">
        <v>331.02</v>
      </c>
      <c r="E64">
        <v>274.35000000000002</v>
      </c>
    </row>
    <row r="65" spans="1:5" x14ac:dyDescent="0.35">
      <c r="A65" t="s">
        <v>63</v>
      </c>
      <c r="B65" t="s">
        <v>120</v>
      </c>
      <c r="C65" t="s">
        <v>130</v>
      </c>
      <c r="D65">
        <v>82.22</v>
      </c>
      <c r="E65">
        <v>90.91</v>
      </c>
    </row>
    <row r="66" spans="1:5" x14ac:dyDescent="0.35">
      <c r="A66" t="s">
        <v>35</v>
      </c>
      <c r="B66" t="s">
        <v>37</v>
      </c>
      <c r="C66" t="s">
        <v>133</v>
      </c>
      <c r="D66">
        <v>1876.66</v>
      </c>
      <c r="E66">
        <v>1514.88</v>
      </c>
    </row>
    <row r="67" spans="1:5" x14ac:dyDescent="0.35">
      <c r="A67" t="s">
        <v>35</v>
      </c>
      <c r="B67" t="s">
        <v>50</v>
      </c>
      <c r="C67" t="s">
        <v>133</v>
      </c>
      <c r="D67">
        <v>1256.3</v>
      </c>
      <c r="E67">
        <v>1214.2</v>
      </c>
    </row>
    <row r="68" spans="1:5" x14ac:dyDescent="0.35">
      <c r="A68" t="s">
        <v>63</v>
      </c>
      <c r="B68" t="s">
        <v>65</v>
      </c>
      <c r="C68" t="s">
        <v>133</v>
      </c>
      <c r="D68">
        <v>1170.22</v>
      </c>
      <c r="E68">
        <v>653.16</v>
      </c>
    </row>
    <row r="69" spans="1:5" x14ac:dyDescent="0.35">
      <c r="A69" t="s">
        <v>63</v>
      </c>
      <c r="B69" t="s">
        <v>82</v>
      </c>
      <c r="C69" t="s">
        <v>133</v>
      </c>
      <c r="D69">
        <v>1270.6500000000001</v>
      </c>
      <c r="E69">
        <v>1054.0899999999999</v>
      </c>
    </row>
    <row r="70" spans="1:5" x14ac:dyDescent="0.35">
      <c r="A70" t="s">
        <v>63</v>
      </c>
      <c r="B70" t="s">
        <v>71</v>
      </c>
      <c r="C70" t="s">
        <v>137</v>
      </c>
      <c r="D70">
        <v>297.39</v>
      </c>
      <c r="E70">
        <v>166.27</v>
      </c>
    </row>
    <row r="71" spans="1:5" x14ac:dyDescent="0.35">
      <c r="A71" t="s">
        <v>63</v>
      </c>
      <c r="B71" t="s">
        <v>86</v>
      </c>
      <c r="C71" t="s">
        <v>137</v>
      </c>
      <c r="D71">
        <v>334.79</v>
      </c>
      <c r="E71">
        <v>506.24</v>
      </c>
    </row>
    <row r="72" spans="1:5" x14ac:dyDescent="0.35">
      <c r="A72" t="s">
        <v>63</v>
      </c>
      <c r="B72" t="s">
        <v>102</v>
      </c>
      <c r="C72" t="s">
        <v>137</v>
      </c>
      <c r="D72">
        <v>474.13</v>
      </c>
      <c r="E72">
        <v>620.34</v>
      </c>
    </row>
    <row r="73" spans="1:5" x14ac:dyDescent="0.35">
      <c r="A73" t="s">
        <v>63</v>
      </c>
      <c r="B73" t="s">
        <v>118</v>
      </c>
      <c r="C73" t="s">
        <v>137</v>
      </c>
      <c r="D73">
        <v>503.53</v>
      </c>
      <c r="E73">
        <v>410.37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128</v>
      </c>
      <c r="D1" t="s">
        <v>153</v>
      </c>
      <c r="E1" t="s">
        <v>154</v>
      </c>
    </row>
    <row r="2" spans="1:5" x14ac:dyDescent="0.35">
      <c r="A2" t="s">
        <v>35</v>
      </c>
      <c r="B2" t="s">
        <v>54</v>
      </c>
      <c r="C2" t="s">
        <v>135</v>
      </c>
      <c r="D2">
        <v>1.0292433094044089</v>
      </c>
      <c r="E2">
        <v>1.3548827228243561E-2</v>
      </c>
    </row>
    <row r="3" spans="1:5" x14ac:dyDescent="0.35">
      <c r="A3" t="s">
        <v>63</v>
      </c>
      <c r="B3" t="s">
        <v>90</v>
      </c>
      <c r="C3" t="s">
        <v>135</v>
      </c>
      <c r="D3">
        <v>9.4535070834443768</v>
      </c>
      <c r="E3">
        <v>3.9691443111942353E-3</v>
      </c>
    </row>
    <row r="4" spans="1:5" x14ac:dyDescent="0.35">
      <c r="A4" t="s">
        <v>63</v>
      </c>
      <c r="B4" t="s">
        <v>111</v>
      </c>
      <c r="C4" t="s">
        <v>135</v>
      </c>
      <c r="D4">
        <v>3.4707317201852348</v>
      </c>
      <c r="E4">
        <v>4.9313966677432474E-4</v>
      </c>
    </row>
    <row r="5" spans="1:5" x14ac:dyDescent="0.35">
      <c r="A5" t="s">
        <v>35</v>
      </c>
      <c r="B5" t="s">
        <v>36</v>
      </c>
      <c r="C5" t="s">
        <v>132</v>
      </c>
      <c r="D5">
        <v>1.2581708970305261</v>
      </c>
      <c r="E5">
        <v>3.8774920570122028E-4</v>
      </c>
    </row>
    <row r="6" spans="1:5" x14ac:dyDescent="0.35">
      <c r="A6" t="s">
        <v>35</v>
      </c>
      <c r="B6" t="s">
        <v>39</v>
      </c>
      <c r="C6" t="s">
        <v>132</v>
      </c>
      <c r="D6">
        <v>16.16202171897212</v>
      </c>
      <c r="E6">
        <v>1.7526162888806759E-3</v>
      </c>
    </row>
    <row r="7" spans="1:5" x14ac:dyDescent="0.35">
      <c r="A7" t="s">
        <v>35</v>
      </c>
      <c r="B7" t="s">
        <v>40</v>
      </c>
      <c r="C7" t="s">
        <v>132</v>
      </c>
      <c r="D7">
        <v>3.4754056822238102</v>
      </c>
      <c r="E7">
        <v>4.3368616181366218E-3</v>
      </c>
    </row>
    <row r="8" spans="1:5" x14ac:dyDescent="0.35">
      <c r="A8" t="s">
        <v>35</v>
      </c>
      <c r="B8" t="s">
        <v>41</v>
      </c>
      <c r="C8" t="s">
        <v>132</v>
      </c>
      <c r="D8">
        <v>0.59016108745248996</v>
      </c>
      <c r="E8">
        <v>1.1274439700022679E-2</v>
      </c>
    </row>
    <row r="9" spans="1:5" x14ac:dyDescent="0.35">
      <c r="A9" t="s">
        <v>35</v>
      </c>
      <c r="B9" t="s">
        <v>42</v>
      </c>
      <c r="C9" t="s">
        <v>132</v>
      </c>
      <c r="D9">
        <v>1.551528555388179</v>
      </c>
      <c r="E9">
        <v>8.412613802221169E-3</v>
      </c>
    </row>
    <row r="10" spans="1:5" x14ac:dyDescent="0.35">
      <c r="A10" t="s">
        <v>35</v>
      </c>
      <c r="B10" t="s">
        <v>44</v>
      </c>
      <c r="C10" t="s">
        <v>132</v>
      </c>
      <c r="D10">
        <v>5.1361648603946151</v>
      </c>
      <c r="E10">
        <v>2.437392980685195E-3</v>
      </c>
    </row>
    <row r="11" spans="1:5" x14ac:dyDescent="0.35">
      <c r="A11" t="s">
        <v>35</v>
      </c>
      <c r="B11" t="s">
        <v>48</v>
      </c>
      <c r="C11" t="s">
        <v>132</v>
      </c>
      <c r="D11">
        <v>6.2013597116709054</v>
      </c>
      <c r="E11">
        <v>2.996363229955815E-3</v>
      </c>
    </row>
    <row r="12" spans="1:5" x14ac:dyDescent="0.35">
      <c r="A12" t="s">
        <v>35</v>
      </c>
      <c r="B12" t="s">
        <v>51</v>
      </c>
      <c r="C12" t="s">
        <v>132</v>
      </c>
      <c r="D12">
        <v>7.1592341117413172</v>
      </c>
      <c r="E12">
        <v>2.60994984620397E-3</v>
      </c>
    </row>
    <row r="13" spans="1:5" x14ac:dyDescent="0.35">
      <c r="A13" t="s">
        <v>35</v>
      </c>
      <c r="B13" t="s">
        <v>53</v>
      </c>
      <c r="C13" t="s">
        <v>132</v>
      </c>
      <c r="D13">
        <v>7.4784278258792796</v>
      </c>
      <c r="E13">
        <v>3.3628352187370408E-3</v>
      </c>
    </row>
    <row r="14" spans="1:5" x14ac:dyDescent="0.35">
      <c r="A14" t="s">
        <v>35</v>
      </c>
      <c r="B14" t="s">
        <v>55</v>
      </c>
      <c r="C14" t="s">
        <v>132</v>
      </c>
      <c r="D14">
        <v>11.78953930640701</v>
      </c>
      <c r="E14">
        <v>5.9778302670873921E-3</v>
      </c>
    </row>
    <row r="15" spans="1:5" x14ac:dyDescent="0.35">
      <c r="A15" t="s">
        <v>35</v>
      </c>
      <c r="B15" t="s">
        <v>57</v>
      </c>
      <c r="C15" t="s">
        <v>132</v>
      </c>
      <c r="D15">
        <v>2.5044473382181689</v>
      </c>
      <c r="E15">
        <v>3.221246565069313E-3</v>
      </c>
    </row>
    <row r="16" spans="1:5" x14ac:dyDescent="0.35">
      <c r="A16" t="s">
        <v>35</v>
      </c>
      <c r="B16" t="s">
        <v>58</v>
      </c>
      <c r="C16" t="s">
        <v>132</v>
      </c>
      <c r="D16">
        <v>1.1763055973248131</v>
      </c>
      <c r="E16">
        <v>2.5632788103022142E-3</v>
      </c>
    </row>
    <row r="17" spans="1:5" x14ac:dyDescent="0.35">
      <c r="A17" t="s">
        <v>63</v>
      </c>
      <c r="B17" t="s">
        <v>64</v>
      </c>
      <c r="C17" t="s">
        <v>132</v>
      </c>
      <c r="D17">
        <v>14.760525351508971</v>
      </c>
      <c r="E17">
        <v>3.4430613456300772E-4</v>
      </c>
    </row>
    <row r="18" spans="1:5" x14ac:dyDescent="0.35">
      <c r="A18" t="s">
        <v>63</v>
      </c>
      <c r="B18" t="s">
        <v>69</v>
      </c>
      <c r="C18" t="s">
        <v>132</v>
      </c>
      <c r="D18">
        <v>4.3630147512971904</v>
      </c>
      <c r="E18">
        <v>3.2400503875895442E-3</v>
      </c>
    </row>
    <row r="19" spans="1:5" x14ac:dyDescent="0.35">
      <c r="A19" t="s">
        <v>63</v>
      </c>
      <c r="B19" t="s">
        <v>70</v>
      </c>
      <c r="C19" t="s">
        <v>132</v>
      </c>
      <c r="D19">
        <v>1.2055859790732351</v>
      </c>
      <c r="E19">
        <v>6.2702459652732101E-3</v>
      </c>
    </row>
    <row r="20" spans="1:5" x14ac:dyDescent="0.35">
      <c r="A20" t="s">
        <v>63</v>
      </c>
      <c r="B20" t="s">
        <v>72</v>
      </c>
      <c r="C20" t="s">
        <v>132</v>
      </c>
      <c r="D20">
        <v>12.378658124008689</v>
      </c>
      <c r="E20">
        <v>2.5317952203751009E-3</v>
      </c>
    </row>
    <row r="21" spans="1:5" x14ac:dyDescent="0.35">
      <c r="A21" t="s">
        <v>63</v>
      </c>
      <c r="B21" t="s">
        <v>73</v>
      </c>
      <c r="C21" t="s">
        <v>132</v>
      </c>
      <c r="D21">
        <v>8.3144972526469108</v>
      </c>
      <c r="E21">
        <v>3.7583403158369839E-3</v>
      </c>
    </row>
    <row r="22" spans="1:5" x14ac:dyDescent="0.35">
      <c r="A22" t="s">
        <v>63</v>
      </c>
      <c r="B22" t="s">
        <v>74</v>
      </c>
      <c r="C22" t="s">
        <v>132</v>
      </c>
      <c r="D22">
        <v>2.1192065278794519</v>
      </c>
      <c r="E22">
        <v>2.1126564676508851E-3</v>
      </c>
    </row>
    <row r="23" spans="1:5" x14ac:dyDescent="0.35">
      <c r="A23" t="s">
        <v>63</v>
      </c>
      <c r="B23" t="s">
        <v>78</v>
      </c>
      <c r="C23" t="s">
        <v>132</v>
      </c>
      <c r="D23">
        <v>0.84139930052351963</v>
      </c>
      <c r="E23">
        <v>2.1151043563768508E-3</v>
      </c>
    </row>
    <row r="24" spans="1:5" x14ac:dyDescent="0.35">
      <c r="A24" t="s">
        <v>63</v>
      </c>
      <c r="B24" t="s">
        <v>80</v>
      </c>
      <c r="C24" t="s">
        <v>132</v>
      </c>
      <c r="D24">
        <v>2.8866867559778702</v>
      </c>
      <c r="E24">
        <v>2.6920981868125441E-3</v>
      </c>
    </row>
    <row r="25" spans="1:5" x14ac:dyDescent="0.35">
      <c r="A25" t="s">
        <v>63</v>
      </c>
      <c r="B25" t="s">
        <v>81</v>
      </c>
      <c r="C25" t="s">
        <v>132</v>
      </c>
      <c r="D25">
        <v>4.3474424604924264</v>
      </c>
      <c r="E25">
        <v>2.352112786896197E-3</v>
      </c>
    </row>
    <row r="26" spans="1:5" x14ac:dyDescent="0.35">
      <c r="A26" t="s">
        <v>63</v>
      </c>
      <c r="B26" t="s">
        <v>85</v>
      </c>
      <c r="C26" t="s">
        <v>132</v>
      </c>
      <c r="D26">
        <v>3.9456519270613351</v>
      </c>
      <c r="E26">
        <v>8.907531969091591E-4</v>
      </c>
    </row>
    <row r="27" spans="1:5" x14ac:dyDescent="0.35">
      <c r="A27" t="s">
        <v>63</v>
      </c>
      <c r="B27" t="s">
        <v>87</v>
      </c>
      <c r="C27" t="s">
        <v>132</v>
      </c>
      <c r="D27">
        <v>11.88311361965815</v>
      </c>
      <c r="E27">
        <v>2.5565146824329428E-3</v>
      </c>
    </row>
    <row r="28" spans="1:5" x14ac:dyDescent="0.35">
      <c r="A28" t="s">
        <v>63</v>
      </c>
      <c r="B28" t="s">
        <v>88</v>
      </c>
      <c r="C28" t="s">
        <v>132</v>
      </c>
      <c r="D28">
        <v>0.32842996895771448</v>
      </c>
      <c r="E28">
        <v>8.0960695165089593E-4</v>
      </c>
    </row>
    <row r="29" spans="1:5" x14ac:dyDescent="0.35">
      <c r="A29" t="s">
        <v>63</v>
      </c>
      <c r="B29" t="s">
        <v>89</v>
      </c>
      <c r="C29" t="s">
        <v>132</v>
      </c>
      <c r="D29">
        <v>5.6637118349722986</v>
      </c>
      <c r="E29">
        <v>4.4651855488392197E-3</v>
      </c>
    </row>
    <row r="30" spans="1:5" x14ac:dyDescent="0.35">
      <c r="A30" t="s">
        <v>63</v>
      </c>
      <c r="B30" t="s">
        <v>92</v>
      </c>
      <c r="C30" t="s">
        <v>132</v>
      </c>
      <c r="D30">
        <v>7.9424679803542331</v>
      </c>
      <c r="E30">
        <v>3.1689561016232859E-3</v>
      </c>
    </row>
    <row r="31" spans="1:5" x14ac:dyDescent="0.35">
      <c r="A31" t="s">
        <v>63</v>
      </c>
      <c r="B31" t="s">
        <v>96</v>
      </c>
      <c r="C31" t="s">
        <v>132</v>
      </c>
      <c r="D31">
        <v>2.334225509975588</v>
      </c>
      <c r="E31">
        <v>3.621989041499516E-3</v>
      </c>
    </row>
    <row r="32" spans="1:5" x14ac:dyDescent="0.35">
      <c r="A32" t="s">
        <v>63</v>
      </c>
      <c r="B32" t="s">
        <v>97</v>
      </c>
      <c r="C32" t="s">
        <v>132</v>
      </c>
      <c r="D32">
        <v>0.92937255931967488</v>
      </c>
      <c r="E32">
        <v>2.4892194157316839E-3</v>
      </c>
    </row>
    <row r="33" spans="1:5" x14ac:dyDescent="0.35">
      <c r="A33" t="s">
        <v>63</v>
      </c>
      <c r="B33" t="s">
        <v>99</v>
      </c>
      <c r="C33" t="s">
        <v>132</v>
      </c>
      <c r="D33">
        <v>0.63231182411087605</v>
      </c>
      <c r="E33">
        <v>2.80970574388811E-3</v>
      </c>
    </row>
    <row r="34" spans="1:5" x14ac:dyDescent="0.35">
      <c r="A34" t="s">
        <v>63</v>
      </c>
      <c r="B34" t="s">
        <v>100</v>
      </c>
      <c r="C34" t="s">
        <v>132</v>
      </c>
      <c r="D34">
        <v>0.65062084252386121</v>
      </c>
      <c r="E34">
        <v>7.9731298061650312E-3</v>
      </c>
    </row>
    <row r="35" spans="1:5" x14ac:dyDescent="0.35">
      <c r="A35" t="s">
        <v>63</v>
      </c>
      <c r="B35" t="s">
        <v>104</v>
      </c>
      <c r="C35" t="s">
        <v>132</v>
      </c>
      <c r="D35">
        <v>1.402645231997983</v>
      </c>
      <c r="E35">
        <v>1.7019471293970351E-3</v>
      </c>
    </row>
    <row r="36" spans="1:5" x14ac:dyDescent="0.35">
      <c r="A36" t="s">
        <v>63</v>
      </c>
      <c r="B36" t="s">
        <v>106</v>
      </c>
      <c r="C36" t="s">
        <v>132</v>
      </c>
      <c r="D36">
        <v>9.8509161461631578</v>
      </c>
      <c r="E36">
        <v>5.9217800829640468E-3</v>
      </c>
    </row>
    <row r="37" spans="1:5" x14ac:dyDescent="0.35">
      <c r="A37" t="s">
        <v>63</v>
      </c>
      <c r="B37" t="s">
        <v>112</v>
      </c>
      <c r="C37" t="s">
        <v>132</v>
      </c>
      <c r="D37">
        <v>34.441375902233951</v>
      </c>
      <c r="E37">
        <v>3.0266960034420051E-3</v>
      </c>
    </row>
    <row r="38" spans="1:5" x14ac:dyDescent="0.35">
      <c r="A38" t="s">
        <v>63</v>
      </c>
      <c r="B38" t="s">
        <v>113</v>
      </c>
      <c r="C38" t="s">
        <v>132</v>
      </c>
      <c r="D38">
        <v>0.86799114288486778</v>
      </c>
      <c r="E38">
        <v>7.053379897204318E-4</v>
      </c>
    </row>
    <row r="39" spans="1:5" x14ac:dyDescent="0.35">
      <c r="A39" t="s">
        <v>63</v>
      </c>
      <c r="B39" t="s">
        <v>114</v>
      </c>
      <c r="C39" t="s">
        <v>132</v>
      </c>
      <c r="D39">
        <v>0.81546582675912316</v>
      </c>
      <c r="E39">
        <v>1.7344829775918539E-3</v>
      </c>
    </row>
    <row r="40" spans="1:5" x14ac:dyDescent="0.35">
      <c r="A40" t="s">
        <v>63</v>
      </c>
      <c r="B40" t="s">
        <v>115</v>
      </c>
      <c r="C40" t="s">
        <v>132</v>
      </c>
      <c r="D40">
        <v>0.55198864265504222</v>
      </c>
      <c r="E40">
        <v>1.8604323670130751E-3</v>
      </c>
    </row>
    <row r="41" spans="1:5" x14ac:dyDescent="0.35">
      <c r="A41" t="s">
        <v>63</v>
      </c>
      <c r="B41" t="s">
        <v>116</v>
      </c>
      <c r="C41" t="s">
        <v>132</v>
      </c>
      <c r="D41">
        <v>7.4461704837364664</v>
      </c>
      <c r="E41">
        <v>3.3112777795135059E-3</v>
      </c>
    </row>
    <row r="42" spans="1:5" x14ac:dyDescent="0.35">
      <c r="A42" t="s">
        <v>63</v>
      </c>
      <c r="B42" t="s">
        <v>117</v>
      </c>
      <c r="C42" t="s">
        <v>132</v>
      </c>
      <c r="D42">
        <v>0.48374033096594232</v>
      </c>
      <c r="E42">
        <v>5.4784999545257219E-3</v>
      </c>
    </row>
    <row r="43" spans="1:5" x14ac:dyDescent="0.35">
      <c r="A43" t="s">
        <v>63</v>
      </c>
      <c r="B43" t="s">
        <v>119</v>
      </c>
      <c r="C43" t="s">
        <v>132</v>
      </c>
      <c r="D43">
        <v>3.851805767366713</v>
      </c>
      <c r="E43">
        <v>5.2187469313724269E-3</v>
      </c>
    </row>
    <row r="44" spans="1:5" x14ac:dyDescent="0.35">
      <c r="A44" t="s">
        <v>63</v>
      </c>
      <c r="B44" t="s">
        <v>121</v>
      </c>
      <c r="C44" t="s">
        <v>132</v>
      </c>
      <c r="D44">
        <v>0.94722689800285986</v>
      </c>
      <c r="E44">
        <v>2.1932036339169488E-3</v>
      </c>
    </row>
    <row r="45" spans="1:5" x14ac:dyDescent="0.35">
      <c r="A45" t="s">
        <v>63</v>
      </c>
      <c r="B45" t="s">
        <v>122</v>
      </c>
      <c r="C45" t="s">
        <v>132</v>
      </c>
      <c r="D45">
        <v>0.44112917684631842</v>
      </c>
      <c r="E45">
        <v>3.7403200634156392E-3</v>
      </c>
    </row>
    <row r="46" spans="1:5" x14ac:dyDescent="0.35">
      <c r="A46" t="s">
        <v>35</v>
      </c>
      <c r="B46" t="s">
        <v>34</v>
      </c>
      <c r="C46" t="s">
        <v>130</v>
      </c>
      <c r="D46">
        <v>0.92179210887752239</v>
      </c>
      <c r="E46">
        <v>5.1044426545199806E-3</v>
      </c>
    </row>
    <row r="47" spans="1:5" x14ac:dyDescent="0.35">
      <c r="A47" t="s">
        <v>35</v>
      </c>
      <c r="B47" t="s">
        <v>38</v>
      </c>
      <c r="C47" t="s">
        <v>130</v>
      </c>
      <c r="D47">
        <v>1.791555486417874</v>
      </c>
      <c r="E47">
        <v>5.7334192687089613E-3</v>
      </c>
    </row>
    <row r="48" spans="1:5" x14ac:dyDescent="0.35">
      <c r="A48" t="s">
        <v>35</v>
      </c>
      <c r="B48" t="s">
        <v>43</v>
      </c>
      <c r="C48" t="s">
        <v>130</v>
      </c>
      <c r="D48">
        <v>1.444488967667096</v>
      </c>
      <c r="E48">
        <v>2.195722563296441E-3</v>
      </c>
    </row>
    <row r="49" spans="1:5" x14ac:dyDescent="0.35">
      <c r="A49" t="s">
        <v>35</v>
      </c>
      <c r="B49" t="s">
        <v>49</v>
      </c>
      <c r="C49" t="s">
        <v>130</v>
      </c>
      <c r="D49">
        <v>5.4260963394590096</v>
      </c>
      <c r="E49">
        <v>1.8188650555470301E-3</v>
      </c>
    </row>
    <row r="50" spans="1:5" x14ac:dyDescent="0.35">
      <c r="A50" t="s">
        <v>35</v>
      </c>
      <c r="B50" t="s">
        <v>52</v>
      </c>
      <c r="C50" t="s">
        <v>130</v>
      </c>
      <c r="D50">
        <v>0.27510873837520511</v>
      </c>
      <c r="E50">
        <v>7.9782377435226957E-3</v>
      </c>
    </row>
    <row r="51" spans="1:5" x14ac:dyDescent="0.35">
      <c r="A51" t="s">
        <v>35</v>
      </c>
      <c r="B51" t="s">
        <v>56</v>
      </c>
      <c r="C51" t="s">
        <v>130</v>
      </c>
      <c r="D51">
        <v>12.93476636644437</v>
      </c>
      <c r="E51">
        <v>3.3338745071775739E-3</v>
      </c>
    </row>
    <row r="52" spans="1:5" x14ac:dyDescent="0.35">
      <c r="A52" t="s">
        <v>63</v>
      </c>
      <c r="B52" t="s">
        <v>62</v>
      </c>
      <c r="C52" t="s">
        <v>130</v>
      </c>
      <c r="D52">
        <v>0.66770910035019759</v>
      </c>
      <c r="E52">
        <v>4.853925840484238E-3</v>
      </c>
    </row>
    <row r="53" spans="1:5" x14ac:dyDescent="0.35">
      <c r="A53" t="s">
        <v>63</v>
      </c>
      <c r="B53" t="s">
        <v>66</v>
      </c>
      <c r="C53" t="s">
        <v>130</v>
      </c>
      <c r="D53">
        <v>1.077664120269638</v>
      </c>
      <c r="E53">
        <v>3.5070251145893211E-3</v>
      </c>
    </row>
    <row r="54" spans="1:5" x14ac:dyDescent="0.35">
      <c r="A54" t="s">
        <v>63</v>
      </c>
      <c r="B54" t="s">
        <v>67</v>
      </c>
      <c r="C54" t="s">
        <v>130</v>
      </c>
      <c r="D54">
        <v>9.9347687577964265</v>
      </c>
      <c r="E54">
        <v>1.9078990823867281E-3</v>
      </c>
    </row>
    <row r="55" spans="1:5" x14ac:dyDescent="0.35">
      <c r="A55" t="s">
        <v>63</v>
      </c>
      <c r="B55" t="s">
        <v>68</v>
      </c>
      <c r="C55" t="s">
        <v>130</v>
      </c>
      <c r="D55">
        <v>7.2465080721291164</v>
      </c>
      <c r="E55">
        <v>2.9438773785141672E-3</v>
      </c>
    </row>
    <row r="56" spans="1:5" x14ac:dyDescent="0.35">
      <c r="A56" t="s">
        <v>63</v>
      </c>
      <c r="B56" t="s">
        <v>79</v>
      </c>
      <c r="C56" t="s">
        <v>130</v>
      </c>
      <c r="D56">
        <v>1.219806743097499</v>
      </c>
      <c r="E56">
        <v>9.2408219394572028E-3</v>
      </c>
    </row>
    <row r="57" spans="1:5" x14ac:dyDescent="0.35">
      <c r="A57" t="s">
        <v>63</v>
      </c>
      <c r="B57" t="s">
        <v>83</v>
      </c>
      <c r="C57" t="s">
        <v>130</v>
      </c>
      <c r="D57">
        <v>5.064303885003631</v>
      </c>
      <c r="E57">
        <v>1.2102087821447109E-3</v>
      </c>
    </row>
    <row r="58" spans="1:5" x14ac:dyDescent="0.35">
      <c r="A58" t="s">
        <v>63</v>
      </c>
      <c r="B58" t="s">
        <v>84</v>
      </c>
      <c r="C58" t="s">
        <v>130</v>
      </c>
      <c r="D58">
        <v>19.739881410084649</v>
      </c>
      <c r="E58">
        <v>2.219532251616009E-3</v>
      </c>
    </row>
    <row r="59" spans="1:5" x14ac:dyDescent="0.35">
      <c r="A59" t="s">
        <v>63</v>
      </c>
      <c r="B59" t="s">
        <v>91</v>
      </c>
      <c r="C59" t="s">
        <v>130</v>
      </c>
      <c r="D59">
        <v>8.0005388164684472</v>
      </c>
      <c r="E59">
        <v>2.3702928560624778E-3</v>
      </c>
    </row>
    <row r="60" spans="1:5" x14ac:dyDescent="0.35">
      <c r="A60" t="s">
        <v>63</v>
      </c>
      <c r="B60" t="s">
        <v>98</v>
      </c>
      <c r="C60" t="s">
        <v>130</v>
      </c>
      <c r="D60">
        <v>11.46845012449702</v>
      </c>
      <c r="E60">
        <v>6.8848990958509998E-3</v>
      </c>
    </row>
    <row r="61" spans="1:5" x14ac:dyDescent="0.35">
      <c r="A61" t="s">
        <v>63</v>
      </c>
      <c r="B61" t="s">
        <v>101</v>
      </c>
      <c r="C61" t="s">
        <v>130</v>
      </c>
      <c r="D61">
        <v>3.0944615280620802</v>
      </c>
      <c r="E61">
        <v>1.461022886982467E-3</v>
      </c>
    </row>
    <row r="62" spans="1:5" x14ac:dyDescent="0.35">
      <c r="A62" t="s">
        <v>63</v>
      </c>
      <c r="B62" t="s">
        <v>103</v>
      </c>
      <c r="C62" t="s">
        <v>130</v>
      </c>
      <c r="D62">
        <v>4.0536685717276582</v>
      </c>
      <c r="E62">
        <v>5.9555672593682683E-4</v>
      </c>
    </row>
    <row r="63" spans="1:5" x14ac:dyDescent="0.35">
      <c r="A63" t="s">
        <v>63</v>
      </c>
      <c r="B63" t="s">
        <v>105</v>
      </c>
      <c r="C63" t="s">
        <v>130</v>
      </c>
      <c r="D63">
        <v>1.1309350990299769</v>
      </c>
      <c r="E63">
        <v>6.6082704861048971E-3</v>
      </c>
    </row>
    <row r="64" spans="1:5" x14ac:dyDescent="0.35">
      <c r="A64" t="s">
        <v>63</v>
      </c>
      <c r="B64" t="s">
        <v>110</v>
      </c>
      <c r="C64" t="s">
        <v>130</v>
      </c>
      <c r="D64">
        <v>49.927758289615937</v>
      </c>
      <c r="E64">
        <v>1.7976064977864731E-3</v>
      </c>
    </row>
    <row r="65" spans="1:5" x14ac:dyDescent="0.35">
      <c r="A65" t="s">
        <v>63</v>
      </c>
      <c r="B65" t="s">
        <v>120</v>
      </c>
      <c r="C65" t="s">
        <v>130</v>
      </c>
      <c r="D65">
        <v>4.5639268848659116</v>
      </c>
      <c r="E65">
        <v>6.0902481003723349E-3</v>
      </c>
    </row>
    <row r="66" spans="1:5" x14ac:dyDescent="0.35">
      <c r="A66" t="s">
        <v>35</v>
      </c>
      <c r="B66" t="s">
        <v>37</v>
      </c>
      <c r="C66" t="s">
        <v>133</v>
      </c>
      <c r="D66">
        <v>0.27714041089574543</v>
      </c>
      <c r="E66">
        <v>2.2877575048344281E-2</v>
      </c>
    </row>
    <row r="67" spans="1:5" x14ac:dyDescent="0.35">
      <c r="A67" t="s">
        <v>35</v>
      </c>
      <c r="B67" t="s">
        <v>50</v>
      </c>
      <c r="C67" t="s">
        <v>133</v>
      </c>
      <c r="D67">
        <v>12.189306208631701</v>
      </c>
      <c r="E67">
        <v>2.2141728106514621E-3</v>
      </c>
    </row>
    <row r="68" spans="1:5" x14ac:dyDescent="0.35">
      <c r="A68" t="s">
        <v>63</v>
      </c>
      <c r="B68" t="s">
        <v>65</v>
      </c>
      <c r="C68" t="s">
        <v>133</v>
      </c>
      <c r="D68">
        <v>0.65475660360785692</v>
      </c>
      <c r="E68">
        <v>2.7057652776154829E-3</v>
      </c>
    </row>
    <row r="69" spans="1:5" x14ac:dyDescent="0.35">
      <c r="A69" t="s">
        <v>63</v>
      </c>
      <c r="B69" t="s">
        <v>82</v>
      </c>
      <c r="C69" t="s">
        <v>133</v>
      </c>
      <c r="D69">
        <v>4.5576287508178419</v>
      </c>
      <c r="E69">
        <v>1.9491501308527089E-4</v>
      </c>
    </row>
    <row r="70" spans="1:5" x14ac:dyDescent="0.35">
      <c r="A70" t="s">
        <v>63</v>
      </c>
      <c r="B70" t="s">
        <v>71</v>
      </c>
      <c r="C70" t="s">
        <v>137</v>
      </c>
      <c r="D70">
        <v>1.100947418558144</v>
      </c>
      <c r="E70">
        <v>2.6536177312978921E-3</v>
      </c>
    </row>
    <row r="71" spans="1:5" x14ac:dyDescent="0.35">
      <c r="A71" t="s">
        <v>63</v>
      </c>
      <c r="B71" t="s">
        <v>86</v>
      </c>
      <c r="C71" t="s">
        <v>137</v>
      </c>
      <c r="D71">
        <v>2.4348848989607399</v>
      </c>
      <c r="E71">
        <v>5.23900233693153E-3</v>
      </c>
    </row>
    <row r="72" spans="1:5" x14ac:dyDescent="0.35">
      <c r="A72" t="s">
        <v>63</v>
      </c>
      <c r="B72" t="s">
        <v>102</v>
      </c>
      <c r="C72" t="s">
        <v>137</v>
      </c>
      <c r="D72">
        <v>10.78929914693172</v>
      </c>
      <c r="E72">
        <v>1.8771908890146791E-3</v>
      </c>
    </row>
    <row r="73" spans="1:5" x14ac:dyDescent="0.35">
      <c r="A73" t="s">
        <v>63</v>
      </c>
      <c r="B73" t="s">
        <v>118</v>
      </c>
      <c r="C73" t="s">
        <v>137</v>
      </c>
      <c r="D73">
        <v>0.44876926807340117</v>
      </c>
      <c r="E73">
        <v>2.2538358776264381E-3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3"/>
  <sheetViews>
    <sheetView workbookViewId="0"/>
  </sheetViews>
  <sheetFormatPr defaultRowHeight="14.5" x14ac:dyDescent="0.35"/>
  <sheetData>
    <row r="1" spans="1:16" x14ac:dyDescent="0.35">
      <c r="A1" t="s">
        <v>125</v>
      </c>
      <c r="B1" t="s">
        <v>127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35">
      <c r="A2" t="s">
        <v>35</v>
      </c>
      <c r="B2" t="s">
        <v>34</v>
      </c>
      <c r="C2">
        <f>data!C2/0.237</f>
        <v>187.97468354430379</v>
      </c>
      <c r="D2">
        <f>data!D2/0.613</f>
        <v>0</v>
      </c>
      <c r="E2">
        <f>data!E2/0.0928</f>
        <v>44748.491379310348</v>
      </c>
      <c r="F2">
        <f>data!F2/0.457</f>
        <v>597.59299781181619</v>
      </c>
      <c r="G2">
        <f>data!G2/0.148</f>
        <v>2328106.2162162163</v>
      </c>
      <c r="H2">
        <f>data!H2/0.0563</f>
        <v>39.396092362344582</v>
      </c>
      <c r="I2">
        <f>data!I2/0.199</f>
        <v>1.7085427135678389E-2</v>
      </c>
      <c r="J2">
        <f>data!J2/0.0361</f>
        <v>567.31301939058176</v>
      </c>
      <c r="K2">
        <f>data!K2/0.246</f>
        <v>0.19593495934959348</v>
      </c>
      <c r="L2">
        <f>data!L2/0.0546</f>
        <v>16.355311355311354</v>
      </c>
      <c r="M2">
        <f>data!M2/0.16</f>
        <v>11.643749999999999</v>
      </c>
      <c r="N2">
        <f>data!N2/0.0247</f>
        <v>46.599190283400809</v>
      </c>
      <c r="O2">
        <f>data!O2/0.161</f>
        <v>50.37267080745341</v>
      </c>
      <c r="P2">
        <f>data!P2/0.0246</f>
        <v>89.065040650406502</v>
      </c>
    </row>
    <row r="3" spans="1:16" x14ac:dyDescent="0.35">
      <c r="A3" t="s">
        <v>35</v>
      </c>
      <c r="B3" t="s">
        <v>36</v>
      </c>
      <c r="C3">
        <f>data!C3/0.237</f>
        <v>183.08016877637132</v>
      </c>
      <c r="D3">
        <f>data!D3/0.613</f>
        <v>0</v>
      </c>
      <c r="E3">
        <f>data!E3/0.0928</f>
        <v>42362.284482758623</v>
      </c>
      <c r="F3">
        <f>data!F3/0.457</f>
        <v>597.74617067833697</v>
      </c>
      <c r="G3">
        <f>data!G3/0.148</f>
        <v>2297217.5</v>
      </c>
      <c r="H3">
        <f>data!H3/0.0563</f>
        <v>38.419182948490224</v>
      </c>
      <c r="I3">
        <f>data!I3/0.199</f>
        <v>0</v>
      </c>
      <c r="J3">
        <f>data!J3/0.0361</f>
        <v>560.11080332409972</v>
      </c>
      <c r="K3">
        <f>data!K3/0.246</f>
        <v>0.18008130081300813</v>
      </c>
      <c r="L3">
        <f>data!L3/0.0546</f>
        <v>16.098901098901099</v>
      </c>
      <c r="M3">
        <f>data!M3/0.16</f>
        <v>11.749999999999998</v>
      </c>
      <c r="N3">
        <f>data!N3/0.0247</f>
        <v>46.437246963562757</v>
      </c>
      <c r="O3">
        <f>data!O3/0.161</f>
        <v>50.683229813664596</v>
      </c>
      <c r="P3">
        <f>data!P3/0.0246</f>
        <v>87.845528455284551</v>
      </c>
    </row>
    <row r="4" spans="1:16" x14ac:dyDescent="0.35">
      <c r="A4" t="s">
        <v>35</v>
      </c>
      <c r="B4" t="s">
        <v>37</v>
      </c>
      <c r="C4">
        <f>data!C4/0.237</f>
        <v>178.73417721518987</v>
      </c>
      <c r="D4">
        <f>data!D4/0.613</f>
        <v>0</v>
      </c>
      <c r="E4">
        <f>data!E4/0.0928</f>
        <v>39535.129310344833</v>
      </c>
      <c r="F4">
        <f>data!F4/0.457</f>
        <v>587.28665207877452</v>
      </c>
      <c r="G4">
        <f>data!G4/0.148</f>
        <v>2269221.8918918921</v>
      </c>
      <c r="H4">
        <f>data!H4/0.0563</f>
        <v>38.206039076376548</v>
      </c>
      <c r="I4">
        <f>data!I4/0.199</f>
        <v>1.8592964824120602E-2</v>
      </c>
      <c r="J4">
        <f>data!J4/0.0361</f>
        <v>553.73961218836564</v>
      </c>
      <c r="K4">
        <f>data!K4/0.246</f>
        <v>0.17276422764227645</v>
      </c>
      <c r="L4">
        <f>data!L4/0.0546</f>
        <v>16.556776556776555</v>
      </c>
      <c r="M4">
        <f>data!M4/0.16</f>
        <v>11.86875</v>
      </c>
      <c r="N4">
        <f>data!N4/0.0247</f>
        <v>45.627530364372468</v>
      </c>
      <c r="O4">
        <f>data!O4/0.161</f>
        <v>50.496894409937894</v>
      </c>
      <c r="P4">
        <f>data!P4/0.0246</f>
        <v>86.951219512195109</v>
      </c>
    </row>
    <row r="5" spans="1:16" x14ac:dyDescent="0.35">
      <c r="A5" t="s">
        <v>35</v>
      </c>
      <c r="B5" t="s">
        <v>38</v>
      </c>
      <c r="C5">
        <f>data!C5/0.237</f>
        <v>176.37130801687763</v>
      </c>
      <c r="D5">
        <f>data!D5/0.613</f>
        <v>0</v>
      </c>
      <c r="E5">
        <f>data!E5/0.0928</f>
        <v>41192.456896551725</v>
      </c>
      <c r="F5">
        <f>data!F5/0.457</f>
        <v>591.90371991247264</v>
      </c>
      <c r="G5">
        <f>data!G5/0.148</f>
        <v>2301970</v>
      </c>
      <c r="H5">
        <f>data!H5/0.0563</f>
        <v>38.330373001776195</v>
      </c>
      <c r="I5">
        <f>data!I5/0.199</f>
        <v>0</v>
      </c>
      <c r="J5">
        <f>data!J5/0.0361</f>
        <v>566.75900277008316</v>
      </c>
      <c r="K5">
        <f>data!K5/0.246</f>
        <v>0.17520325203252032</v>
      </c>
      <c r="L5">
        <f>data!L5/0.0546</f>
        <v>16.813186813186814</v>
      </c>
      <c r="M5">
        <f>data!M5/0.16</f>
        <v>11.387499999999999</v>
      </c>
      <c r="N5">
        <f>data!N5/0.0247</f>
        <v>47.044534412955464</v>
      </c>
      <c r="O5">
        <f>data!O5/0.161</f>
        <v>49.751552795031053</v>
      </c>
      <c r="P5">
        <f>data!P5/0.0246</f>
        <v>87.113821138211378</v>
      </c>
    </row>
    <row r="6" spans="1:16" x14ac:dyDescent="0.35">
      <c r="A6" t="s">
        <v>35</v>
      </c>
      <c r="B6" t="s">
        <v>39</v>
      </c>
      <c r="C6">
        <f>data!C6/0.237</f>
        <v>127.9746835443038</v>
      </c>
      <c r="D6">
        <f>data!D6/0.613</f>
        <v>33.001631321370311</v>
      </c>
      <c r="E6">
        <f>data!E6/0.0928</f>
        <v>42262.607758620688</v>
      </c>
      <c r="F6">
        <f>data!F6/0.457</f>
        <v>363.8293216630197</v>
      </c>
      <c r="G6">
        <f>data!G6/0.148</f>
        <v>2477275.1351351351</v>
      </c>
      <c r="H6">
        <f>data!H6/0.0563</f>
        <v>26.305506216696269</v>
      </c>
      <c r="I6">
        <f>data!I6/0.199</f>
        <v>2.964824120603015E-2</v>
      </c>
      <c r="J6">
        <f>data!J6/0.0361</f>
        <v>78.337950138504155</v>
      </c>
      <c r="K6">
        <f>data!K6/0.246</f>
        <v>7.2357723577235772E-2</v>
      </c>
      <c r="L6">
        <f>data!L6/0.0546</f>
        <v>4.8351648351648349</v>
      </c>
      <c r="M6">
        <f>data!M6/0.16</f>
        <v>3.5749999999999997</v>
      </c>
      <c r="N6">
        <f>data!N6/0.0247</f>
        <v>11.578947368421051</v>
      </c>
      <c r="O6">
        <f>data!O6/0.161</f>
        <v>16.478260869565219</v>
      </c>
      <c r="P6">
        <f>data!P6/0.0246</f>
        <v>40.691056910569102</v>
      </c>
    </row>
    <row r="7" spans="1:16" x14ac:dyDescent="0.35">
      <c r="A7" t="s">
        <v>35</v>
      </c>
      <c r="B7" t="s">
        <v>40</v>
      </c>
      <c r="C7">
        <f>data!C7/0.237</f>
        <v>184.13502109704643</v>
      </c>
      <c r="D7">
        <f>data!D7/0.613</f>
        <v>0</v>
      </c>
      <c r="E7">
        <f>data!E7/0.0928</f>
        <v>37674.676724137935</v>
      </c>
      <c r="F7">
        <f>data!F7/0.457</f>
        <v>617.35229759299773</v>
      </c>
      <c r="G7">
        <f>data!G7/0.148</f>
        <v>2328686.2162162163</v>
      </c>
      <c r="H7">
        <f>data!H7/0.0563</f>
        <v>38.152753108348136</v>
      </c>
      <c r="I7">
        <f>data!I7/0.199</f>
        <v>2.0100502512562814E-2</v>
      </c>
      <c r="J7">
        <f>data!J7/0.0361</f>
        <v>569.80609418282552</v>
      </c>
      <c r="K7">
        <f>data!K7/0.246</f>
        <v>0.18780487804878049</v>
      </c>
      <c r="L7">
        <f>data!L7/0.0546</f>
        <v>16.373626373626372</v>
      </c>
      <c r="M7">
        <f>data!M7/0.16</f>
        <v>12.03125</v>
      </c>
      <c r="N7">
        <f>data!N7/0.0247</f>
        <v>47.975708502024297</v>
      </c>
      <c r="O7">
        <f>data!O7/0.161</f>
        <v>52.670807453416153</v>
      </c>
      <c r="P7">
        <f>data!P7/0.0246</f>
        <v>90.040650406504056</v>
      </c>
    </row>
    <row r="8" spans="1:16" x14ac:dyDescent="0.35">
      <c r="A8" t="s">
        <v>35</v>
      </c>
      <c r="B8" t="s">
        <v>41</v>
      </c>
      <c r="C8">
        <f>data!C8/0.237</f>
        <v>1035.1898734177216</v>
      </c>
      <c r="D8">
        <f>data!D8/0.613</f>
        <v>45.383360522022841</v>
      </c>
      <c r="E8">
        <f>data!E8/0.0928</f>
        <v>52563.469827586217</v>
      </c>
      <c r="F8">
        <f>data!F8/0.457</f>
        <v>1591.8380743982495</v>
      </c>
      <c r="G8">
        <f>data!G8/0.148</f>
        <v>3301378.5810810816</v>
      </c>
      <c r="H8">
        <f>data!H8/0.0563</f>
        <v>73.357015985790397</v>
      </c>
      <c r="I8">
        <f>data!I8/0.199</f>
        <v>4.2462311557788945</v>
      </c>
      <c r="J8">
        <f>data!J8/0.0361</f>
        <v>419.94459833795014</v>
      </c>
      <c r="K8">
        <f>data!K8/0.246</f>
        <v>3.7154471544715451</v>
      </c>
      <c r="L8">
        <f>data!L8/0.0546</f>
        <v>115.38461538461537</v>
      </c>
      <c r="M8">
        <f>data!M8/0.16</f>
        <v>55.374999999999993</v>
      </c>
      <c r="N8">
        <f>data!N8/0.0247</f>
        <v>113.76518218623482</v>
      </c>
      <c r="O8">
        <f>data!O8/0.161</f>
        <v>237.26708074534162</v>
      </c>
      <c r="P8">
        <f>data!P8/0.0246</f>
        <v>402.4390243902439</v>
      </c>
    </row>
    <row r="9" spans="1:16" x14ac:dyDescent="0.35">
      <c r="A9" t="s">
        <v>35</v>
      </c>
      <c r="B9" t="s">
        <v>42</v>
      </c>
      <c r="C9">
        <f>data!C9/0.237</f>
        <v>3762.2362869198314</v>
      </c>
      <c r="D9">
        <f>data!D9/0.613</f>
        <v>271.01141924959217</v>
      </c>
      <c r="E9">
        <f>data!E9/0.0928</f>
        <v>52225.754310344833</v>
      </c>
      <c r="F9">
        <f>data!F9/0.457</f>
        <v>4541.4660831509846</v>
      </c>
      <c r="G9">
        <f>data!G9/0.148</f>
        <v>3301378.3783783787</v>
      </c>
      <c r="H9">
        <f>data!H9/0.0563</f>
        <v>40.337477797513316</v>
      </c>
      <c r="I9">
        <f>data!I9/0.199</f>
        <v>0.24974874371859296</v>
      </c>
      <c r="J9">
        <f>data!J9/0.0361</f>
        <v>250.69252077562328</v>
      </c>
      <c r="K9">
        <f>data!K9/0.246</f>
        <v>2.1341463414634148</v>
      </c>
      <c r="L9">
        <f>data!L9/0.0546</f>
        <v>168.13186813186812</v>
      </c>
      <c r="M9">
        <f>data!M9/0.16</f>
        <v>113.5</v>
      </c>
      <c r="N9">
        <f>data!N9/0.0247</f>
        <v>17.327935222672064</v>
      </c>
      <c r="O9">
        <f>data!O9/0.161</f>
        <v>474.78260869565213</v>
      </c>
      <c r="P9">
        <f>data!P9/0.0246</f>
        <v>861.3821138211382</v>
      </c>
    </row>
    <row r="10" spans="1:16" x14ac:dyDescent="0.35">
      <c r="A10" t="s">
        <v>35</v>
      </c>
      <c r="B10" t="s">
        <v>43</v>
      </c>
      <c r="C10">
        <f>data!C10/0.237</f>
        <v>56792.489451476795</v>
      </c>
      <c r="D10">
        <f>data!D10/0.613</f>
        <v>21195.497553017944</v>
      </c>
      <c r="E10">
        <f>data!E10/0.0928</f>
        <v>62301.077586206899</v>
      </c>
      <c r="F10">
        <f>data!F10/0.457</f>
        <v>44647.658643326038</v>
      </c>
      <c r="G10">
        <f>data!G10/0.148</f>
        <v>3301378.3783783787</v>
      </c>
      <c r="H10">
        <f>data!H10/0.0563</f>
        <v>235.3463587921847</v>
      </c>
      <c r="I10">
        <f>data!I10/0.199</f>
        <v>4007.5376884422108</v>
      </c>
      <c r="J10">
        <f>data!J10/0.0361</f>
        <v>61663.988919667594</v>
      </c>
      <c r="K10">
        <f>data!K10/0.246</f>
        <v>1202.1138211382115</v>
      </c>
      <c r="L10">
        <f>data!L10/0.0546</f>
        <v>26880.402930402932</v>
      </c>
      <c r="M10">
        <f>data!M10/0.16</f>
        <v>5177</v>
      </c>
      <c r="N10">
        <f>data!N10/0.0247</f>
        <v>22822.672064777329</v>
      </c>
      <c r="O10">
        <f>data!O10/0.161</f>
        <v>9570.1863354037268</v>
      </c>
      <c r="P10">
        <f>data!P10/0.0246</f>
        <v>15659.349593495936</v>
      </c>
    </row>
    <row r="11" spans="1:16" x14ac:dyDescent="0.35">
      <c r="A11" t="s">
        <v>35</v>
      </c>
      <c r="B11" t="s">
        <v>44</v>
      </c>
      <c r="C11">
        <f>data!C11/0.237</f>
        <v>2075.1898734177216</v>
      </c>
      <c r="D11">
        <f>data!D11/0.613</f>
        <v>167.89559543230015</v>
      </c>
      <c r="E11">
        <f>data!E11/0.0928</f>
        <v>51855.818965517246</v>
      </c>
      <c r="F11">
        <f>data!F11/0.457</f>
        <v>3461.9037199124723</v>
      </c>
      <c r="G11">
        <f>data!G11/0.148</f>
        <v>3301378.3783783787</v>
      </c>
      <c r="H11">
        <f>data!H11/0.0563</f>
        <v>86.678507992895192</v>
      </c>
      <c r="I11">
        <f>data!I11/0.199</f>
        <v>9.4874371859296467</v>
      </c>
      <c r="J11">
        <f>data!J11/0.0361</f>
        <v>1350.1385041551248</v>
      </c>
      <c r="K11">
        <f>data!K11/0.246</f>
        <v>5.3658536585365857</v>
      </c>
      <c r="L11">
        <f>data!L11/0.0546</f>
        <v>224.17582417582418</v>
      </c>
      <c r="M11">
        <f>data!M11/0.16</f>
        <v>83.8125</v>
      </c>
      <c r="N11">
        <f>data!N11/0.0247</f>
        <v>168.42105263157896</v>
      </c>
      <c r="O11">
        <f>data!O11/0.161</f>
        <v>308.50931677018633</v>
      </c>
      <c r="P11">
        <f>data!P11/0.0246</f>
        <v>579.67479674796743</v>
      </c>
    </row>
    <row r="12" spans="1:16" x14ac:dyDescent="0.35">
      <c r="A12" t="s">
        <v>35</v>
      </c>
      <c r="B12" t="s">
        <v>48</v>
      </c>
      <c r="C12">
        <f>data!C12/0.237</f>
        <v>1994.6413502109706</v>
      </c>
      <c r="D12">
        <f>data!D12/0.613</f>
        <v>0</v>
      </c>
      <c r="E12">
        <f>data!E12/0.0928</f>
        <v>51128.448275862072</v>
      </c>
      <c r="F12">
        <f>data!F12/0.457</f>
        <v>5773.3916849015313</v>
      </c>
      <c r="G12">
        <f>data!G12/0.148</f>
        <v>3301378.1756756757</v>
      </c>
      <c r="H12">
        <f>data!H12/0.0563</f>
        <v>163.58792184724689</v>
      </c>
      <c r="I12">
        <f>data!I12/0.199</f>
        <v>1.391959798994975</v>
      </c>
      <c r="J12">
        <f>data!J12/0.0361</f>
        <v>3214.4044321329643</v>
      </c>
      <c r="K12">
        <f>data!K12/0.246</f>
        <v>1.7682926829268293</v>
      </c>
      <c r="L12">
        <f>data!L12/0.0546</f>
        <v>115.01831501831502</v>
      </c>
      <c r="M12">
        <f>data!M12/0.16</f>
        <v>73.625</v>
      </c>
      <c r="N12">
        <f>data!N12/0.0247</f>
        <v>65.546558704453446</v>
      </c>
      <c r="O12">
        <f>data!O12/0.161</f>
        <v>405.6521739130435</v>
      </c>
      <c r="P12">
        <f>data!P12/0.0246</f>
        <v>839.02439024390242</v>
      </c>
    </row>
    <row r="13" spans="1:16" x14ac:dyDescent="0.35">
      <c r="A13" t="s">
        <v>35</v>
      </c>
      <c r="B13" t="s">
        <v>49</v>
      </c>
      <c r="C13">
        <f>data!C13/0.237</f>
        <v>1301.9831223628692</v>
      </c>
      <c r="D13">
        <f>data!D13/0.613</f>
        <v>0</v>
      </c>
      <c r="E13">
        <f>data!E13/0.0928</f>
        <v>51402.801724137935</v>
      </c>
      <c r="F13">
        <f>data!F13/0.457</f>
        <v>4567.6367614879646</v>
      </c>
      <c r="G13">
        <f>data!G13/0.148</f>
        <v>3301378.3783783787</v>
      </c>
      <c r="H13">
        <f>data!H13/0.0563</f>
        <v>27.584369449378329</v>
      </c>
      <c r="I13">
        <f>data!I13/0.199</f>
        <v>0.68190954773869339</v>
      </c>
      <c r="J13">
        <f>data!J13/0.0361</f>
        <v>596.67590027700828</v>
      </c>
      <c r="K13">
        <f>data!K13/0.246</f>
        <v>1.6910569105691056</v>
      </c>
      <c r="L13">
        <f>data!L13/0.0546</f>
        <v>102.38095238095238</v>
      </c>
      <c r="M13">
        <f>data!M13/0.16</f>
        <v>52.125</v>
      </c>
      <c r="N13">
        <f>data!N13/0.0247</f>
        <v>103.88663967611336</v>
      </c>
      <c r="O13">
        <f>data!O13/0.161</f>
        <v>257.88819875776397</v>
      </c>
      <c r="P13">
        <f>data!P13/0.0246</f>
        <v>550.81300813008136</v>
      </c>
    </row>
    <row r="14" spans="1:16" x14ac:dyDescent="0.35">
      <c r="A14" t="s">
        <v>35</v>
      </c>
      <c r="B14" t="s">
        <v>50</v>
      </c>
      <c r="C14">
        <f>data!C14/0.237</f>
        <v>12316.160337552743</v>
      </c>
      <c r="D14">
        <f>data!D14/0.613</f>
        <v>3708.384991843393</v>
      </c>
      <c r="E14">
        <f>data!E14/0.0928</f>
        <v>58608.512931034486</v>
      </c>
      <c r="F14">
        <f>data!F14/0.457</f>
        <v>7628.2932166301971</v>
      </c>
      <c r="G14">
        <f>data!G14/0.148</f>
        <v>3301378.3783783787</v>
      </c>
      <c r="H14">
        <f>data!H14/0.0563</f>
        <v>397.33570159857902</v>
      </c>
      <c r="I14">
        <f>data!I14/0.199</f>
        <v>354.77386934673365</v>
      </c>
      <c r="J14">
        <f>data!J14/0.0361</f>
        <v>28682.548476454296</v>
      </c>
      <c r="K14">
        <f>data!K14/0.246</f>
        <v>427.47967479674799</v>
      </c>
      <c r="L14">
        <f>data!L14/0.0546</f>
        <v>11293.040293040292</v>
      </c>
      <c r="M14">
        <f>data!M14/0.16</f>
        <v>1989.5</v>
      </c>
      <c r="N14">
        <f>data!N14/0.0247</f>
        <v>2586.2348178137654</v>
      </c>
      <c r="O14">
        <f>data!O14/0.161</f>
        <v>1889.6273291925465</v>
      </c>
      <c r="P14">
        <f>data!P14/0.0246</f>
        <v>2550.4065040650407</v>
      </c>
    </row>
    <row r="15" spans="1:16" x14ac:dyDescent="0.35">
      <c r="A15" t="s">
        <v>35</v>
      </c>
      <c r="B15" t="s">
        <v>51</v>
      </c>
      <c r="C15">
        <f>data!C15/0.237</f>
        <v>3049.57805907173</v>
      </c>
      <c r="D15">
        <f>data!D15/0.613</f>
        <v>662.46329526916804</v>
      </c>
      <c r="E15">
        <f>data!E15/0.0928</f>
        <v>51235.237068965522</v>
      </c>
      <c r="F15">
        <f>data!F15/0.457</f>
        <v>5641.2472647702407</v>
      </c>
      <c r="G15">
        <f>data!G15/0.148</f>
        <v>3301378.3783783787</v>
      </c>
      <c r="H15">
        <f>data!H15/0.0563</f>
        <v>136.76731793960923</v>
      </c>
      <c r="I15">
        <f>data!I15/0.199</f>
        <v>16.030150753768844</v>
      </c>
      <c r="J15">
        <f>data!J15/0.0361</f>
        <v>3763.9889196675899</v>
      </c>
      <c r="K15">
        <f>data!K15/0.246</f>
        <v>21.869918699186993</v>
      </c>
      <c r="L15">
        <f>data!L15/0.0546</f>
        <v>707.32600732600724</v>
      </c>
      <c r="M15">
        <f>data!M15/0.16</f>
        <v>211.68749999999997</v>
      </c>
      <c r="N15">
        <f>data!N15/0.0247</f>
        <v>468.82591093117412</v>
      </c>
      <c r="O15">
        <f>data!O15/0.161</f>
        <v>564.78260869565224</v>
      </c>
      <c r="P15">
        <f>data!P15/0.0246</f>
        <v>1124.3902439024391</v>
      </c>
    </row>
    <row r="16" spans="1:16" x14ac:dyDescent="0.35">
      <c r="A16" t="s">
        <v>35</v>
      </c>
      <c r="B16" t="s">
        <v>52</v>
      </c>
      <c r="C16">
        <f>data!C16/0.237</f>
        <v>1513.5021097046413</v>
      </c>
      <c r="D16">
        <f>data!D16/0.613</f>
        <v>42.72430668841762</v>
      </c>
      <c r="E16">
        <f>data!E16/0.0928</f>
        <v>51293.318965517246</v>
      </c>
      <c r="F16">
        <f>data!F16/0.457</f>
        <v>2680.2188183807439</v>
      </c>
      <c r="G16">
        <f>data!G16/0.148</f>
        <v>3301378.3783783787</v>
      </c>
      <c r="H16">
        <f>data!H16/0.0563</f>
        <v>44.955595026642982</v>
      </c>
      <c r="I16">
        <f>data!I16/0.199</f>
        <v>0.68592964824120606</v>
      </c>
      <c r="J16">
        <f>data!J16/0.0361</f>
        <v>155.12465373961217</v>
      </c>
      <c r="K16">
        <f>data!K16/0.246</f>
        <v>0.97560975609756095</v>
      </c>
      <c r="L16">
        <f>data!L16/0.0546</f>
        <v>65.201465201465197</v>
      </c>
      <c r="M16">
        <f>data!M16/0.16</f>
        <v>37.9375</v>
      </c>
      <c r="N16">
        <f>data!N16/0.0247</f>
        <v>39.4331983805668</v>
      </c>
      <c r="O16">
        <f>data!O16/0.161</f>
        <v>193.7888198757764</v>
      </c>
      <c r="P16">
        <f>data!P16/0.0246</f>
        <v>393.90243902439022</v>
      </c>
    </row>
    <row r="17" spans="1:16" x14ac:dyDescent="0.35">
      <c r="A17" t="s">
        <v>35</v>
      </c>
      <c r="B17" t="s">
        <v>53</v>
      </c>
      <c r="C17">
        <f>data!C17/0.237</f>
        <v>1769.535864978903</v>
      </c>
      <c r="D17">
        <f>data!D17/0.613</f>
        <v>51.305057096247964</v>
      </c>
      <c r="E17">
        <f>data!E17/0.0928</f>
        <v>50787.5</v>
      </c>
      <c r="F17">
        <f>data!F17/0.457</f>
        <v>3463.6761487964991</v>
      </c>
      <c r="G17">
        <f>data!G17/0.148</f>
        <v>3301378.1756756757</v>
      </c>
      <c r="H17">
        <f>data!H17/0.0563</f>
        <v>97.158081705150963</v>
      </c>
      <c r="I17">
        <f>data!I17/0.199</f>
        <v>3.5025125628140699</v>
      </c>
      <c r="J17">
        <f>data!J17/0.0361</f>
        <v>1353.185595567867</v>
      </c>
      <c r="K17">
        <f>data!K17/0.246</f>
        <v>1.8170731707317074</v>
      </c>
      <c r="L17">
        <f>data!L17/0.0546</f>
        <v>97.252747252747241</v>
      </c>
      <c r="M17">
        <f>data!M17/0.16</f>
        <v>49.875</v>
      </c>
      <c r="N17">
        <f>data!N17/0.0247</f>
        <v>51.983805668016196</v>
      </c>
      <c r="O17">
        <f>data!O17/0.161</f>
        <v>228.26086956521738</v>
      </c>
      <c r="P17">
        <f>data!P17/0.0246</f>
        <v>463.41463414634148</v>
      </c>
    </row>
    <row r="18" spans="1:16" x14ac:dyDescent="0.35">
      <c r="A18" t="s">
        <v>35</v>
      </c>
      <c r="B18" t="s">
        <v>54</v>
      </c>
      <c r="C18">
        <f>data!C18/0.237</f>
        <v>150.04219409282703</v>
      </c>
      <c r="D18">
        <f>data!D18/0.613</f>
        <v>0</v>
      </c>
      <c r="E18">
        <f>data!E18/0.0928</f>
        <v>39054.418103448275</v>
      </c>
      <c r="F18">
        <f>data!F18/0.457</f>
        <v>589.21225382932164</v>
      </c>
      <c r="G18">
        <f>data!G18/0.148</f>
        <v>2318292.4324324327</v>
      </c>
      <c r="H18">
        <f>data!H18/0.0563</f>
        <v>36.749555950266426</v>
      </c>
      <c r="I18">
        <f>data!I18/0.199</f>
        <v>0</v>
      </c>
      <c r="J18">
        <f>data!J18/0.0361</f>
        <v>566.75900277008316</v>
      </c>
      <c r="K18">
        <f>data!K18/0.246</f>
        <v>0.1910569105691057</v>
      </c>
      <c r="L18">
        <f>data!L18/0.0546</f>
        <v>16.483516483516482</v>
      </c>
      <c r="M18">
        <f>data!M18/0.16</f>
        <v>12.112499999999999</v>
      </c>
      <c r="N18">
        <f>data!N18/0.0247</f>
        <v>46.801619433198375</v>
      </c>
      <c r="O18">
        <f>data!O18/0.161</f>
        <v>50.062111801242239</v>
      </c>
      <c r="P18">
        <f>data!P18/0.0246</f>
        <v>86.951219512195109</v>
      </c>
    </row>
    <row r="19" spans="1:16" x14ac:dyDescent="0.35">
      <c r="A19" t="s">
        <v>35</v>
      </c>
      <c r="B19" t="s">
        <v>55</v>
      </c>
      <c r="C19">
        <f>data!C19/0.237</f>
        <v>163.50210970464136</v>
      </c>
      <c r="D19">
        <f>data!D19/0.613</f>
        <v>0</v>
      </c>
      <c r="E19">
        <f>data!E19/0.0928</f>
        <v>36822.521551724145</v>
      </c>
      <c r="F19">
        <f>data!F19/0.457</f>
        <v>590.83150984682709</v>
      </c>
      <c r="G19">
        <f>data!G19/0.148</f>
        <v>2291016.2837837837</v>
      </c>
      <c r="H19">
        <f>data!H19/0.0563</f>
        <v>37.158081705150977</v>
      </c>
      <c r="I19">
        <f>data!I19/0.199</f>
        <v>1.879396984924623E-2</v>
      </c>
      <c r="J19">
        <f>data!J19/0.0361</f>
        <v>563.98891966759004</v>
      </c>
      <c r="K19">
        <f>data!K19/0.246</f>
        <v>0.17113821138211383</v>
      </c>
      <c r="L19">
        <f>data!L19/0.0546</f>
        <v>16.135531135531135</v>
      </c>
      <c r="M19">
        <f>data!M19/0.16</f>
        <v>11.63125</v>
      </c>
      <c r="N19">
        <f>data!N19/0.0247</f>
        <v>47.692307692307693</v>
      </c>
      <c r="O19">
        <f>data!O19/0.161</f>
        <v>51.180124223602483</v>
      </c>
      <c r="P19">
        <f>data!P19/0.0246</f>
        <v>86.747967479674784</v>
      </c>
    </row>
    <row r="20" spans="1:16" x14ac:dyDescent="0.35">
      <c r="A20" t="s">
        <v>35</v>
      </c>
      <c r="B20" t="s">
        <v>56</v>
      </c>
      <c r="C20">
        <f>data!C20/0.237</f>
        <v>163.67088607594937</v>
      </c>
      <c r="D20">
        <f>data!D20/0.613</f>
        <v>0</v>
      </c>
      <c r="E20">
        <f>data!E20/0.0928</f>
        <v>38360.775862068971</v>
      </c>
      <c r="F20">
        <f>data!F20/0.457</f>
        <v>590.94091903719914</v>
      </c>
      <c r="G20">
        <f>data!G20/0.148</f>
        <v>2265931.1486486485</v>
      </c>
      <c r="H20">
        <f>data!H20/0.0563</f>
        <v>32.824156305506214</v>
      </c>
      <c r="I20">
        <f>data!I20/0.199</f>
        <v>0</v>
      </c>
      <c r="J20">
        <f>data!J20/0.0361</f>
        <v>619.39058171745148</v>
      </c>
      <c r="K20">
        <f>data!K20/0.246</f>
        <v>0.19715447154471546</v>
      </c>
      <c r="L20">
        <f>data!L20/0.0546</f>
        <v>16.08058608058608</v>
      </c>
      <c r="M20">
        <f>data!M20/0.16</f>
        <v>12.8</v>
      </c>
      <c r="N20">
        <f>data!N20/0.0247</f>
        <v>51.376518218623481</v>
      </c>
      <c r="O20">
        <f>data!O20/0.161</f>
        <v>50.993788819875782</v>
      </c>
      <c r="P20">
        <f>data!P20/0.0246</f>
        <v>95.325203252032523</v>
      </c>
    </row>
    <row r="21" spans="1:16" x14ac:dyDescent="0.35">
      <c r="A21" t="s">
        <v>35</v>
      </c>
      <c r="B21" t="s">
        <v>57</v>
      </c>
      <c r="C21">
        <f>data!C21/0.237</f>
        <v>203.75527426160338</v>
      </c>
      <c r="D21">
        <f>data!D21/0.613</f>
        <v>0</v>
      </c>
      <c r="E21">
        <f>data!E21/0.0928</f>
        <v>34536.53017241379</v>
      </c>
      <c r="F21">
        <f>data!F21/0.457</f>
        <v>592.97592997811819</v>
      </c>
      <c r="G21">
        <f>data!G21/0.148</f>
        <v>2206550.4729729728</v>
      </c>
      <c r="H21">
        <f>data!H21/0.0563</f>
        <v>33.854351687388984</v>
      </c>
      <c r="I21">
        <f>data!I21/0.199</f>
        <v>0</v>
      </c>
      <c r="J21">
        <f>data!J21/0.0361</f>
        <v>611.08033240997224</v>
      </c>
      <c r="K21">
        <f>data!K21/0.246</f>
        <v>0.13699186991869919</v>
      </c>
      <c r="L21">
        <f>data!L21/0.0546</f>
        <v>14.908424908424907</v>
      </c>
      <c r="M21">
        <f>data!M21/0.16</f>
        <v>13.375</v>
      </c>
      <c r="N21">
        <f>data!N21/0.0247</f>
        <v>51.255060728744944</v>
      </c>
      <c r="O21">
        <f>data!O21/0.161</f>
        <v>53.043478260869556</v>
      </c>
      <c r="P21">
        <f>data!P21/0.0246</f>
        <v>96.829268292682926</v>
      </c>
    </row>
    <row r="22" spans="1:16" x14ac:dyDescent="0.35">
      <c r="A22" t="s">
        <v>35</v>
      </c>
      <c r="B22" t="s">
        <v>58</v>
      </c>
      <c r="C22">
        <f>data!C22/0.237</f>
        <v>150.04219409282703</v>
      </c>
      <c r="D22">
        <f>data!D22/0.613</f>
        <v>0</v>
      </c>
      <c r="E22">
        <f>data!E22/0.0928</f>
        <v>37325.431034482761</v>
      </c>
      <c r="F22">
        <f>data!F22/0.457</f>
        <v>362.88840262582056</v>
      </c>
      <c r="G22">
        <f>data!G22/0.148</f>
        <v>2403887.2297297297</v>
      </c>
      <c r="H22">
        <f>data!H22/0.0563</f>
        <v>22.380106571936057</v>
      </c>
      <c r="I22">
        <f>data!I22/0.199</f>
        <v>0</v>
      </c>
      <c r="J22">
        <f>data!J22/0.0361</f>
        <v>84.48753462603878</v>
      </c>
      <c r="K22">
        <f>data!K22/0.246</f>
        <v>5.7723577235772365E-2</v>
      </c>
      <c r="L22">
        <f>data!L22/0.0546</f>
        <v>4.0476190476190474</v>
      </c>
      <c r="M22">
        <f>data!M22/0.16</f>
        <v>3.0687500000000001</v>
      </c>
      <c r="N22">
        <f>data!N22/0.0247</f>
        <v>10.809716599190285</v>
      </c>
      <c r="O22">
        <f>data!O22/0.161</f>
        <v>17.080745341614907</v>
      </c>
      <c r="P22">
        <f>data!P22/0.0246</f>
        <v>42.723577235772353</v>
      </c>
    </row>
    <row r="23" spans="1:16" x14ac:dyDescent="0.35">
      <c r="A23" t="s">
        <v>63</v>
      </c>
      <c r="B23" t="s">
        <v>62</v>
      </c>
      <c r="C23">
        <f>data!C23/0.237</f>
        <v>2047.8481012658228</v>
      </c>
      <c r="D23">
        <f>data!D23/0.613</f>
        <v>0</v>
      </c>
      <c r="E23">
        <f>data!E23/0.0928</f>
        <v>51309.375000000007</v>
      </c>
      <c r="F23">
        <f>data!F23/0.457</f>
        <v>4634.8577680525168</v>
      </c>
      <c r="G23">
        <f>data!G23/0.148</f>
        <v>3301378.1756756757</v>
      </c>
      <c r="H23">
        <f>data!H23/0.0563</f>
        <v>52.930728241563052</v>
      </c>
      <c r="I23">
        <f>data!I23/0.199</f>
        <v>0.18542713567839197</v>
      </c>
      <c r="J23">
        <f>data!J23/0.0361</f>
        <v>1088.0886426592799</v>
      </c>
      <c r="K23">
        <f>data!K23/0.246</f>
        <v>1.8902439024390245</v>
      </c>
      <c r="L23">
        <f>data!L23/0.0546</f>
        <v>165.75091575091577</v>
      </c>
      <c r="M23">
        <f>data!M23/0.16</f>
        <v>104.75000000000001</v>
      </c>
      <c r="N23">
        <f>data!N23/0.0247</f>
        <v>121.05263157894738</v>
      </c>
      <c r="O23">
        <f>data!O23/0.161</f>
        <v>428.38509316770183</v>
      </c>
      <c r="P23">
        <f>data!P23/0.0246</f>
        <v>855.28455284552842</v>
      </c>
    </row>
    <row r="24" spans="1:16" x14ac:dyDescent="0.35">
      <c r="A24" t="s">
        <v>63</v>
      </c>
      <c r="B24" t="s">
        <v>64</v>
      </c>
      <c r="C24">
        <f>data!C24/0.237</f>
        <v>815.0210970464135</v>
      </c>
      <c r="D24">
        <f>data!D24/0.613</f>
        <v>0</v>
      </c>
      <c r="E24">
        <f>data!E24/0.0928</f>
        <v>51027.47844827587</v>
      </c>
      <c r="F24">
        <f>data!F24/0.457</f>
        <v>1301.3347921225384</v>
      </c>
      <c r="G24">
        <f>data!G24/0.148</f>
        <v>3301378.3783783787</v>
      </c>
      <c r="H24">
        <f>data!H24/0.0563</f>
        <v>99.644760213143869</v>
      </c>
      <c r="I24">
        <f>data!I24/0.199</f>
        <v>0.32412060301507539</v>
      </c>
      <c r="J24">
        <f>data!J24/0.0361</f>
        <v>267.590027700831</v>
      </c>
      <c r="K24">
        <f>data!K24/0.246</f>
        <v>0.4451219512195122</v>
      </c>
      <c r="L24">
        <f>data!L24/0.0546</f>
        <v>22.893772893772894</v>
      </c>
      <c r="M24">
        <f>data!M24/0.16</f>
        <v>11.69375</v>
      </c>
      <c r="N24">
        <f>data!N24/0.0247</f>
        <v>9.8380566801619427</v>
      </c>
      <c r="O24">
        <f>data!O24/0.161</f>
        <v>58.260869565217398</v>
      </c>
      <c r="P24">
        <f>data!P24/0.0246</f>
        <v>148.3739837398374</v>
      </c>
    </row>
    <row r="25" spans="1:16" x14ac:dyDescent="0.35">
      <c r="A25" t="s">
        <v>63</v>
      </c>
      <c r="B25" t="s">
        <v>65</v>
      </c>
      <c r="C25">
        <f>data!C25/0.237</f>
        <v>956.0759493670887</v>
      </c>
      <c r="D25">
        <f>data!D25/0.613</f>
        <v>112.43066884176183</v>
      </c>
      <c r="E25">
        <f>data!E25/0.0928</f>
        <v>51016.163793103457</v>
      </c>
      <c r="F25">
        <f>data!F25/0.457</f>
        <v>9947.111597374178</v>
      </c>
      <c r="G25">
        <f>data!G25/0.148</f>
        <v>3301378.5810810816</v>
      </c>
      <c r="H25">
        <f>data!H25/0.0563</f>
        <v>274.95559502664298</v>
      </c>
      <c r="I25">
        <f>data!I25/0.199</f>
        <v>6.9798994974874367</v>
      </c>
      <c r="J25">
        <f>data!J25/0.0361</f>
        <v>5985.8725761772857</v>
      </c>
      <c r="K25">
        <f>data!K25/0.246</f>
        <v>3.2439024390243905</v>
      </c>
      <c r="L25">
        <f>data!L25/0.0546</f>
        <v>167.94871794871793</v>
      </c>
      <c r="M25">
        <f>data!M25/0.16</f>
        <v>75.5</v>
      </c>
      <c r="N25">
        <f>data!N25/0.0247</f>
        <v>72.348178137651814</v>
      </c>
      <c r="O25">
        <f>data!O25/0.161</f>
        <v>350.06211180124222</v>
      </c>
      <c r="P25">
        <f>data!P25/0.0246</f>
        <v>899.18699186991876</v>
      </c>
    </row>
    <row r="26" spans="1:16" x14ac:dyDescent="0.35">
      <c r="A26" t="s">
        <v>63</v>
      </c>
      <c r="B26" t="s">
        <v>66</v>
      </c>
      <c r="C26">
        <f>data!C26/0.237</f>
        <v>1520</v>
      </c>
      <c r="D26">
        <f>data!D26/0.613</f>
        <v>26.345840130505707</v>
      </c>
      <c r="E26">
        <f>data!E26/0.0928</f>
        <v>60539.870689655181</v>
      </c>
      <c r="F26">
        <f>data!F26/0.457</f>
        <v>8404.8577680525159</v>
      </c>
      <c r="G26">
        <f>data!G26/0.148</f>
        <v>3301378.3783783787</v>
      </c>
      <c r="H26">
        <f>data!H26/0.0563</f>
        <v>176.55417406749555</v>
      </c>
      <c r="I26">
        <f>data!I26/0.199</f>
        <v>2.7336683417085426</v>
      </c>
      <c r="J26">
        <f>data!J26/0.0361</f>
        <v>3704.7091412742384</v>
      </c>
      <c r="K26">
        <f>data!K26/0.246</f>
        <v>4.882113821138212</v>
      </c>
      <c r="L26">
        <f>data!L26/0.0546</f>
        <v>297.25274725274727</v>
      </c>
      <c r="M26">
        <f>data!M26/0.16</f>
        <v>152.0625</v>
      </c>
      <c r="N26">
        <f>data!N26/0.0247</f>
        <v>148.17813765182186</v>
      </c>
      <c r="O26">
        <f>data!O26/0.161</f>
        <v>600.12422360248445</v>
      </c>
      <c r="P26">
        <f>data!P26/0.0246</f>
        <v>1367.8861788617885</v>
      </c>
    </row>
    <row r="27" spans="1:16" x14ac:dyDescent="0.35">
      <c r="A27" t="s">
        <v>63</v>
      </c>
      <c r="B27" t="s">
        <v>67</v>
      </c>
      <c r="C27">
        <f>data!C27/0.237</f>
        <v>1195.5696202531647</v>
      </c>
      <c r="D27">
        <f>data!D27/0.613</f>
        <v>142.03915171288742</v>
      </c>
      <c r="E27">
        <f>data!E27/0.0928</f>
        <v>59880.60344827587</v>
      </c>
      <c r="F27">
        <f>data!F27/0.457</f>
        <v>2357.4835886214437</v>
      </c>
      <c r="G27">
        <f>data!G27/0.148</f>
        <v>3301378.5810810816</v>
      </c>
      <c r="H27">
        <f>data!H27/0.0563</f>
        <v>50.621669626998219</v>
      </c>
      <c r="I27">
        <f>data!I27/0.199</f>
        <v>331.5075376884422</v>
      </c>
      <c r="J27">
        <f>data!J27/0.0361</f>
        <v>4075.6232686980607</v>
      </c>
      <c r="K27">
        <f>data!K27/0.246</f>
        <v>59.552845528455286</v>
      </c>
      <c r="L27">
        <f>data!L27/0.0546</f>
        <v>1076.7399267399267</v>
      </c>
      <c r="M27">
        <f>data!M27/0.16</f>
        <v>89.5</v>
      </c>
      <c r="N27">
        <f>data!N27/0.0247</f>
        <v>138.46153846153845</v>
      </c>
      <c r="O27">
        <f>data!O27/0.161</f>
        <v>166.70807453416148</v>
      </c>
      <c r="P27">
        <f>data!P27/0.0246</f>
        <v>332.52032520325201</v>
      </c>
    </row>
    <row r="28" spans="1:16" x14ac:dyDescent="0.35">
      <c r="A28" t="s">
        <v>63</v>
      </c>
      <c r="B28" t="s">
        <v>68</v>
      </c>
      <c r="C28">
        <f>data!C28/0.237</f>
        <v>1778.3544303797471</v>
      </c>
      <c r="D28">
        <f>data!D28/0.613</f>
        <v>0</v>
      </c>
      <c r="E28">
        <f>data!E28/0.0928</f>
        <v>50799.568965517246</v>
      </c>
      <c r="F28">
        <f>data!F28/0.457</f>
        <v>3648.7746170678338</v>
      </c>
      <c r="G28">
        <f>data!G28/0.148</f>
        <v>3301378.5810810816</v>
      </c>
      <c r="H28">
        <f>data!H28/0.0563</f>
        <v>106.03907637655416</v>
      </c>
      <c r="I28">
        <f>data!I28/0.199</f>
        <v>2.6231155778894473</v>
      </c>
      <c r="J28">
        <f>data!J28/0.0361</f>
        <v>1799.1689750692522</v>
      </c>
      <c r="K28">
        <f>data!K28/0.246</f>
        <v>1.8414634146341464</v>
      </c>
      <c r="L28">
        <f>data!L28/0.0546</f>
        <v>68.315018315018307</v>
      </c>
      <c r="M28">
        <f>data!M28/0.16</f>
        <v>26.124999999999996</v>
      </c>
      <c r="N28">
        <f>data!N28/0.0247</f>
        <v>42.550607287449388</v>
      </c>
      <c r="O28">
        <f>data!O28/0.161</f>
        <v>136.77018633540371</v>
      </c>
      <c r="P28">
        <f>data!P28/0.0246</f>
        <v>365.44715447154471</v>
      </c>
    </row>
    <row r="29" spans="1:16" x14ac:dyDescent="0.35">
      <c r="A29" t="s">
        <v>63</v>
      </c>
      <c r="B29" t="s">
        <v>69</v>
      </c>
      <c r="C29">
        <f>data!C29/0.237</f>
        <v>824.89451476793249</v>
      </c>
      <c r="D29">
        <f>data!D29/0.613</f>
        <v>0</v>
      </c>
      <c r="E29">
        <f>data!E29/0.0928</f>
        <v>50715.193965517246</v>
      </c>
      <c r="F29">
        <f>data!F29/0.457</f>
        <v>1561.7724288840263</v>
      </c>
      <c r="G29">
        <f>data!G29/0.148</f>
        <v>3301378.1756756757</v>
      </c>
      <c r="H29">
        <f>data!H29/0.0563</f>
        <v>588.98756660745994</v>
      </c>
      <c r="I29">
        <f>data!I29/0.199</f>
        <v>1.1909547738693467</v>
      </c>
      <c r="J29">
        <f>data!J29/0.0361</f>
        <v>626.31578947368416</v>
      </c>
      <c r="K29">
        <f>data!K29/0.246</f>
        <v>6.382113821138212</v>
      </c>
      <c r="L29">
        <f>data!L29/0.0546</f>
        <v>376.55677655677653</v>
      </c>
      <c r="M29">
        <f>data!M29/0.16</f>
        <v>148.8125</v>
      </c>
      <c r="N29">
        <f>data!N29/0.0247</f>
        <v>557.08502024291499</v>
      </c>
      <c r="O29">
        <f>data!O29/0.161</f>
        <v>419.56521739130432</v>
      </c>
      <c r="P29">
        <f>data!P29/0.0246</f>
        <v>646.34146341463418</v>
      </c>
    </row>
    <row r="30" spans="1:16" x14ac:dyDescent="0.35">
      <c r="A30" t="s">
        <v>63</v>
      </c>
      <c r="B30" t="s">
        <v>70</v>
      </c>
      <c r="C30">
        <f>data!C30/0.237</f>
        <v>2105.3586497890296</v>
      </c>
      <c r="D30">
        <f>data!D30/0.613</f>
        <v>97.536704730831971</v>
      </c>
      <c r="E30">
        <f>data!E30/0.0928</f>
        <v>50833.728448275862</v>
      </c>
      <c r="F30">
        <f>data!F30/0.457</f>
        <v>5557.4398249452952</v>
      </c>
      <c r="G30">
        <f>data!G30/0.148</f>
        <v>3301378.3783783787</v>
      </c>
      <c r="H30">
        <f>data!H30/0.0563</f>
        <v>93.250444049733559</v>
      </c>
      <c r="I30">
        <f>data!I30/0.199</f>
        <v>1.1809045226130652</v>
      </c>
      <c r="J30">
        <f>data!J30/0.0361</f>
        <v>1730.1939058171745</v>
      </c>
      <c r="K30">
        <f>data!K30/0.246</f>
        <v>1.2560975609756098</v>
      </c>
      <c r="L30">
        <f>data!L30/0.0546</f>
        <v>100.36630036630036</v>
      </c>
      <c r="M30">
        <f>data!M30/0.16</f>
        <v>70.75</v>
      </c>
      <c r="N30">
        <f>data!N30/0.0247</f>
        <v>195.14170040485831</v>
      </c>
      <c r="O30">
        <f>data!O30/0.161</f>
        <v>351.55279503105589</v>
      </c>
      <c r="P30">
        <f>data!P30/0.0246</f>
        <v>815.04065040650403</v>
      </c>
    </row>
    <row r="31" spans="1:16" x14ac:dyDescent="0.35">
      <c r="A31" t="s">
        <v>63</v>
      </c>
      <c r="B31" t="s">
        <v>71</v>
      </c>
      <c r="C31">
        <f>data!C31/0.237</f>
        <v>1450.0421940928272</v>
      </c>
      <c r="D31">
        <f>data!D31/0.613</f>
        <v>52.78955954323002</v>
      </c>
      <c r="E31">
        <f>data!E31/0.0928</f>
        <v>50887.715517241384</v>
      </c>
      <c r="F31">
        <f>data!F31/0.457</f>
        <v>1899.4091903719911</v>
      </c>
      <c r="G31">
        <f>data!G31/0.148</f>
        <v>3301378.3783783787</v>
      </c>
      <c r="H31">
        <f>data!H31/0.0563</f>
        <v>41.420959147424504</v>
      </c>
      <c r="I31">
        <f>data!I31/0.199</f>
        <v>0.1271356783919598</v>
      </c>
      <c r="J31">
        <f>data!J31/0.0361</f>
        <v>754.57063711911348</v>
      </c>
      <c r="K31">
        <f>data!K31/0.246</f>
        <v>0.60772357723577231</v>
      </c>
      <c r="L31">
        <f>data!L31/0.0546</f>
        <v>51.648351648351642</v>
      </c>
      <c r="M31">
        <f>data!M31/0.16</f>
        <v>29.875</v>
      </c>
      <c r="N31">
        <f>data!N31/0.0247</f>
        <v>41.943319838056681</v>
      </c>
      <c r="O31">
        <f>data!O31/0.161</f>
        <v>134.47204968944098</v>
      </c>
      <c r="P31">
        <f>data!P31/0.0246</f>
        <v>280.48780487804879</v>
      </c>
    </row>
    <row r="32" spans="1:16" x14ac:dyDescent="0.35">
      <c r="A32" t="s">
        <v>63</v>
      </c>
      <c r="B32" t="s">
        <v>72</v>
      </c>
      <c r="C32">
        <f>data!C32/0.237</f>
        <v>1897.4683544303798</v>
      </c>
      <c r="D32">
        <f>data!D32/0.613</f>
        <v>381.77814029363788</v>
      </c>
      <c r="E32">
        <f>data!E32/0.0928</f>
        <v>51919.612068965522</v>
      </c>
      <c r="F32">
        <f>data!F32/0.457</f>
        <v>3415.2516411378556</v>
      </c>
      <c r="G32">
        <f>data!G32/0.148</f>
        <v>3301378.3783783787</v>
      </c>
      <c r="H32">
        <f>data!H32/0.0563</f>
        <v>36.216696269982236</v>
      </c>
      <c r="I32">
        <f>data!I32/0.199</f>
        <v>6.8793969849246226</v>
      </c>
      <c r="J32">
        <f>data!J32/0.0361</f>
        <v>1071.4681440443212</v>
      </c>
      <c r="K32">
        <f>data!K32/0.246</f>
        <v>2.5731707317073171</v>
      </c>
      <c r="L32">
        <f>data!L32/0.0546</f>
        <v>112.08791208791209</v>
      </c>
      <c r="M32">
        <f>data!M32/0.16</f>
        <v>51.875</v>
      </c>
      <c r="N32">
        <f>data!N32/0.0247</f>
        <v>66.315789473684205</v>
      </c>
      <c r="O32">
        <f>data!O32/0.161</f>
        <v>218.88198757763976</v>
      </c>
      <c r="P32">
        <f>data!P32/0.0246</f>
        <v>476.42276422764229</v>
      </c>
    </row>
    <row r="33" spans="1:16" x14ac:dyDescent="0.35">
      <c r="A33" t="s">
        <v>63</v>
      </c>
      <c r="B33" t="s">
        <v>73</v>
      </c>
      <c r="C33">
        <f>data!C33/0.237</f>
        <v>1909.2827004219409</v>
      </c>
      <c r="D33">
        <f>data!D33/0.613</f>
        <v>0</v>
      </c>
      <c r="E33">
        <f>data!E33/0.0928</f>
        <v>50831.357758620688</v>
      </c>
      <c r="F33">
        <f>data!F33/0.457</f>
        <v>4781.4004376367611</v>
      </c>
      <c r="G33">
        <f>data!G33/0.148</f>
        <v>3301378.5810810816</v>
      </c>
      <c r="H33">
        <f>data!H33/0.0563</f>
        <v>41.722912966252224</v>
      </c>
      <c r="I33">
        <f>data!I33/0.199</f>
        <v>0.25025125628140699</v>
      </c>
      <c r="J33">
        <f>data!J33/0.0361</f>
        <v>221.05263157894737</v>
      </c>
      <c r="K33">
        <f>data!K33/0.246</f>
        <v>2.0081300813008132</v>
      </c>
      <c r="L33">
        <f>data!L33/0.0546</f>
        <v>154.21245421245419</v>
      </c>
      <c r="M33">
        <f>data!M33/0.16</f>
        <v>87.5625</v>
      </c>
      <c r="N33">
        <f>data!N33/0.0247</f>
        <v>92.510121457489888</v>
      </c>
      <c r="O33">
        <f>data!O33/0.161</f>
        <v>385.03105590062114</v>
      </c>
      <c r="P33">
        <f>data!P33/0.0246</f>
        <v>821.95121951219505</v>
      </c>
    </row>
    <row r="34" spans="1:16" x14ac:dyDescent="0.35">
      <c r="A34" t="s">
        <v>63</v>
      </c>
      <c r="B34" t="s">
        <v>74</v>
      </c>
      <c r="C34">
        <f>data!C34/0.237</f>
        <v>188.14345991561183</v>
      </c>
      <c r="D34">
        <f>data!D34/0.613</f>
        <v>0</v>
      </c>
      <c r="E34">
        <f>data!E34/0.0928</f>
        <v>34517.887931034486</v>
      </c>
      <c r="F34">
        <f>data!F34/0.457</f>
        <v>585.77680525164112</v>
      </c>
      <c r="G34">
        <f>data!G34/0.148</f>
        <v>2247511.8243243243</v>
      </c>
      <c r="H34">
        <f>data!H34/0.0563</f>
        <v>31.758436944937831</v>
      </c>
      <c r="I34">
        <f>data!I34/0.199</f>
        <v>2.2613065326633163E-2</v>
      </c>
      <c r="J34">
        <f>data!J34/0.0361</f>
        <v>604.98614958448752</v>
      </c>
      <c r="K34">
        <f>data!K34/0.246</f>
        <v>0.16097560975609757</v>
      </c>
      <c r="L34">
        <f>data!L34/0.0546</f>
        <v>15.476190476190474</v>
      </c>
      <c r="M34">
        <f>data!M34/0.16</f>
        <v>12.24375</v>
      </c>
      <c r="N34">
        <f>data!N34/0.0247</f>
        <v>50.607287449392715</v>
      </c>
      <c r="O34">
        <f>data!O34/0.161</f>
        <v>51.987577639751549</v>
      </c>
      <c r="P34">
        <f>data!P34/0.0246</f>
        <v>95.691056910569102</v>
      </c>
    </row>
    <row r="35" spans="1:16" x14ac:dyDescent="0.35">
      <c r="A35" t="s">
        <v>63</v>
      </c>
      <c r="B35" t="s">
        <v>78</v>
      </c>
      <c r="C35">
        <f>data!C35/0.237</f>
        <v>172.10970464135022</v>
      </c>
      <c r="D35">
        <f>data!D35/0.613</f>
        <v>0</v>
      </c>
      <c r="E35">
        <f>data!E35/0.0928</f>
        <v>35136.530172413797</v>
      </c>
      <c r="F35">
        <f>data!F35/0.457</f>
        <v>592.47264770240702</v>
      </c>
      <c r="G35">
        <f>data!G35/0.148</f>
        <v>2249579.7972972975</v>
      </c>
      <c r="H35">
        <f>data!H35/0.0563</f>
        <v>31.97158081705151</v>
      </c>
      <c r="I35">
        <f>data!I35/0.199</f>
        <v>0</v>
      </c>
      <c r="J35">
        <f>data!J35/0.0361</f>
        <v>601.93905817174516</v>
      </c>
      <c r="K35">
        <f>data!K35/0.246</f>
        <v>0.20040650406504065</v>
      </c>
      <c r="L35">
        <f>data!L35/0.0546</f>
        <v>16.758241758241759</v>
      </c>
      <c r="M35">
        <f>data!M35/0.16</f>
        <v>12.456250000000001</v>
      </c>
      <c r="N35">
        <f>data!N35/0.0247</f>
        <v>50.08097165991903</v>
      </c>
      <c r="O35">
        <f>data!O35/0.161</f>
        <v>52.049689440993795</v>
      </c>
      <c r="P35">
        <f>data!P35/0.0246</f>
        <v>96.707317073170728</v>
      </c>
    </row>
    <row r="36" spans="1:16" x14ac:dyDescent="0.35">
      <c r="A36" t="s">
        <v>63</v>
      </c>
      <c r="B36" t="s">
        <v>79</v>
      </c>
      <c r="C36">
        <f>data!C36/0.237</f>
        <v>0</v>
      </c>
      <c r="D36">
        <f>data!D36/0.613</f>
        <v>0</v>
      </c>
      <c r="E36">
        <f>data!E36/0.0928</f>
        <v>0</v>
      </c>
      <c r="F36">
        <f>data!F36/0.457</f>
        <v>1741.5536105032822</v>
      </c>
      <c r="G36">
        <f>data!G36/0.148</f>
        <v>8697.5675675675684</v>
      </c>
      <c r="H36">
        <f>data!H36/0.0563</f>
        <v>6708.348134991119</v>
      </c>
      <c r="I36">
        <f>data!I36/0.199</f>
        <v>0</v>
      </c>
      <c r="J36">
        <f>data!J36/0.0361</f>
        <v>18784.487534626038</v>
      </c>
      <c r="K36">
        <f>data!K36/0.246</f>
        <v>4100.6504065040654</v>
      </c>
      <c r="L36">
        <f>data!L36/0.0546</f>
        <v>0</v>
      </c>
      <c r="M36">
        <f>data!M36/0.16</f>
        <v>0</v>
      </c>
      <c r="N36">
        <f>data!N36/0.0247</f>
        <v>0</v>
      </c>
      <c r="O36">
        <f>data!O36/0.161</f>
        <v>0</v>
      </c>
      <c r="P36">
        <f>data!P36/0.0246</f>
        <v>0</v>
      </c>
    </row>
    <row r="37" spans="1:16" x14ac:dyDescent="0.35">
      <c r="A37" t="s">
        <v>63</v>
      </c>
      <c r="B37" t="s">
        <v>80</v>
      </c>
      <c r="C37">
        <f>data!C37/0.237</f>
        <v>153.08016877637132</v>
      </c>
      <c r="D37">
        <f>data!D37/0.613</f>
        <v>0</v>
      </c>
      <c r="E37">
        <f>data!E37/0.0928</f>
        <v>34588.362068965522</v>
      </c>
      <c r="F37">
        <f>data!F37/0.457</f>
        <v>597.35229759299784</v>
      </c>
      <c r="G37">
        <f>data!G37/0.148</f>
        <v>2270031.2837837841</v>
      </c>
      <c r="H37">
        <f>data!H37/0.0563</f>
        <v>32.806394316163406</v>
      </c>
      <c r="I37">
        <f>data!I37/0.199</f>
        <v>0</v>
      </c>
      <c r="J37">
        <f>data!J37/0.0361</f>
        <v>610.2493074792244</v>
      </c>
      <c r="K37">
        <f>data!K37/0.246</f>
        <v>0.19471544715447153</v>
      </c>
      <c r="L37">
        <f>data!L37/0.0546</f>
        <v>18.717948717948719</v>
      </c>
      <c r="M37">
        <f>data!M37/0.16</f>
        <v>12.625</v>
      </c>
      <c r="N37">
        <f>data!N37/0.0247</f>
        <v>48.623481781376519</v>
      </c>
      <c r="O37">
        <f>data!O37/0.161</f>
        <v>51.055900621118013</v>
      </c>
      <c r="P37">
        <f>data!P37/0.0246</f>
        <v>98.455284552845526</v>
      </c>
    </row>
    <row r="38" spans="1:16" x14ac:dyDescent="0.35">
      <c r="A38" t="s">
        <v>63</v>
      </c>
      <c r="B38" t="s">
        <v>81</v>
      </c>
      <c r="C38">
        <f>data!C38/0.237</f>
        <v>0</v>
      </c>
      <c r="D38">
        <f>data!D38/0.613</f>
        <v>0</v>
      </c>
      <c r="E38">
        <f>data!E38/0.0928</f>
        <v>185700.86206896554</v>
      </c>
      <c r="F38">
        <f>data!F38/0.457</f>
        <v>0</v>
      </c>
      <c r="G38">
        <f>data!G38/0.148</f>
        <v>408132.90540540538</v>
      </c>
      <c r="H38">
        <f>data!H38/0.0563</f>
        <v>0</v>
      </c>
      <c r="I38">
        <f>data!I38/0.199</f>
        <v>0</v>
      </c>
      <c r="J38">
        <f>data!J38/0.0361</f>
        <v>15613.296398891966</v>
      </c>
      <c r="K38">
        <f>data!K38/0.246</f>
        <v>2044.4715447154472</v>
      </c>
      <c r="L38">
        <f>data!L38/0.0546</f>
        <v>68051.0989010989</v>
      </c>
      <c r="M38">
        <f>data!M38/0.16</f>
        <v>24130.75</v>
      </c>
      <c r="N38">
        <f>data!N38/0.0247</f>
        <v>0</v>
      </c>
      <c r="O38">
        <f>data!O38/0.161</f>
        <v>0</v>
      </c>
      <c r="P38">
        <f>data!P38/0.0246</f>
        <v>33609.756097560974</v>
      </c>
    </row>
    <row r="39" spans="1:16" x14ac:dyDescent="0.35">
      <c r="A39" t="s">
        <v>63</v>
      </c>
      <c r="B39" t="s">
        <v>82</v>
      </c>
      <c r="C39">
        <f>data!C39/0.237</f>
        <v>4779.7890295358648</v>
      </c>
      <c r="D39">
        <f>data!D39/0.613</f>
        <v>3049.5921696574228</v>
      </c>
      <c r="E39">
        <f>data!E39/0.0928</f>
        <v>50642.887931034486</v>
      </c>
      <c r="F39">
        <f>data!F39/0.457</f>
        <v>1569.4091903719911</v>
      </c>
      <c r="G39">
        <f>data!G39/0.148</f>
        <v>3301378.3783783787</v>
      </c>
      <c r="H39">
        <f>data!H39/0.0563</f>
        <v>64.298401420959152</v>
      </c>
      <c r="I39">
        <f>data!I39/0.199</f>
        <v>105.52763819095478</v>
      </c>
      <c r="J39">
        <f>data!J39/0.0361</f>
        <v>3191.9667590027702</v>
      </c>
      <c r="K39">
        <f>data!K39/0.246</f>
        <v>19.674796747967481</v>
      </c>
      <c r="L39">
        <f>data!L39/0.0546</f>
        <v>414.46886446886441</v>
      </c>
      <c r="M39">
        <f>data!M39/0.16</f>
        <v>59.125000000000007</v>
      </c>
      <c r="N39">
        <f>data!N39/0.0247</f>
        <v>77.611336032388664</v>
      </c>
      <c r="O39">
        <f>data!O39/0.161</f>
        <v>162.67080745341616</v>
      </c>
      <c r="P39">
        <f>data!P39/0.0246</f>
        <v>295.1219512195122</v>
      </c>
    </row>
    <row r="40" spans="1:16" x14ac:dyDescent="0.35">
      <c r="A40" t="s">
        <v>63</v>
      </c>
      <c r="B40" t="s">
        <v>83</v>
      </c>
      <c r="C40">
        <f>data!C40/0.237</f>
        <v>4109.662447257384</v>
      </c>
      <c r="D40">
        <f>data!D40/0.613</f>
        <v>0</v>
      </c>
      <c r="E40">
        <f>data!E40/0.0928</f>
        <v>50397.521551724145</v>
      </c>
      <c r="F40">
        <f>data!F40/0.457</f>
        <v>6687.2647702406994</v>
      </c>
      <c r="G40">
        <f>data!G40/0.148</f>
        <v>3301378.3783783787</v>
      </c>
      <c r="H40">
        <f>data!H40/0.0563</f>
        <v>635.52397868561275</v>
      </c>
      <c r="I40">
        <f>data!I40/0.199</f>
        <v>0.77487437185929642</v>
      </c>
      <c r="J40">
        <f>data!J40/0.0361</f>
        <v>1422.7146814404432</v>
      </c>
      <c r="K40">
        <f>data!K40/0.246</f>
        <v>0.82520325203252043</v>
      </c>
      <c r="L40">
        <f>data!L40/0.0546</f>
        <v>54.029304029304029</v>
      </c>
      <c r="M40">
        <f>data!M40/0.16</f>
        <v>47.9375</v>
      </c>
      <c r="N40">
        <f>data!N40/0.0247</f>
        <v>9.4736842105263168</v>
      </c>
      <c r="O40">
        <f>data!O40/0.161</f>
        <v>300.86956521739125</v>
      </c>
      <c r="P40">
        <f>data!P40/0.0246</f>
        <v>826.82926829268285</v>
      </c>
    </row>
    <row r="41" spans="1:16" x14ac:dyDescent="0.35">
      <c r="A41" t="s">
        <v>63</v>
      </c>
      <c r="B41" t="s">
        <v>84</v>
      </c>
      <c r="C41">
        <f>data!C41/0.237</f>
        <v>3398.9029535864979</v>
      </c>
      <c r="D41">
        <f>data!D41/0.613</f>
        <v>979.38009787928229</v>
      </c>
      <c r="E41">
        <f>data!E41/0.0928</f>
        <v>69458.72844827587</v>
      </c>
      <c r="F41">
        <f>data!F41/0.457</f>
        <v>12245.142231947482</v>
      </c>
      <c r="G41">
        <f>data!G41/0.148</f>
        <v>3301378.3783783787</v>
      </c>
      <c r="H41">
        <f>data!H41/0.0563</f>
        <v>263.58792184724689</v>
      </c>
      <c r="I41">
        <f>data!I41/0.199</f>
        <v>46.231155778894468</v>
      </c>
      <c r="J41">
        <f>data!J41/0.0361</f>
        <v>2034.9030470914126</v>
      </c>
      <c r="K41">
        <f>data!K41/0.246</f>
        <v>19.878048780487802</v>
      </c>
      <c r="L41">
        <f>data!L41/0.0546</f>
        <v>621.79487179487182</v>
      </c>
      <c r="M41">
        <f>data!M41/0.16</f>
        <v>192.3125</v>
      </c>
      <c r="N41">
        <f>data!N41/0.0247</f>
        <v>211.74089068825913</v>
      </c>
      <c r="O41">
        <f>data!O41/0.161</f>
        <v>833.91304347826076</v>
      </c>
      <c r="P41">
        <f>data!P41/0.0246</f>
        <v>1927.6422764227643</v>
      </c>
    </row>
    <row r="42" spans="1:16" x14ac:dyDescent="0.35">
      <c r="A42" t="s">
        <v>63</v>
      </c>
      <c r="B42" t="s">
        <v>85</v>
      </c>
      <c r="C42">
        <f>data!C42/0.237</f>
        <v>1608.9029535864979</v>
      </c>
      <c r="D42">
        <f>data!D42/0.613</f>
        <v>0</v>
      </c>
      <c r="E42">
        <f>data!E42/0.0928</f>
        <v>50835.344827586217</v>
      </c>
      <c r="F42">
        <f>data!F42/0.457</f>
        <v>3652.2100656455141</v>
      </c>
      <c r="G42">
        <f>data!G42/0.148</f>
        <v>3301378.3783783787</v>
      </c>
      <c r="H42">
        <f>data!H42/0.0563</f>
        <v>30.071047957371224</v>
      </c>
      <c r="I42">
        <f>data!I42/0.199</f>
        <v>0.33567839195979898</v>
      </c>
      <c r="J42">
        <f>data!J42/0.0361</f>
        <v>192.52077562326869</v>
      </c>
      <c r="K42">
        <f>data!K42/0.246</f>
        <v>1.878048780487805</v>
      </c>
      <c r="L42">
        <f>data!L42/0.0546</f>
        <v>129.30402930402929</v>
      </c>
      <c r="M42">
        <f>data!M42/0.16</f>
        <v>68.3125</v>
      </c>
      <c r="N42">
        <f>data!N42/0.0247</f>
        <v>99.716599190283404</v>
      </c>
      <c r="O42">
        <f>data!O42/0.161</f>
        <v>303.6024844720497</v>
      </c>
      <c r="P42">
        <f>data!P42/0.0246</f>
        <v>639.02439024390242</v>
      </c>
    </row>
    <row r="43" spans="1:16" x14ac:dyDescent="0.35">
      <c r="A43" t="s">
        <v>63</v>
      </c>
      <c r="B43" t="s">
        <v>86</v>
      </c>
      <c r="C43">
        <f>data!C43/0.237</f>
        <v>1131.0548523206751</v>
      </c>
      <c r="D43">
        <f>data!D43/0.613</f>
        <v>71.207177814029365</v>
      </c>
      <c r="E43">
        <f>data!E43/0.0928</f>
        <v>50755.172413793109</v>
      </c>
      <c r="F43">
        <f>data!F43/0.457</f>
        <v>1725.1641137855579</v>
      </c>
      <c r="G43">
        <f>data!G43/0.148</f>
        <v>3301378.7837837841</v>
      </c>
      <c r="H43">
        <f>data!H43/0.0563</f>
        <v>40.301953818827712</v>
      </c>
      <c r="I43">
        <f>data!I43/0.199</f>
        <v>0.92462311557788934</v>
      </c>
      <c r="J43">
        <f>data!J43/0.0361</f>
        <v>604.43213296398892</v>
      </c>
      <c r="K43">
        <f>data!K43/0.246</f>
        <v>0.38292682926829269</v>
      </c>
      <c r="L43">
        <f>data!L43/0.0546</f>
        <v>22.582417582417584</v>
      </c>
      <c r="M43">
        <f>data!M43/0.16</f>
        <v>16.125</v>
      </c>
      <c r="N43">
        <f>data!N43/0.0247</f>
        <v>14.8582995951417</v>
      </c>
      <c r="O43">
        <f>data!O43/0.161</f>
        <v>84.161490683229815</v>
      </c>
      <c r="P43">
        <f>data!P43/0.0246</f>
        <v>207.72357723577238</v>
      </c>
    </row>
    <row r="44" spans="1:16" x14ac:dyDescent="0.35">
      <c r="A44" t="s">
        <v>63</v>
      </c>
      <c r="B44" t="s">
        <v>87</v>
      </c>
      <c r="C44">
        <f>data!C44/0.237</f>
        <v>1746.8354430379748</v>
      </c>
      <c r="D44">
        <f>data!D44/0.613</f>
        <v>0</v>
      </c>
      <c r="E44">
        <f>data!E44/0.0928</f>
        <v>50199.245689655174</v>
      </c>
      <c r="F44">
        <f>data!F44/0.457</f>
        <v>3034.682713347921</v>
      </c>
      <c r="G44">
        <f>data!G44/0.148</f>
        <v>3301378.7837837841</v>
      </c>
      <c r="H44">
        <f>data!H44/0.0563</f>
        <v>57.015985790408521</v>
      </c>
      <c r="I44">
        <f>data!I44/0.199</f>
        <v>0.70201005025125618</v>
      </c>
      <c r="J44">
        <f>data!J44/0.0361</f>
        <v>914.12742382271472</v>
      </c>
      <c r="K44">
        <f>data!K44/0.246</f>
        <v>1.178861788617886</v>
      </c>
      <c r="L44">
        <f>data!L44/0.0546</f>
        <v>76.92307692307692</v>
      </c>
      <c r="M44">
        <f>data!M44/0.16</f>
        <v>43.1875</v>
      </c>
      <c r="N44">
        <f>data!N44/0.0247</f>
        <v>53.765182186234824</v>
      </c>
      <c r="O44">
        <f>data!O44/0.161</f>
        <v>195.27950310559007</v>
      </c>
      <c r="P44">
        <f>data!P44/0.0246</f>
        <v>430.08130081300811</v>
      </c>
    </row>
    <row r="45" spans="1:16" x14ac:dyDescent="0.35">
      <c r="A45" t="s">
        <v>63</v>
      </c>
      <c r="B45" t="s">
        <v>88</v>
      </c>
      <c r="C45">
        <f>data!C45/0.237</f>
        <v>3878.6075949367091</v>
      </c>
      <c r="D45">
        <f>data!D45/0.613</f>
        <v>80.929853181076666</v>
      </c>
      <c r="E45">
        <f>data!E45/0.0928</f>
        <v>50130.926724137928</v>
      </c>
      <c r="F45">
        <f>data!F45/0.457</f>
        <v>6250.3282275711163</v>
      </c>
      <c r="G45">
        <f>data!G45/0.148</f>
        <v>3301378.5810810816</v>
      </c>
      <c r="H45">
        <f>data!H45/0.0563</f>
        <v>63.765541740674948</v>
      </c>
      <c r="I45">
        <f>data!I45/0.199</f>
        <v>1.879396984924623</v>
      </c>
      <c r="J45">
        <f>data!J45/0.0361</f>
        <v>958.72576177285316</v>
      </c>
      <c r="K45">
        <f>data!K45/0.246</f>
        <v>1.845528455284553</v>
      </c>
      <c r="L45">
        <f>data!L45/0.0546</f>
        <v>126.37362637362638</v>
      </c>
      <c r="M45">
        <f>data!M45/0.16</f>
        <v>70.9375</v>
      </c>
      <c r="N45">
        <f>data!N45/0.0247</f>
        <v>105.66801619433198</v>
      </c>
      <c r="O45">
        <f>data!O45/0.161</f>
        <v>351.11801242236027</v>
      </c>
      <c r="P45">
        <f>data!P45/0.0246</f>
        <v>840.2439024390244</v>
      </c>
    </row>
    <row r="46" spans="1:16" x14ac:dyDescent="0.35">
      <c r="A46" t="s">
        <v>63</v>
      </c>
      <c r="B46" t="s">
        <v>89</v>
      </c>
      <c r="C46">
        <f>data!C46/0.237</f>
        <v>2482.4472573839666</v>
      </c>
      <c r="D46">
        <f>data!D46/0.613</f>
        <v>370.44045676998371</v>
      </c>
      <c r="E46">
        <f>data!E46/0.0928</f>
        <v>50679.956896551732</v>
      </c>
      <c r="F46">
        <f>data!F46/0.457</f>
        <v>4526.2582056892779</v>
      </c>
      <c r="G46">
        <f>data!G46/0.148</f>
        <v>3301378.5810810816</v>
      </c>
      <c r="H46">
        <f>data!H46/0.0563</f>
        <v>73.357015985790397</v>
      </c>
      <c r="I46">
        <f>data!I46/0.199</f>
        <v>18.241206030150753</v>
      </c>
      <c r="J46">
        <f>data!J46/0.0361</f>
        <v>2255.1246537396119</v>
      </c>
      <c r="K46">
        <f>data!K46/0.246</f>
        <v>15</v>
      </c>
      <c r="L46">
        <f>data!L46/0.0546</f>
        <v>457.3260073260073</v>
      </c>
      <c r="M46">
        <f>data!M46/0.16</f>
        <v>130.875</v>
      </c>
      <c r="N46">
        <f>data!N46/0.0247</f>
        <v>219.43319838056681</v>
      </c>
      <c r="O46">
        <f>data!O46/0.161</f>
        <v>355.46583850931677</v>
      </c>
      <c r="P46">
        <f>data!P46/0.0246</f>
        <v>739.02439024390242</v>
      </c>
    </row>
    <row r="47" spans="1:16" x14ac:dyDescent="0.35">
      <c r="A47" t="s">
        <v>63</v>
      </c>
      <c r="B47" t="s">
        <v>90</v>
      </c>
      <c r="C47">
        <f>data!C47/0.237</f>
        <v>2209.5358649789027</v>
      </c>
      <c r="D47">
        <f>data!D47/0.613</f>
        <v>10901.044045676999</v>
      </c>
      <c r="E47">
        <f>data!E47/0.0928</f>
        <v>50568.318965517239</v>
      </c>
      <c r="F47">
        <f>data!F47/0.457</f>
        <v>10066.477024070022</v>
      </c>
      <c r="G47">
        <f>data!G47/0.148</f>
        <v>3301378.5810810816</v>
      </c>
      <c r="H47">
        <f>data!H47/0.0563</f>
        <v>150.62166962699823</v>
      </c>
      <c r="I47">
        <f>data!I47/0.199</f>
        <v>22.8643216080402</v>
      </c>
      <c r="J47">
        <f>data!J47/0.0361</f>
        <v>1592.5207756232687</v>
      </c>
      <c r="K47">
        <f>data!K47/0.246</f>
        <v>8.8252032520325194</v>
      </c>
      <c r="L47">
        <f>data!L47/0.0546</f>
        <v>350.18315018315019</v>
      </c>
      <c r="M47">
        <f>data!M47/0.16</f>
        <v>146.75</v>
      </c>
      <c r="N47">
        <f>data!N47/0.0247</f>
        <v>179.35222672064776</v>
      </c>
      <c r="O47">
        <f>data!O47/0.161</f>
        <v>727.76397515527947</v>
      </c>
      <c r="P47">
        <f>data!P47/0.0246</f>
        <v>1640.6504065040649</v>
      </c>
    </row>
    <row r="48" spans="1:16" x14ac:dyDescent="0.35">
      <c r="A48" t="s">
        <v>63</v>
      </c>
      <c r="B48" t="s">
        <v>91</v>
      </c>
      <c r="C48">
        <f>data!C48/0.237</f>
        <v>3168.9451476793247</v>
      </c>
      <c r="D48">
        <f>data!D48/0.613</f>
        <v>0</v>
      </c>
      <c r="E48">
        <f>data!E48/0.0928</f>
        <v>50095.258620689659</v>
      </c>
      <c r="F48">
        <f>data!F48/0.457</f>
        <v>4377.1334792122534</v>
      </c>
      <c r="G48">
        <f>data!G48/0.148</f>
        <v>3301378.5810810816</v>
      </c>
      <c r="H48">
        <f>data!H48/0.0563</f>
        <v>36.00355239786856</v>
      </c>
      <c r="I48">
        <f>data!I48/0.199</f>
        <v>7.4874371859296476E-2</v>
      </c>
      <c r="J48">
        <f>data!J48/0.0361</f>
        <v>587.25761772853184</v>
      </c>
      <c r="K48">
        <f>data!K48/0.246</f>
        <v>0.50325203252032513</v>
      </c>
      <c r="L48">
        <f>data!L48/0.0546</f>
        <v>53.663003663003664</v>
      </c>
      <c r="M48">
        <f>data!M48/0.16</f>
        <v>42.0625</v>
      </c>
      <c r="N48">
        <f>data!N48/0.0247</f>
        <v>56.963562753036442</v>
      </c>
      <c r="O48">
        <f>data!O48/0.161</f>
        <v>244.90683229813664</v>
      </c>
      <c r="P48">
        <f>data!P48/0.0246</f>
        <v>598.78048780487802</v>
      </c>
    </row>
    <row r="49" spans="1:16" x14ac:dyDescent="0.35">
      <c r="A49" t="s">
        <v>63</v>
      </c>
      <c r="B49" t="s">
        <v>92</v>
      </c>
      <c r="C49">
        <f>data!C49/0.237</f>
        <v>2439.915611814346</v>
      </c>
      <c r="D49">
        <f>data!D49/0.613</f>
        <v>92.854812398042412</v>
      </c>
      <c r="E49">
        <f>data!E49/0.0928</f>
        <v>50411.422413793109</v>
      </c>
      <c r="F49">
        <f>data!F49/0.457</f>
        <v>5409.9124726477021</v>
      </c>
      <c r="G49">
        <f>data!G49/0.148</f>
        <v>3301378.5810810816</v>
      </c>
      <c r="H49">
        <f>data!H49/0.0563</f>
        <v>62.166962699822378</v>
      </c>
      <c r="I49">
        <f>data!I49/0.199</f>
        <v>0.78492462311557787</v>
      </c>
      <c r="J49">
        <f>data!J49/0.0361</f>
        <v>1327.146814404432</v>
      </c>
      <c r="K49">
        <f>data!K49/0.246</f>
        <v>1.524390243902439</v>
      </c>
      <c r="L49">
        <f>data!L49/0.0546</f>
        <v>108.24175824175823</v>
      </c>
      <c r="M49">
        <f>data!M49/0.16</f>
        <v>72.375</v>
      </c>
      <c r="N49">
        <f>data!N49/0.0247</f>
        <v>125.50607287449394</v>
      </c>
      <c r="O49">
        <f>data!O49/0.161</f>
        <v>359.62732919254654</v>
      </c>
      <c r="P49">
        <f>data!P49/0.0246</f>
        <v>826.01626016260161</v>
      </c>
    </row>
    <row r="50" spans="1:16" x14ac:dyDescent="0.35">
      <c r="A50" t="s">
        <v>63</v>
      </c>
      <c r="B50" t="s">
        <v>96</v>
      </c>
      <c r="C50">
        <f>data!C50/0.237</f>
        <v>1811.2658227848101</v>
      </c>
      <c r="D50">
        <f>data!D50/0.613</f>
        <v>262.13703099510604</v>
      </c>
      <c r="E50">
        <f>data!E50/0.0928</f>
        <v>52041.59482758621</v>
      </c>
      <c r="F50">
        <f>data!F50/0.457</f>
        <v>5949.4967177242888</v>
      </c>
      <c r="G50">
        <f>data!G50/0.148</f>
        <v>3301378.5810810816</v>
      </c>
      <c r="H50">
        <f>data!H50/0.0563</f>
        <v>58.792184724689164</v>
      </c>
      <c r="I50">
        <f>data!I50/0.199</f>
        <v>2.8090452261306535</v>
      </c>
      <c r="J50">
        <f>data!J50/0.0361</f>
        <v>773.13019390581712</v>
      </c>
      <c r="K50">
        <f>data!K50/0.246</f>
        <v>3.1626016260162602</v>
      </c>
      <c r="L50">
        <f>data!L50/0.0546</f>
        <v>206.41025641025638</v>
      </c>
      <c r="M50">
        <f>data!M50/0.16</f>
        <v>111.9375</v>
      </c>
      <c r="N50">
        <f>data!N50/0.0247</f>
        <v>94.696356275303643</v>
      </c>
      <c r="O50">
        <f>data!O50/0.161</f>
        <v>476.95652173913044</v>
      </c>
      <c r="P50">
        <f>data!P50/0.0246</f>
        <v>994.71544715447146</v>
      </c>
    </row>
    <row r="51" spans="1:16" x14ac:dyDescent="0.35">
      <c r="A51" t="s">
        <v>63</v>
      </c>
      <c r="B51" t="s">
        <v>97</v>
      </c>
      <c r="C51">
        <f>data!C51/0.237</f>
        <v>176.83544303797467</v>
      </c>
      <c r="D51">
        <f>data!D51/0.613</f>
        <v>0</v>
      </c>
      <c r="E51">
        <f>data!E51/0.0928</f>
        <v>33502.370689655174</v>
      </c>
      <c r="F51">
        <f>data!F51/0.457</f>
        <v>567.33041575492337</v>
      </c>
      <c r="G51">
        <f>data!G51/0.148</f>
        <v>2225377.9729729732</v>
      </c>
      <c r="H51">
        <f>data!H51/0.0563</f>
        <v>31.172291296625218</v>
      </c>
      <c r="I51">
        <f>data!I51/0.199</f>
        <v>0</v>
      </c>
      <c r="J51">
        <f>data!J51/0.0361</f>
        <v>586.14958448753464</v>
      </c>
      <c r="K51">
        <f>data!K51/0.246</f>
        <v>0.15365853658536585</v>
      </c>
      <c r="L51">
        <f>data!L51/0.0546</f>
        <v>15.384615384615383</v>
      </c>
      <c r="M51">
        <f>data!M51/0.16</f>
        <v>11.88125</v>
      </c>
      <c r="N51">
        <f>data!N51/0.0247</f>
        <v>50.728744939271252</v>
      </c>
      <c r="O51">
        <f>data!O51/0.161</f>
        <v>50.496894409937894</v>
      </c>
      <c r="P51">
        <f>data!P51/0.0246</f>
        <v>93.048780487804876</v>
      </c>
    </row>
    <row r="52" spans="1:16" x14ac:dyDescent="0.35">
      <c r="A52" t="s">
        <v>63</v>
      </c>
      <c r="B52" t="s">
        <v>98</v>
      </c>
      <c r="C52">
        <f>data!C52/0.237</f>
        <v>164.55696202531647</v>
      </c>
      <c r="D52">
        <f>data!D52/0.613</f>
        <v>0</v>
      </c>
      <c r="E52">
        <f>data!E52/0.0928</f>
        <v>33545.689655172413</v>
      </c>
      <c r="F52">
        <f>data!F52/0.457</f>
        <v>571.57549234135661</v>
      </c>
      <c r="G52">
        <f>data!G52/0.148</f>
        <v>2238747.5</v>
      </c>
      <c r="H52">
        <f>data!H52/0.0563</f>
        <v>31.527531083481346</v>
      </c>
      <c r="I52">
        <f>data!I52/0.199</f>
        <v>2.4120603015075372E-2</v>
      </c>
      <c r="J52">
        <f>data!J52/0.0361</f>
        <v>597.22991689750688</v>
      </c>
      <c r="K52">
        <f>data!K52/0.246</f>
        <v>0.17926829268292682</v>
      </c>
      <c r="L52">
        <f>data!L52/0.0546</f>
        <v>17.106227106227106</v>
      </c>
      <c r="M52">
        <f>data!M52/0.16</f>
        <v>12.712499999999999</v>
      </c>
      <c r="N52">
        <f>data!N52/0.0247</f>
        <v>50.040485829959515</v>
      </c>
      <c r="O52">
        <f>data!O52/0.161</f>
        <v>50.186335403726709</v>
      </c>
      <c r="P52">
        <f>data!P52/0.0246</f>
        <v>92.682926829268283</v>
      </c>
    </row>
    <row r="53" spans="1:16" x14ac:dyDescent="0.35">
      <c r="A53" t="s">
        <v>63</v>
      </c>
      <c r="B53" t="s">
        <v>99</v>
      </c>
      <c r="C53">
        <f>data!C53/0.237</f>
        <v>161.09704641350211</v>
      </c>
      <c r="D53">
        <f>data!D53/0.613</f>
        <v>0</v>
      </c>
      <c r="E53">
        <f>data!E53/0.0928</f>
        <v>33987.284482758623</v>
      </c>
      <c r="F53">
        <f>data!F53/0.457</f>
        <v>568.22757111597377</v>
      </c>
      <c r="G53">
        <f>data!G53/0.148</f>
        <v>2291050.2702702703</v>
      </c>
      <c r="H53">
        <f>data!H53/0.0563</f>
        <v>35.293072824156305</v>
      </c>
      <c r="I53">
        <f>data!I53/0.199</f>
        <v>0</v>
      </c>
      <c r="J53">
        <f>data!J53/0.0361</f>
        <v>529.63988919667588</v>
      </c>
      <c r="K53">
        <f>data!K53/0.246</f>
        <v>0</v>
      </c>
      <c r="L53">
        <f>data!L53/0.0546</f>
        <v>14.633699633699633</v>
      </c>
      <c r="M53">
        <f>data!M53/0.16</f>
        <v>11.3</v>
      </c>
      <c r="N53">
        <f>data!N53/0.0247</f>
        <v>46.923076923076927</v>
      </c>
      <c r="O53">
        <f>data!O53/0.161</f>
        <v>49.813664596273291</v>
      </c>
      <c r="P53">
        <f>data!P53/0.0246</f>
        <v>85.121951219512184</v>
      </c>
    </row>
    <row r="54" spans="1:16" x14ac:dyDescent="0.35">
      <c r="A54" t="s">
        <v>63</v>
      </c>
      <c r="B54" t="s">
        <v>100</v>
      </c>
      <c r="C54">
        <f>data!C54/0.237</f>
        <v>110.42194092827006</v>
      </c>
      <c r="D54">
        <f>data!D54/0.613</f>
        <v>0</v>
      </c>
      <c r="E54">
        <f>data!E54/0.0928</f>
        <v>31251.185344827591</v>
      </c>
      <c r="F54">
        <f>data!F54/0.457</f>
        <v>520.56892778993438</v>
      </c>
      <c r="G54">
        <f>data!G54/0.148</f>
        <v>2185888.9189189188</v>
      </c>
      <c r="H54">
        <f>data!H54/0.0563</f>
        <v>36.341030195381876</v>
      </c>
      <c r="I54">
        <f>data!I54/0.199</f>
        <v>0</v>
      </c>
      <c r="J54">
        <f>data!J54/0.0361</f>
        <v>558.44875346260392</v>
      </c>
      <c r="K54">
        <f>data!K54/0.246</f>
        <v>0.2203252032520325</v>
      </c>
      <c r="L54">
        <f>data!L54/0.0546</f>
        <v>15.201465201465201</v>
      </c>
      <c r="M54">
        <f>data!M54/0.16</f>
        <v>10.875</v>
      </c>
      <c r="N54">
        <f>data!N54/0.0247</f>
        <v>50.688259109311744</v>
      </c>
      <c r="O54">
        <f>data!O54/0.161</f>
        <v>47.763975155279503</v>
      </c>
      <c r="P54">
        <f>data!P54/0.0246</f>
        <v>81.910569105691067</v>
      </c>
    </row>
    <row r="55" spans="1:16" x14ac:dyDescent="0.35">
      <c r="A55" t="s">
        <v>63</v>
      </c>
      <c r="B55" t="s">
        <v>101</v>
      </c>
      <c r="C55">
        <f>data!C55/0.237</f>
        <v>101.77215189873418</v>
      </c>
      <c r="D55">
        <f>data!D55/0.613</f>
        <v>0</v>
      </c>
      <c r="E55">
        <f>data!E55/0.0928</f>
        <v>37587.176724137935</v>
      </c>
      <c r="F55">
        <f>data!F55/0.457</f>
        <v>348.35886214442007</v>
      </c>
      <c r="G55">
        <f>data!G55/0.148</f>
        <v>2488792.2297297297</v>
      </c>
      <c r="H55">
        <f>data!H55/0.0563</f>
        <v>23.996447602131436</v>
      </c>
      <c r="I55">
        <f>data!I55/0.199</f>
        <v>0</v>
      </c>
      <c r="J55">
        <f>data!J55/0.0361</f>
        <v>73.905817174515235</v>
      </c>
      <c r="K55">
        <f>data!K55/0.246</f>
        <v>8.4146341463414639E-2</v>
      </c>
      <c r="L55">
        <f>data!L55/0.0546</f>
        <v>4.1025641025641022</v>
      </c>
      <c r="M55">
        <f>data!M55/0.16</f>
        <v>3</v>
      </c>
      <c r="N55">
        <f>data!N55/0.0247</f>
        <v>10.040485829959515</v>
      </c>
      <c r="O55">
        <f>data!O55/0.161</f>
        <v>15.347826086956522</v>
      </c>
      <c r="P55">
        <f>data!P55/0.0246</f>
        <v>37.154471544715449</v>
      </c>
    </row>
    <row r="56" spans="1:16" x14ac:dyDescent="0.35">
      <c r="A56" t="s">
        <v>63</v>
      </c>
      <c r="B56" t="s">
        <v>102</v>
      </c>
      <c r="C56">
        <f>data!C56/0.237</f>
        <v>2375.7383966244724</v>
      </c>
      <c r="D56">
        <f>data!D56/0.613</f>
        <v>288.97226753670469</v>
      </c>
      <c r="E56">
        <f>data!E56/0.0928</f>
        <v>49759.913793103457</v>
      </c>
      <c r="F56">
        <f>data!F56/0.457</f>
        <v>5185.0765864332598</v>
      </c>
      <c r="G56">
        <f>data!G56/0.148</f>
        <v>3301378.3783783787</v>
      </c>
      <c r="H56">
        <f>data!H56/0.0563</f>
        <v>351.33214920071049</v>
      </c>
      <c r="I56">
        <f>data!I56/0.199</f>
        <v>123.71859296482413</v>
      </c>
      <c r="J56">
        <f>data!J56/0.0361</f>
        <v>4403.3240997229923</v>
      </c>
      <c r="K56">
        <f>data!K56/0.246</f>
        <v>18.943089430894311</v>
      </c>
      <c r="L56">
        <f>data!L56/0.0546</f>
        <v>318.49816849816847</v>
      </c>
      <c r="M56">
        <f>data!M56/0.16</f>
        <v>39.625</v>
      </c>
      <c r="N56">
        <f>data!N56/0.0247</f>
        <v>28.421052631578945</v>
      </c>
      <c r="O56">
        <f>data!O56/0.161</f>
        <v>140.62111801242236</v>
      </c>
      <c r="P56">
        <f>data!P56/0.0246</f>
        <v>341.46341463414637</v>
      </c>
    </row>
    <row r="57" spans="1:16" x14ac:dyDescent="0.35">
      <c r="A57" t="s">
        <v>63</v>
      </c>
      <c r="B57" t="s">
        <v>103</v>
      </c>
      <c r="C57">
        <f>data!C57/0.237</f>
        <v>1178.6919831223631</v>
      </c>
      <c r="D57">
        <f>data!D57/0.613</f>
        <v>583.39314845024467</v>
      </c>
      <c r="E57">
        <f>data!E57/0.0928</f>
        <v>49581.357758620688</v>
      </c>
      <c r="F57">
        <f>data!F57/0.457</f>
        <v>1855.2735229759298</v>
      </c>
      <c r="G57">
        <f>data!G57/0.148</f>
        <v>3301378.3783783787</v>
      </c>
      <c r="H57">
        <f>data!H57/0.0563</f>
        <v>102.66429840142096</v>
      </c>
      <c r="I57">
        <f>data!I57/0.199</f>
        <v>22.814070351758794</v>
      </c>
      <c r="J57">
        <f>data!J57/0.0361</f>
        <v>2663.9889196675899</v>
      </c>
      <c r="K57">
        <f>data!K57/0.246</f>
        <v>17.032520325203254</v>
      </c>
      <c r="L57">
        <f>data!L57/0.0546</f>
        <v>411.90476190476187</v>
      </c>
      <c r="M57">
        <f>data!M57/0.16</f>
        <v>82.875</v>
      </c>
      <c r="N57">
        <f>data!N57/0.0247</f>
        <v>146.55870445344129</v>
      </c>
      <c r="O57">
        <f>data!O57/0.161</f>
        <v>151.92546583850933</v>
      </c>
      <c r="P57">
        <f>data!P57/0.0246</f>
        <v>285.36585365853654</v>
      </c>
    </row>
    <row r="58" spans="1:16" x14ac:dyDescent="0.35">
      <c r="A58" t="s">
        <v>63</v>
      </c>
      <c r="B58" t="s">
        <v>104</v>
      </c>
      <c r="C58">
        <f>data!C58/0.237</f>
        <v>1597.0464135021098</v>
      </c>
      <c r="D58">
        <f>data!D58/0.613</f>
        <v>0</v>
      </c>
      <c r="E58">
        <f>data!E58/0.0928</f>
        <v>49411.637931034486</v>
      </c>
      <c r="F58">
        <f>data!F58/0.457</f>
        <v>3678.7527352297593</v>
      </c>
      <c r="G58">
        <f>data!G58/0.148</f>
        <v>3301378.3783783787</v>
      </c>
      <c r="H58">
        <f>data!H58/0.0563</f>
        <v>42.380106571936054</v>
      </c>
      <c r="I58">
        <f>data!I58/0.199</f>
        <v>0.53216080402010046</v>
      </c>
      <c r="J58">
        <f>data!J58/0.0361</f>
        <v>713.57340720221612</v>
      </c>
      <c r="K58">
        <f>data!K58/0.246</f>
        <v>2.5772357723577235</v>
      </c>
      <c r="L58">
        <f>data!L58/0.0546</f>
        <v>170.51282051282053</v>
      </c>
      <c r="M58">
        <f>data!M58/0.16</f>
        <v>77.375</v>
      </c>
      <c r="N58">
        <f>data!N58/0.0247</f>
        <v>77.449392712550605</v>
      </c>
      <c r="O58">
        <f>data!O58/0.161</f>
        <v>303.9751552795031</v>
      </c>
      <c r="P58">
        <f>data!P58/0.0246</f>
        <v>582.92682926829264</v>
      </c>
    </row>
    <row r="59" spans="1:16" x14ac:dyDescent="0.35">
      <c r="A59" t="s">
        <v>63</v>
      </c>
      <c r="B59" t="s">
        <v>105</v>
      </c>
      <c r="C59">
        <f>data!C59/0.237</f>
        <v>1644.1350210970465</v>
      </c>
      <c r="D59">
        <f>data!D59/0.613</f>
        <v>188.23817292006527</v>
      </c>
      <c r="E59">
        <f>data!E59/0.0928</f>
        <v>50129.525862068971</v>
      </c>
      <c r="F59">
        <f>data!F59/0.457</f>
        <v>3466.3894967177243</v>
      </c>
      <c r="G59">
        <f>data!G59/0.148</f>
        <v>3301378.3783783787</v>
      </c>
      <c r="H59">
        <f>data!H59/0.0563</f>
        <v>78.863232682060399</v>
      </c>
      <c r="I59">
        <f>data!I59/0.199</f>
        <v>2.6733668341708543</v>
      </c>
      <c r="J59">
        <f>data!J59/0.0361</f>
        <v>681.44044321329648</v>
      </c>
      <c r="K59">
        <f>data!K59/0.246</f>
        <v>0.89430894308943087</v>
      </c>
      <c r="L59">
        <f>data!L59/0.0546</f>
        <v>39.010989010989007</v>
      </c>
      <c r="M59">
        <f>data!M59/0.16</f>
        <v>26.5</v>
      </c>
      <c r="N59">
        <f>data!N59/0.0247</f>
        <v>33.603238866396758</v>
      </c>
      <c r="O59">
        <f>data!O59/0.161</f>
        <v>155.59006211180125</v>
      </c>
      <c r="P59">
        <f>data!P59/0.0246</f>
        <v>371.13821138211387</v>
      </c>
    </row>
    <row r="60" spans="1:16" x14ac:dyDescent="0.35">
      <c r="A60" t="s">
        <v>63</v>
      </c>
      <c r="B60" t="s">
        <v>106</v>
      </c>
      <c r="C60">
        <f>data!C60/0.237</f>
        <v>2353.1645569620255</v>
      </c>
      <c r="D60">
        <f>data!D60/0.613</f>
        <v>0</v>
      </c>
      <c r="E60">
        <f>data!E60/0.0928</f>
        <v>49157.435344827594</v>
      </c>
      <c r="F60">
        <f>data!F60/0.457</f>
        <v>16132.385120350109</v>
      </c>
      <c r="G60">
        <f>data!G60/0.148</f>
        <v>3301378.5810810816</v>
      </c>
      <c r="H60">
        <f>data!H60/0.0563</f>
        <v>646.71403197158077</v>
      </c>
      <c r="I60">
        <f>data!I60/0.199</f>
        <v>4.3969849246231156</v>
      </c>
      <c r="J60">
        <f>data!J60/0.0361</f>
        <v>1914.1274238227145</v>
      </c>
      <c r="K60">
        <f>data!K60/0.246</f>
        <v>3.2723577235772359</v>
      </c>
      <c r="L60">
        <f>data!L60/0.0546</f>
        <v>198.53479853479851</v>
      </c>
      <c r="M60">
        <f>data!M60/0.16</f>
        <v>167.25</v>
      </c>
      <c r="N60">
        <f>data!N60/0.0247</f>
        <v>19.068825910931174</v>
      </c>
      <c r="O60">
        <f>data!O60/0.161</f>
        <v>1070.9937888198758</v>
      </c>
      <c r="P60">
        <f>data!P60/0.0246</f>
        <v>2339.8373983739839</v>
      </c>
    </row>
    <row r="61" spans="1:16" x14ac:dyDescent="0.35">
      <c r="A61" t="s">
        <v>63</v>
      </c>
      <c r="B61" t="s">
        <v>110</v>
      </c>
      <c r="C61">
        <f>data!C61/0.237</f>
        <v>1158.1856540084389</v>
      </c>
      <c r="D61">
        <f>data!D61/0.613</f>
        <v>37.504078303425771</v>
      </c>
      <c r="E61">
        <f>data!E61/0.0928</f>
        <v>48823.491379310348</v>
      </c>
      <c r="F61">
        <f>data!F61/0.457</f>
        <v>1893.5886214442012</v>
      </c>
      <c r="G61">
        <f>data!G61/0.148</f>
        <v>3301378.3783783787</v>
      </c>
      <c r="H61">
        <f>data!H61/0.0563</f>
        <v>97.158081705150963</v>
      </c>
      <c r="I61">
        <f>data!I61/0.199</f>
        <v>0.34020100502512557</v>
      </c>
      <c r="J61">
        <f>data!J61/0.0361</f>
        <v>305.81717451523542</v>
      </c>
      <c r="K61">
        <f>data!K61/0.246</f>
        <v>0.56300813008130091</v>
      </c>
      <c r="L61">
        <f>data!L61/0.0546</f>
        <v>40.27472527472527</v>
      </c>
      <c r="M61">
        <f>data!M61/0.16</f>
        <v>25.124999999999996</v>
      </c>
      <c r="N61">
        <f>data!N61/0.0247</f>
        <v>14.696356275303643</v>
      </c>
      <c r="O61">
        <f>data!O61/0.161</f>
        <v>131.24223602484471</v>
      </c>
      <c r="P61">
        <f>data!P61/0.0246</f>
        <v>275.20325203252031</v>
      </c>
    </row>
    <row r="62" spans="1:16" x14ac:dyDescent="0.35">
      <c r="A62" t="s">
        <v>63</v>
      </c>
      <c r="B62" t="s">
        <v>111</v>
      </c>
      <c r="C62">
        <f>data!C62/0.237</f>
        <v>1116.9620253164558</v>
      </c>
      <c r="D62">
        <f>data!D62/0.613</f>
        <v>140.04893964110929</v>
      </c>
      <c r="E62">
        <f>data!E62/0.0928</f>
        <v>49392.995689655174</v>
      </c>
      <c r="F62">
        <f>data!F62/0.457</f>
        <v>1295.2078774617066</v>
      </c>
      <c r="G62">
        <f>data!G62/0.148</f>
        <v>3301377.9729729732</v>
      </c>
      <c r="H62">
        <f>data!H62/0.0563</f>
        <v>39.4316163410302</v>
      </c>
      <c r="I62">
        <f>data!I62/0.199</f>
        <v>9.5477386934673364E-2</v>
      </c>
      <c r="J62">
        <f>data!J62/0.0361</f>
        <v>529.08587257617728</v>
      </c>
      <c r="K62">
        <f>data!K62/0.246</f>
        <v>0.26747967479674795</v>
      </c>
      <c r="L62">
        <f>data!L62/0.0546</f>
        <v>17.728937728937726</v>
      </c>
      <c r="M62">
        <f>data!M62/0.16</f>
        <v>12</v>
      </c>
      <c r="N62">
        <f>data!N62/0.0247</f>
        <v>14.817813765182185</v>
      </c>
      <c r="O62">
        <f>data!O62/0.161</f>
        <v>72.857142857142861</v>
      </c>
      <c r="P62">
        <f>data!P62/0.0246</f>
        <v>161.3821138211382</v>
      </c>
    </row>
    <row r="63" spans="1:16" x14ac:dyDescent="0.35">
      <c r="A63" t="s">
        <v>63</v>
      </c>
      <c r="B63" t="s">
        <v>112</v>
      </c>
      <c r="C63">
        <f>data!C63/0.237</f>
        <v>2581.4767932489449</v>
      </c>
      <c r="D63">
        <f>data!D63/0.613</f>
        <v>41.549755301794455</v>
      </c>
      <c r="E63">
        <f>data!E63/0.0928</f>
        <v>49136.099137931036</v>
      </c>
      <c r="F63">
        <f>data!F63/0.457</f>
        <v>7215.1203501094087</v>
      </c>
      <c r="G63">
        <f>data!G63/0.148</f>
        <v>3301377.9729729732</v>
      </c>
      <c r="H63">
        <f>data!H63/0.0563</f>
        <v>98.579040852575474</v>
      </c>
      <c r="I63">
        <f>data!I63/0.199</f>
        <v>0.48844221105527635</v>
      </c>
      <c r="J63">
        <f>data!J63/0.0361</f>
        <v>602.2160664819944</v>
      </c>
      <c r="K63">
        <f>data!K63/0.246</f>
        <v>1.5406504065040652</v>
      </c>
      <c r="L63">
        <f>data!L63/0.0546</f>
        <v>111.53846153846153</v>
      </c>
      <c r="M63">
        <f>data!M63/0.16</f>
        <v>84.875</v>
      </c>
      <c r="N63">
        <f>data!N63/0.0247</f>
        <v>39.352226720647771</v>
      </c>
      <c r="O63">
        <f>data!O63/0.161</f>
        <v>480</v>
      </c>
      <c r="P63">
        <f>data!P63/0.0246</f>
        <v>1039.8373983739837</v>
      </c>
    </row>
    <row r="64" spans="1:16" x14ac:dyDescent="0.35">
      <c r="A64" t="s">
        <v>63</v>
      </c>
      <c r="B64" t="s">
        <v>113</v>
      </c>
      <c r="C64">
        <f>data!C64/0.237</f>
        <v>3092.0253164556962</v>
      </c>
      <c r="D64">
        <f>data!D64/0.613</f>
        <v>783.94779771615015</v>
      </c>
      <c r="E64">
        <f>data!E64/0.0928</f>
        <v>88657.974137931029</v>
      </c>
      <c r="F64">
        <f>data!F64/0.457</f>
        <v>9948.5995623632389</v>
      </c>
      <c r="G64">
        <f>data!G64/0.148</f>
        <v>3301378.1756756757</v>
      </c>
      <c r="H64">
        <f>data!H64/0.0563</f>
        <v>456.30550621669624</v>
      </c>
      <c r="I64">
        <f>data!I64/0.199</f>
        <v>13.819095477386934</v>
      </c>
      <c r="J64">
        <f>data!J64/0.0361</f>
        <v>2818.2825484764539</v>
      </c>
      <c r="K64">
        <f>data!K64/0.246</f>
        <v>8.4796747967479664</v>
      </c>
      <c r="L64">
        <f>data!L64/0.0546</f>
        <v>487.91208791208788</v>
      </c>
      <c r="M64">
        <f>data!M64/0.16</f>
        <v>272.375</v>
      </c>
      <c r="N64">
        <f>data!N64/0.0247</f>
        <v>573.27935222672068</v>
      </c>
      <c r="O64">
        <f>data!O64/0.161</f>
        <v>1164.72049689441</v>
      </c>
      <c r="P64">
        <f>data!P64/0.0246</f>
        <v>2013.4146341463415</v>
      </c>
    </row>
    <row r="65" spans="1:16" x14ac:dyDescent="0.35">
      <c r="A65" t="s">
        <v>63</v>
      </c>
      <c r="B65" t="s">
        <v>114</v>
      </c>
      <c r="C65">
        <f>data!C65/0.237</f>
        <v>1006.5822784810127</v>
      </c>
      <c r="D65">
        <f>data!D65/0.613</f>
        <v>33.246329526916803</v>
      </c>
      <c r="E65">
        <f>data!E65/0.0928</f>
        <v>49906.681034482761</v>
      </c>
      <c r="F65">
        <f>data!F65/0.457</f>
        <v>4845.3829321663025</v>
      </c>
      <c r="G65">
        <f>data!G65/0.148</f>
        <v>3301378.1756756757</v>
      </c>
      <c r="H65">
        <f>data!H65/0.0563</f>
        <v>47.424511545293072</v>
      </c>
      <c r="I65">
        <f>data!I65/0.199</f>
        <v>0.41909547738693465</v>
      </c>
      <c r="J65">
        <f>data!J65/0.0361</f>
        <v>1798.8919667590028</v>
      </c>
      <c r="K65">
        <f>data!K65/0.246</f>
        <v>1.5487804878048781</v>
      </c>
      <c r="L65">
        <f>data!L65/0.0546</f>
        <v>116.66666666666666</v>
      </c>
      <c r="M65">
        <f>data!M65/0.16</f>
        <v>76.625</v>
      </c>
      <c r="N65">
        <f>data!N65/0.0247</f>
        <v>83.603238866396765</v>
      </c>
      <c r="O65">
        <f>data!O65/0.161</f>
        <v>349.93788819875778</v>
      </c>
      <c r="P65">
        <f>data!P65/0.0246</f>
        <v>704.47154471544707</v>
      </c>
    </row>
    <row r="66" spans="1:16" x14ac:dyDescent="0.35">
      <c r="A66" t="s">
        <v>63</v>
      </c>
      <c r="B66" t="s">
        <v>115</v>
      </c>
      <c r="C66">
        <f>data!C66/0.237</f>
        <v>2711.6033755274261</v>
      </c>
      <c r="D66">
        <f>data!D66/0.613</f>
        <v>1675.0570962479608</v>
      </c>
      <c r="E66">
        <f>data!E66/0.0928</f>
        <v>48991.918103448275</v>
      </c>
      <c r="F66">
        <f>data!F66/0.457</f>
        <v>5632.0131291028447</v>
      </c>
      <c r="G66">
        <f>data!G66/0.148</f>
        <v>3301377.7702702703</v>
      </c>
      <c r="H66">
        <f>data!H66/0.0563</f>
        <v>132.85968028419182</v>
      </c>
      <c r="I66">
        <f>data!I66/0.199</f>
        <v>131.75879396984922</v>
      </c>
      <c r="J66">
        <f>data!J66/0.0361</f>
        <v>2582.5484764542939</v>
      </c>
      <c r="K66">
        <f>data!K66/0.246</f>
        <v>45.609756097560982</v>
      </c>
      <c r="L66">
        <f>data!L66/0.0546</f>
        <v>1106.5934065934066</v>
      </c>
      <c r="M66">
        <f>data!M66/0.16</f>
        <v>156.1875</v>
      </c>
      <c r="N66">
        <f>data!N66/0.0247</f>
        <v>35.748987854251013</v>
      </c>
      <c r="O66">
        <f>data!O66/0.161</f>
        <v>451.98757763975152</v>
      </c>
      <c r="P66">
        <f>data!P66/0.0246</f>
        <v>861.78861788617883</v>
      </c>
    </row>
    <row r="67" spans="1:16" x14ac:dyDescent="0.35">
      <c r="A67" t="s">
        <v>63</v>
      </c>
      <c r="B67" t="s">
        <v>116</v>
      </c>
      <c r="C67">
        <f>data!C67/0.237</f>
        <v>1167.594936708861</v>
      </c>
      <c r="D67">
        <f>data!D67/0.613</f>
        <v>555.12234910277334</v>
      </c>
      <c r="E67">
        <f>data!E67/0.0928</f>
        <v>49514.762931034486</v>
      </c>
      <c r="F67">
        <f>data!F67/0.457</f>
        <v>8129.321663019693</v>
      </c>
      <c r="G67">
        <f>data!G67/0.148</f>
        <v>3301377.9729729732</v>
      </c>
      <c r="H67">
        <f>data!H67/0.0563</f>
        <v>380.99467140319712</v>
      </c>
      <c r="I67">
        <f>data!I67/0.199</f>
        <v>9.8994974874371859</v>
      </c>
      <c r="J67">
        <f>data!J67/0.0361</f>
        <v>6531.8559556786704</v>
      </c>
      <c r="K67">
        <f>data!K67/0.246</f>
        <v>9.6747967479674788</v>
      </c>
      <c r="L67">
        <f>data!L67/0.0546</f>
        <v>417.94871794871796</v>
      </c>
      <c r="M67">
        <f>data!M67/0.16</f>
        <v>157</v>
      </c>
      <c r="N67">
        <f>data!N67/0.0247</f>
        <v>247.36842105263159</v>
      </c>
      <c r="O67">
        <f>data!O67/0.161</f>
        <v>582.23602484472042</v>
      </c>
      <c r="P67">
        <f>data!P67/0.0246</f>
        <v>1211.3821138211383</v>
      </c>
    </row>
    <row r="68" spans="1:16" x14ac:dyDescent="0.35">
      <c r="A68" t="s">
        <v>63</v>
      </c>
      <c r="B68" t="s">
        <v>117</v>
      </c>
      <c r="C68">
        <f>data!C68/0.237</f>
        <v>583.62869198312239</v>
      </c>
      <c r="D68">
        <f>data!D68/0.613</f>
        <v>0</v>
      </c>
      <c r="E68">
        <f>data!E68/0.0928</f>
        <v>48974.784482758623</v>
      </c>
      <c r="F68">
        <f>data!F68/0.457</f>
        <v>502.66958424507658</v>
      </c>
      <c r="G68">
        <f>data!G68/0.148</f>
        <v>3301377.9729729732</v>
      </c>
      <c r="H68">
        <f>data!H68/0.0563</f>
        <v>24.493783303730016</v>
      </c>
      <c r="I68">
        <f>data!I68/0.199</f>
        <v>4.1708542713567838E-2</v>
      </c>
      <c r="J68">
        <f>data!J68/0.0361</f>
        <v>120.22160664819944</v>
      </c>
      <c r="K68">
        <f>data!K68/0.246</f>
        <v>0.12804878048780488</v>
      </c>
      <c r="L68">
        <f>data!L68/0.0546</f>
        <v>6.6483516483516478</v>
      </c>
      <c r="M68">
        <f>data!M68/0.16</f>
        <v>4.5125000000000002</v>
      </c>
      <c r="N68">
        <f>data!N68/0.0247</f>
        <v>9.0283400809716596</v>
      </c>
      <c r="O68">
        <f>data!O68/0.161</f>
        <v>24.658385093167702</v>
      </c>
      <c r="P68">
        <f>data!P68/0.0246</f>
        <v>54.634146341463421</v>
      </c>
    </row>
    <row r="69" spans="1:16" x14ac:dyDescent="0.35">
      <c r="A69" t="s">
        <v>63</v>
      </c>
      <c r="B69" t="s">
        <v>118</v>
      </c>
      <c r="C69">
        <f>data!C69/0.237</f>
        <v>1122.9535864978902</v>
      </c>
      <c r="D69">
        <f>data!D69/0.613</f>
        <v>0</v>
      </c>
      <c r="E69">
        <f>data!E69/0.0928</f>
        <v>48857.112068965514</v>
      </c>
      <c r="F69">
        <f>data!F69/0.457</f>
        <v>3285.7330415754923</v>
      </c>
      <c r="G69">
        <f>data!G69/0.148</f>
        <v>3301377.9729729732</v>
      </c>
      <c r="H69">
        <f>data!H69/0.0563</f>
        <v>58.259325044404967</v>
      </c>
      <c r="I69">
        <f>data!I69/0.199</f>
        <v>0.47035175879396984</v>
      </c>
      <c r="J69">
        <f>data!J69/0.0361</f>
        <v>742.65927977839328</v>
      </c>
      <c r="K69">
        <f>data!K69/0.246</f>
        <v>0.88211382113821135</v>
      </c>
      <c r="L69">
        <f>data!L69/0.0546</f>
        <v>71.245421245421241</v>
      </c>
      <c r="M69">
        <f>data!M69/0.16</f>
        <v>47.75</v>
      </c>
      <c r="N69">
        <f>data!N69/0.0247</f>
        <v>51.943319838056681</v>
      </c>
      <c r="O69">
        <f>data!O69/0.161</f>
        <v>235.9006211180124</v>
      </c>
      <c r="P69">
        <f>data!P69/0.0246</f>
        <v>476.82926829268291</v>
      </c>
    </row>
    <row r="70" spans="1:16" x14ac:dyDescent="0.35">
      <c r="A70" t="s">
        <v>63</v>
      </c>
      <c r="B70" t="s">
        <v>119</v>
      </c>
      <c r="C70">
        <f>data!C70/0.237</f>
        <v>1623.5864978902955</v>
      </c>
      <c r="D70">
        <f>data!D70/0.613</f>
        <v>47.471451876019579</v>
      </c>
      <c r="E70">
        <f>data!E70/0.0928</f>
        <v>49537.607758620696</v>
      </c>
      <c r="F70">
        <f>data!F70/0.457</f>
        <v>4555.1641137855577</v>
      </c>
      <c r="G70">
        <f>data!G70/0.148</f>
        <v>3301377.9729729732</v>
      </c>
      <c r="H70">
        <f>data!H70/0.0563</f>
        <v>73.889875666074602</v>
      </c>
      <c r="I70">
        <f>data!I70/0.199</f>
        <v>0.48391959798994971</v>
      </c>
      <c r="J70">
        <f>data!J70/0.0361</f>
        <v>1208.3102493074791</v>
      </c>
      <c r="K70">
        <f>data!K70/0.246</f>
        <v>1.5365853658536586</v>
      </c>
      <c r="L70">
        <f>data!L70/0.0546</f>
        <v>109.89010989010988</v>
      </c>
      <c r="M70">
        <f>data!M70/0.16</f>
        <v>62.124999999999993</v>
      </c>
      <c r="N70">
        <f>data!N70/0.0247</f>
        <v>83.684210526315795</v>
      </c>
      <c r="O70">
        <f>data!O70/0.161</f>
        <v>282.48447204968943</v>
      </c>
      <c r="P70">
        <f>data!P70/0.0246</f>
        <v>595.52845528455282</v>
      </c>
    </row>
    <row r="71" spans="1:16" x14ac:dyDescent="0.35">
      <c r="A71" t="s">
        <v>63</v>
      </c>
      <c r="B71" t="s">
        <v>120</v>
      </c>
      <c r="C71">
        <f>data!C71/0.237</f>
        <v>164.17721518987341</v>
      </c>
      <c r="D71">
        <f>data!D71/0.613</f>
        <v>0</v>
      </c>
      <c r="E71">
        <f>data!E71/0.0928</f>
        <v>32932.004310344833</v>
      </c>
      <c r="F71">
        <f>data!F71/0.457</f>
        <v>555.95185995623626</v>
      </c>
      <c r="G71">
        <f>data!G71/0.148</f>
        <v>2234620.8108108109</v>
      </c>
      <c r="H71">
        <f>data!H71/0.0563</f>
        <v>33.53463587921847</v>
      </c>
      <c r="I71">
        <f>data!I71/0.199</f>
        <v>0</v>
      </c>
      <c r="J71">
        <f>data!J71/0.0361</f>
        <v>526.31578947368416</v>
      </c>
      <c r="K71">
        <f>data!K71/0.246</f>
        <v>0.18170731707317073</v>
      </c>
      <c r="L71">
        <f>data!L71/0.0546</f>
        <v>15.512820512820511</v>
      </c>
      <c r="M71">
        <f>data!M71/0.16</f>
        <v>11.668749999999999</v>
      </c>
      <c r="N71">
        <f>data!N71/0.0247</f>
        <v>43.07692307692308</v>
      </c>
      <c r="O71">
        <f>data!O71/0.161</f>
        <v>49.254658385093165</v>
      </c>
      <c r="P71">
        <f>data!P71/0.0246</f>
        <v>83.902439024390247</v>
      </c>
    </row>
    <row r="72" spans="1:16" x14ac:dyDescent="0.35">
      <c r="A72" t="s">
        <v>63</v>
      </c>
      <c r="B72" t="s">
        <v>121</v>
      </c>
      <c r="C72">
        <f>data!C72/0.237</f>
        <v>148.22784810126583</v>
      </c>
      <c r="D72">
        <f>data!D72/0.613</f>
        <v>0</v>
      </c>
      <c r="E72">
        <f>data!E72/0.0928</f>
        <v>32953.232758620688</v>
      </c>
      <c r="F72">
        <f>data!F72/0.457</f>
        <v>556.23632385120345</v>
      </c>
      <c r="G72">
        <f>data!G72/0.148</f>
        <v>2237693.445945946</v>
      </c>
      <c r="H72">
        <f>data!H72/0.0563</f>
        <v>33.392539964476015</v>
      </c>
      <c r="I72">
        <f>data!I72/0.199</f>
        <v>0</v>
      </c>
      <c r="J72">
        <f>data!J72/0.0361</f>
        <v>526.31578947368416</v>
      </c>
      <c r="K72">
        <f>data!K72/0.246</f>
        <v>0.1548780487804878</v>
      </c>
      <c r="L72">
        <f>data!L72/0.0546</f>
        <v>16.483516483516482</v>
      </c>
      <c r="M72">
        <f>data!M72/0.16</f>
        <v>11.893750000000001</v>
      </c>
      <c r="N72">
        <f>data!N72/0.0247</f>
        <v>45.141700404858298</v>
      </c>
      <c r="O72">
        <f>data!O72/0.161</f>
        <v>48.447204968944099</v>
      </c>
      <c r="P72">
        <f>data!P72/0.0246</f>
        <v>83.373983739837399</v>
      </c>
    </row>
    <row r="73" spans="1:16" x14ac:dyDescent="0.35">
      <c r="A73" t="s">
        <v>63</v>
      </c>
      <c r="B73" t="s">
        <v>122</v>
      </c>
      <c r="C73">
        <f>data!C73/0.237</f>
        <v>151.18143459915612</v>
      </c>
      <c r="D73">
        <f>data!D73/0.613</f>
        <v>0</v>
      </c>
      <c r="E73">
        <f>data!E73/0.0928</f>
        <v>33215.517241379312</v>
      </c>
      <c r="F73">
        <f>data!F73/0.457</f>
        <v>559.47483588621446</v>
      </c>
      <c r="G73">
        <f>data!G73/0.148</f>
        <v>2217603.648648649</v>
      </c>
      <c r="H73">
        <f>data!H73/0.0563</f>
        <v>30.24866785079929</v>
      </c>
      <c r="I73">
        <f>data!I73/0.199</f>
        <v>3.8693467336683419E-2</v>
      </c>
      <c r="J73">
        <f>data!J73/0.0361</f>
        <v>587.81163434903044</v>
      </c>
      <c r="K73">
        <f>data!K73/0.246</f>
        <v>0.16869918699186992</v>
      </c>
      <c r="L73">
        <f>data!L73/0.0546</f>
        <v>16.575091575091573</v>
      </c>
      <c r="M73">
        <f>data!M73/0.16</f>
        <v>13.5625</v>
      </c>
      <c r="N73">
        <f>data!N73/0.0247</f>
        <v>51.376518218623481</v>
      </c>
      <c r="O73">
        <f>data!O73/0.161</f>
        <v>49.565217391304351</v>
      </c>
      <c r="P73">
        <f>data!P73/0.0246</f>
        <v>95.40650406504065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73"/>
  <sheetViews>
    <sheetView workbookViewId="0"/>
  </sheetViews>
  <sheetFormatPr defaultRowHeight="14.5" x14ac:dyDescent="0.35"/>
  <sheetData>
    <row r="1" spans="1:2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35</v>
      </c>
      <c r="B2" t="s">
        <v>34</v>
      </c>
      <c r="C2">
        <v>245.34</v>
      </c>
      <c r="D2">
        <v>27.82</v>
      </c>
      <c r="E2">
        <v>4877.8900000000003</v>
      </c>
      <c r="F2">
        <v>727.47</v>
      </c>
      <c r="G2">
        <v>488604.03</v>
      </c>
      <c r="H2">
        <v>4.13</v>
      </c>
      <c r="I2">
        <v>0.84499999999999997</v>
      </c>
      <c r="J2">
        <v>15.16</v>
      </c>
      <c r="K2">
        <v>0.91400000000000003</v>
      </c>
      <c r="L2">
        <v>6.3</v>
      </c>
      <c r="M2">
        <v>8.86</v>
      </c>
      <c r="N2">
        <v>2.81</v>
      </c>
      <c r="O2">
        <v>38.200000000000003</v>
      </c>
      <c r="P2">
        <v>9.9</v>
      </c>
      <c r="Q2">
        <v>86.52</v>
      </c>
      <c r="R2">
        <v>23.17</v>
      </c>
      <c r="S2">
        <v>81.260000000000005</v>
      </c>
      <c r="T2">
        <v>14.84</v>
      </c>
      <c r="U2">
        <v>123.71</v>
      </c>
      <c r="V2">
        <v>20.98</v>
      </c>
      <c r="W2">
        <v>17367.13</v>
      </c>
      <c r="X2">
        <v>1.1759999999999999</v>
      </c>
      <c r="Y2">
        <v>170.08</v>
      </c>
      <c r="Z2">
        <v>994.2</v>
      </c>
    </row>
    <row r="3" spans="1:26" x14ac:dyDescent="0.35">
      <c r="A3" t="s">
        <v>35</v>
      </c>
      <c r="B3" t="s">
        <v>36</v>
      </c>
      <c r="C3">
        <v>891.65</v>
      </c>
      <c r="D3">
        <v>166.13</v>
      </c>
      <c r="E3">
        <v>4846.55</v>
      </c>
      <c r="F3">
        <v>2075.4499999999998</v>
      </c>
      <c r="G3">
        <v>488604</v>
      </c>
      <c r="H3">
        <v>2.2709999999999999</v>
      </c>
      <c r="I3">
        <v>4.9700000000000001E-2</v>
      </c>
      <c r="J3">
        <v>9.0500000000000007</v>
      </c>
      <c r="K3">
        <v>0.52500000000000002</v>
      </c>
      <c r="L3">
        <v>9.18</v>
      </c>
      <c r="M3">
        <v>18.16</v>
      </c>
      <c r="N3">
        <v>0.42799999999999999</v>
      </c>
      <c r="O3">
        <v>76.44</v>
      </c>
      <c r="P3">
        <v>21.19</v>
      </c>
      <c r="Q3">
        <v>225.68</v>
      </c>
      <c r="R3">
        <v>72.34</v>
      </c>
      <c r="S3">
        <v>288.23</v>
      </c>
      <c r="T3">
        <v>57.78</v>
      </c>
      <c r="U3">
        <v>510.06</v>
      </c>
      <c r="V3">
        <v>81.790000000000006</v>
      </c>
      <c r="W3">
        <v>20556.54</v>
      </c>
      <c r="X3">
        <v>0.79</v>
      </c>
      <c r="Y3">
        <v>218.74</v>
      </c>
      <c r="Z3">
        <v>240.73</v>
      </c>
    </row>
    <row r="4" spans="1:26" x14ac:dyDescent="0.35">
      <c r="A4" t="s">
        <v>35</v>
      </c>
      <c r="B4" t="s">
        <v>37</v>
      </c>
      <c r="C4">
        <v>13459.82</v>
      </c>
      <c r="D4">
        <v>12992.84</v>
      </c>
      <c r="E4">
        <v>5781.54</v>
      </c>
      <c r="F4">
        <v>20403.98</v>
      </c>
      <c r="G4">
        <v>488604</v>
      </c>
      <c r="H4">
        <v>13.25</v>
      </c>
      <c r="I4">
        <v>797.5</v>
      </c>
      <c r="J4">
        <v>2226.0700000000002</v>
      </c>
      <c r="K4">
        <v>295.72000000000003</v>
      </c>
      <c r="L4">
        <v>1467.67</v>
      </c>
      <c r="M4">
        <v>828.32</v>
      </c>
      <c r="N4">
        <v>563.72</v>
      </c>
      <c r="O4">
        <v>1540.8</v>
      </c>
      <c r="P4">
        <v>385.22</v>
      </c>
      <c r="Q4">
        <v>3237.67</v>
      </c>
      <c r="R4">
        <v>716.93</v>
      </c>
      <c r="S4">
        <v>2345.9</v>
      </c>
      <c r="T4">
        <v>441.66</v>
      </c>
      <c r="U4">
        <v>3705.74</v>
      </c>
      <c r="V4">
        <v>444.31</v>
      </c>
      <c r="W4">
        <v>18666.189999999999</v>
      </c>
      <c r="X4">
        <v>3.61</v>
      </c>
      <c r="Y4">
        <v>1514.88</v>
      </c>
      <c r="Z4">
        <v>1876.66</v>
      </c>
    </row>
    <row r="5" spans="1:26" x14ac:dyDescent="0.35">
      <c r="A5" t="s">
        <v>35</v>
      </c>
      <c r="B5" t="s">
        <v>38</v>
      </c>
      <c r="C5">
        <v>491.82</v>
      </c>
      <c r="D5">
        <v>102.92</v>
      </c>
      <c r="E5">
        <v>4812.22</v>
      </c>
      <c r="F5">
        <v>1582.09</v>
      </c>
      <c r="G5">
        <v>488604</v>
      </c>
      <c r="H5">
        <v>4.88</v>
      </c>
      <c r="I5">
        <v>1.8879999999999999</v>
      </c>
      <c r="J5">
        <v>48.74</v>
      </c>
      <c r="K5">
        <v>1.32</v>
      </c>
      <c r="L5">
        <v>12.24</v>
      </c>
      <c r="M5">
        <v>13.41</v>
      </c>
      <c r="N5">
        <v>4.16</v>
      </c>
      <c r="O5">
        <v>49.67</v>
      </c>
      <c r="P5">
        <v>14.26</v>
      </c>
      <c r="Q5">
        <v>160.54</v>
      </c>
      <c r="R5">
        <v>53.63</v>
      </c>
      <c r="S5">
        <v>222.39</v>
      </c>
      <c r="T5">
        <v>45.78</v>
      </c>
      <c r="U5">
        <v>407.64</v>
      </c>
      <c r="V5">
        <v>68.17</v>
      </c>
      <c r="W5">
        <v>17165.3</v>
      </c>
      <c r="X5">
        <v>1.498</v>
      </c>
      <c r="Y5">
        <v>171.22</v>
      </c>
      <c r="Z5">
        <v>98.74</v>
      </c>
    </row>
    <row r="6" spans="1:26" x14ac:dyDescent="0.35">
      <c r="A6" t="s">
        <v>35</v>
      </c>
      <c r="B6" t="s">
        <v>39</v>
      </c>
      <c r="C6">
        <v>472.73</v>
      </c>
      <c r="D6">
        <v>0</v>
      </c>
      <c r="E6">
        <v>4744.72</v>
      </c>
      <c r="F6">
        <v>2638.44</v>
      </c>
      <c r="G6">
        <v>488603.97</v>
      </c>
      <c r="H6">
        <v>9.2100000000000009</v>
      </c>
      <c r="I6">
        <v>0.27700000000000002</v>
      </c>
      <c r="J6">
        <v>116.04</v>
      </c>
      <c r="K6">
        <v>0.435</v>
      </c>
      <c r="L6">
        <v>6.28</v>
      </c>
      <c r="M6">
        <v>11.78</v>
      </c>
      <c r="N6">
        <v>1.619</v>
      </c>
      <c r="O6">
        <v>65.31</v>
      </c>
      <c r="P6">
        <v>20.64</v>
      </c>
      <c r="Q6">
        <v>248.32</v>
      </c>
      <c r="R6">
        <v>89.12</v>
      </c>
      <c r="S6">
        <v>386.84</v>
      </c>
      <c r="T6">
        <v>80.09</v>
      </c>
      <c r="U6">
        <v>702.42</v>
      </c>
      <c r="V6">
        <v>119.11</v>
      </c>
      <c r="W6">
        <v>19329.080000000002</v>
      </c>
      <c r="X6">
        <v>2.4300000000000002</v>
      </c>
      <c r="Y6">
        <v>474.32</v>
      </c>
      <c r="Z6">
        <v>152.72</v>
      </c>
    </row>
    <row r="7" spans="1:26" x14ac:dyDescent="0.35">
      <c r="A7" t="s">
        <v>35</v>
      </c>
      <c r="B7" t="s">
        <v>40</v>
      </c>
      <c r="C7">
        <v>308.57</v>
      </c>
      <c r="D7">
        <v>0</v>
      </c>
      <c r="E7">
        <v>4770.18</v>
      </c>
      <c r="F7">
        <v>2087.41</v>
      </c>
      <c r="G7">
        <v>488604</v>
      </c>
      <c r="H7">
        <v>1.5529999999999999</v>
      </c>
      <c r="I7">
        <v>0.13569999999999999</v>
      </c>
      <c r="J7">
        <v>21.54</v>
      </c>
      <c r="K7">
        <v>0.41599999999999998</v>
      </c>
      <c r="L7">
        <v>5.59</v>
      </c>
      <c r="M7">
        <v>8.34</v>
      </c>
      <c r="N7">
        <v>2.5659999999999998</v>
      </c>
      <c r="O7">
        <v>41.52</v>
      </c>
      <c r="P7">
        <v>13.55</v>
      </c>
      <c r="Q7">
        <v>173.2</v>
      </c>
      <c r="R7">
        <v>68.7</v>
      </c>
      <c r="S7">
        <v>327.95</v>
      </c>
      <c r="T7">
        <v>73.83</v>
      </c>
      <c r="U7">
        <v>714.48</v>
      </c>
      <c r="V7">
        <v>133.94</v>
      </c>
      <c r="W7">
        <v>17046.349999999999</v>
      </c>
      <c r="X7">
        <v>0.53700000000000003</v>
      </c>
      <c r="Y7">
        <v>100.25</v>
      </c>
      <c r="Z7">
        <v>105.08</v>
      </c>
    </row>
    <row r="8" spans="1:26" x14ac:dyDescent="0.35">
      <c r="A8" t="s">
        <v>35</v>
      </c>
      <c r="B8" t="s">
        <v>41</v>
      </c>
      <c r="C8">
        <v>2918.93</v>
      </c>
      <c r="D8">
        <v>2273.2399999999998</v>
      </c>
      <c r="E8">
        <v>5438.87</v>
      </c>
      <c r="F8">
        <v>3486.13</v>
      </c>
      <c r="G8">
        <v>488604</v>
      </c>
      <c r="H8">
        <v>22.37</v>
      </c>
      <c r="I8">
        <v>70.599999999999994</v>
      </c>
      <c r="J8">
        <v>1035.44</v>
      </c>
      <c r="K8">
        <v>105.16</v>
      </c>
      <c r="L8">
        <v>616.6</v>
      </c>
      <c r="M8">
        <v>318.32</v>
      </c>
      <c r="N8">
        <v>63.88</v>
      </c>
      <c r="O8">
        <v>304.23</v>
      </c>
      <c r="P8">
        <v>62.74</v>
      </c>
      <c r="Q8">
        <v>524.07000000000005</v>
      </c>
      <c r="R8">
        <v>134.49</v>
      </c>
      <c r="S8">
        <v>601.02</v>
      </c>
      <c r="T8">
        <v>171.16</v>
      </c>
      <c r="U8">
        <v>1828.14</v>
      </c>
      <c r="V8">
        <v>230.81</v>
      </c>
      <c r="W8">
        <v>21104.22</v>
      </c>
      <c r="X8">
        <v>3.55</v>
      </c>
      <c r="Y8">
        <v>946.9</v>
      </c>
      <c r="Z8">
        <v>397.87</v>
      </c>
    </row>
    <row r="9" spans="1:26" x14ac:dyDescent="0.35">
      <c r="A9" t="s">
        <v>35</v>
      </c>
      <c r="B9" t="s">
        <v>42</v>
      </c>
      <c r="C9">
        <v>722.75</v>
      </c>
      <c r="D9">
        <v>406.09</v>
      </c>
      <c r="E9">
        <v>4754.63</v>
      </c>
      <c r="F9">
        <v>2578.0500000000002</v>
      </c>
      <c r="G9">
        <v>488604</v>
      </c>
      <c r="H9">
        <v>7.7</v>
      </c>
      <c r="I9">
        <v>3.19</v>
      </c>
      <c r="J9">
        <v>135.88</v>
      </c>
      <c r="K9">
        <v>5.38</v>
      </c>
      <c r="L9">
        <v>38.619999999999997</v>
      </c>
      <c r="M9">
        <v>33.869999999999997</v>
      </c>
      <c r="N9">
        <v>11.58</v>
      </c>
      <c r="O9">
        <v>90.93</v>
      </c>
      <c r="P9">
        <v>27.66</v>
      </c>
      <c r="Q9">
        <v>290.37</v>
      </c>
      <c r="R9">
        <v>84.86</v>
      </c>
      <c r="S9">
        <v>333.29</v>
      </c>
      <c r="T9">
        <v>69.53</v>
      </c>
      <c r="U9">
        <v>615.39</v>
      </c>
      <c r="V9">
        <v>94.85</v>
      </c>
      <c r="W9">
        <v>17909.61</v>
      </c>
      <c r="X9">
        <v>2.75</v>
      </c>
      <c r="Y9">
        <v>270.91000000000003</v>
      </c>
      <c r="Z9">
        <v>668.14</v>
      </c>
    </row>
    <row r="10" spans="1:26" x14ac:dyDescent="0.35">
      <c r="A10" t="s">
        <v>35</v>
      </c>
      <c r="B10" t="s">
        <v>43</v>
      </c>
      <c r="C10">
        <v>358.7</v>
      </c>
      <c r="D10">
        <v>26.19</v>
      </c>
      <c r="E10">
        <v>4760.0200000000004</v>
      </c>
      <c r="F10">
        <v>1224.8599999999999</v>
      </c>
      <c r="G10">
        <v>488604</v>
      </c>
      <c r="H10">
        <v>2.5310000000000001</v>
      </c>
      <c r="I10">
        <v>0.13650000000000001</v>
      </c>
      <c r="J10">
        <v>5.6</v>
      </c>
      <c r="K10">
        <v>0.24</v>
      </c>
      <c r="L10">
        <v>3.56</v>
      </c>
      <c r="M10">
        <v>6.07</v>
      </c>
      <c r="N10">
        <v>0.97399999999999998</v>
      </c>
      <c r="O10">
        <v>31.2</v>
      </c>
      <c r="P10">
        <v>9.69</v>
      </c>
      <c r="Q10">
        <v>117.75</v>
      </c>
      <c r="R10">
        <v>42.73</v>
      </c>
      <c r="S10">
        <v>186.69</v>
      </c>
      <c r="T10">
        <v>39.47</v>
      </c>
      <c r="U10">
        <v>365.51</v>
      </c>
      <c r="V10">
        <v>65.650000000000006</v>
      </c>
      <c r="W10">
        <v>15467.83</v>
      </c>
      <c r="X10">
        <v>0.88100000000000001</v>
      </c>
      <c r="Y10">
        <v>60.56</v>
      </c>
      <c r="Z10">
        <v>100.66</v>
      </c>
    </row>
    <row r="11" spans="1:26" x14ac:dyDescent="0.35">
      <c r="A11" t="s">
        <v>35</v>
      </c>
      <c r="B11" t="s">
        <v>44</v>
      </c>
      <c r="C11">
        <v>419.38</v>
      </c>
      <c r="D11">
        <v>31.45</v>
      </c>
      <c r="E11">
        <v>4713.08</v>
      </c>
      <c r="F11">
        <v>1582.9</v>
      </c>
      <c r="G11">
        <v>488603.97</v>
      </c>
      <c r="H11">
        <v>5.47</v>
      </c>
      <c r="I11">
        <v>0.69699999999999995</v>
      </c>
      <c r="J11">
        <v>48.85</v>
      </c>
      <c r="K11">
        <v>0.44700000000000001</v>
      </c>
      <c r="L11">
        <v>5.31</v>
      </c>
      <c r="M11">
        <v>7.98</v>
      </c>
      <c r="N11">
        <v>1.284</v>
      </c>
      <c r="O11">
        <v>36.75</v>
      </c>
      <c r="P11">
        <v>11.4</v>
      </c>
      <c r="Q11">
        <v>138.15</v>
      </c>
      <c r="R11">
        <v>51.36</v>
      </c>
      <c r="S11">
        <v>239.51</v>
      </c>
      <c r="T11">
        <v>54.6</v>
      </c>
      <c r="U11">
        <v>539.64</v>
      </c>
      <c r="V11">
        <v>101.28</v>
      </c>
      <c r="W11">
        <v>16713.23</v>
      </c>
      <c r="X11">
        <v>2.1419999999999999</v>
      </c>
      <c r="Y11">
        <v>262.3</v>
      </c>
      <c r="Z11">
        <v>346.19</v>
      </c>
    </row>
    <row r="12" spans="1:26" x14ac:dyDescent="0.35">
      <c r="A12" t="s">
        <v>35</v>
      </c>
      <c r="B12" t="s">
        <v>48</v>
      </c>
      <c r="C12">
        <v>485.34</v>
      </c>
      <c r="D12">
        <v>0</v>
      </c>
      <c r="E12">
        <v>4761.51</v>
      </c>
      <c r="F12">
        <v>2118.13</v>
      </c>
      <c r="G12">
        <v>488603.97</v>
      </c>
      <c r="H12">
        <v>2.98</v>
      </c>
      <c r="I12">
        <v>3.6900000000000002E-2</v>
      </c>
      <c r="J12">
        <v>39.28</v>
      </c>
      <c r="K12">
        <v>0.46500000000000002</v>
      </c>
      <c r="L12">
        <v>9.0500000000000007</v>
      </c>
      <c r="M12">
        <v>16.760000000000002</v>
      </c>
      <c r="N12">
        <v>2.99</v>
      </c>
      <c r="O12">
        <v>68.97</v>
      </c>
      <c r="P12">
        <v>21.04</v>
      </c>
      <c r="Q12">
        <v>218.4</v>
      </c>
      <c r="R12">
        <v>74.63</v>
      </c>
      <c r="S12">
        <v>299.88</v>
      </c>
      <c r="T12">
        <v>62</v>
      </c>
      <c r="U12">
        <v>572.4</v>
      </c>
      <c r="V12">
        <v>94.63</v>
      </c>
      <c r="W12">
        <v>16906.490000000002</v>
      </c>
      <c r="X12">
        <v>0.94599999999999995</v>
      </c>
      <c r="Y12">
        <v>201.22</v>
      </c>
      <c r="Z12">
        <v>123.29</v>
      </c>
    </row>
    <row r="13" spans="1:26" x14ac:dyDescent="0.35">
      <c r="A13" t="s">
        <v>35</v>
      </c>
      <c r="B13" t="s">
        <v>49</v>
      </c>
      <c r="C13">
        <v>193.16</v>
      </c>
      <c r="D13">
        <v>0</v>
      </c>
      <c r="E13">
        <v>4735.3500000000004</v>
      </c>
      <c r="F13">
        <v>594.71</v>
      </c>
      <c r="G13">
        <v>488604</v>
      </c>
      <c r="H13">
        <v>5.61</v>
      </c>
      <c r="I13">
        <v>6.4500000000000002E-2</v>
      </c>
      <c r="J13">
        <v>9.66</v>
      </c>
      <c r="K13">
        <v>0.1095</v>
      </c>
      <c r="L13">
        <v>1.25</v>
      </c>
      <c r="M13">
        <v>1.871</v>
      </c>
      <c r="N13">
        <v>0.24299999999999999</v>
      </c>
      <c r="O13">
        <v>9.3800000000000008</v>
      </c>
      <c r="P13">
        <v>3.65</v>
      </c>
      <c r="Q13">
        <v>48.33</v>
      </c>
      <c r="R13">
        <v>20.09</v>
      </c>
      <c r="S13">
        <v>98.33</v>
      </c>
      <c r="T13">
        <v>24.23</v>
      </c>
      <c r="U13">
        <v>268.83</v>
      </c>
      <c r="V13">
        <v>51.48</v>
      </c>
      <c r="W13">
        <v>18499.5</v>
      </c>
      <c r="X13">
        <v>2.87</v>
      </c>
      <c r="Y13">
        <v>84.18</v>
      </c>
      <c r="Z13">
        <v>939.81</v>
      </c>
    </row>
    <row r="14" spans="1:26" x14ac:dyDescent="0.35">
      <c r="A14" t="s">
        <v>35</v>
      </c>
      <c r="B14" t="s">
        <v>50</v>
      </c>
      <c r="C14">
        <v>226.59</v>
      </c>
      <c r="D14">
        <v>68.92</v>
      </c>
      <c r="E14">
        <v>4734.3</v>
      </c>
      <c r="F14">
        <v>4545.83</v>
      </c>
      <c r="G14">
        <v>488604.03</v>
      </c>
      <c r="H14">
        <v>15.48</v>
      </c>
      <c r="I14">
        <v>1.389</v>
      </c>
      <c r="J14">
        <v>216.09</v>
      </c>
      <c r="K14">
        <v>0.79800000000000004</v>
      </c>
      <c r="L14">
        <v>9.17</v>
      </c>
      <c r="M14">
        <v>12.08</v>
      </c>
      <c r="N14">
        <v>1.7869999999999999</v>
      </c>
      <c r="O14">
        <v>56.36</v>
      </c>
      <c r="P14">
        <v>22.12</v>
      </c>
      <c r="Q14">
        <v>296.91000000000003</v>
      </c>
      <c r="R14">
        <v>132.6</v>
      </c>
      <c r="S14">
        <v>702.53</v>
      </c>
      <c r="T14">
        <v>178.35</v>
      </c>
      <c r="U14">
        <v>1969.57</v>
      </c>
      <c r="V14">
        <v>375.73</v>
      </c>
      <c r="W14">
        <v>15686.96</v>
      </c>
      <c r="X14">
        <v>2.4700000000000002</v>
      </c>
      <c r="Y14">
        <v>1214.2</v>
      </c>
      <c r="Z14">
        <v>1256.3</v>
      </c>
    </row>
    <row r="15" spans="1:26" x14ac:dyDescent="0.35">
      <c r="A15" t="s">
        <v>35</v>
      </c>
      <c r="B15" t="s">
        <v>51</v>
      </c>
      <c r="C15">
        <v>360.24</v>
      </c>
      <c r="D15">
        <v>16.149999999999999</v>
      </c>
      <c r="E15">
        <v>5618.1</v>
      </c>
      <c r="F15">
        <v>3841.02</v>
      </c>
      <c r="G15">
        <v>488604</v>
      </c>
      <c r="H15">
        <v>9.94</v>
      </c>
      <c r="I15">
        <v>0.54400000000000004</v>
      </c>
      <c r="J15">
        <v>133.74</v>
      </c>
      <c r="K15">
        <v>1.2010000000000001</v>
      </c>
      <c r="L15">
        <v>16.23</v>
      </c>
      <c r="M15">
        <v>24.33</v>
      </c>
      <c r="N15">
        <v>3.66</v>
      </c>
      <c r="O15">
        <v>96.62</v>
      </c>
      <c r="P15">
        <v>33.65</v>
      </c>
      <c r="Q15">
        <v>387.54</v>
      </c>
      <c r="R15">
        <v>138.68</v>
      </c>
      <c r="S15">
        <v>602.29999999999995</v>
      </c>
      <c r="T15">
        <v>136.37</v>
      </c>
      <c r="U15">
        <v>1337.54</v>
      </c>
      <c r="V15">
        <v>209.9</v>
      </c>
      <c r="W15">
        <v>15382.71</v>
      </c>
      <c r="X15">
        <v>3.4</v>
      </c>
      <c r="Y15">
        <v>227.24</v>
      </c>
      <c r="Z15">
        <v>181.57</v>
      </c>
    </row>
    <row r="16" spans="1:26" x14ac:dyDescent="0.35">
      <c r="A16" t="s">
        <v>35</v>
      </c>
      <c r="B16" t="s">
        <v>52</v>
      </c>
      <c r="C16">
        <v>283.35000000000002</v>
      </c>
      <c r="D16">
        <v>87.07</v>
      </c>
      <c r="E16">
        <v>5556.92</v>
      </c>
      <c r="F16">
        <v>1077.3699999999999</v>
      </c>
      <c r="G16">
        <v>488604.03</v>
      </c>
      <c r="H16">
        <v>2.85</v>
      </c>
      <c r="I16">
        <v>65.97</v>
      </c>
      <c r="J16">
        <v>147.13</v>
      </c>
      <c r="K16">
        <v>14.65</v>
      </c>
      <c r="L16">
        <v>58.79</v>
      </c>
      <c r="M16">
        <v>14.32</v>
      </c>
      <c r="N16">
        <v>3.42</v>
      </c>
      <c r="O16">
        <v>26.84</v>
      </c>
      <c r="P16">
        <v>8.18</v>
      </c>
      <c r="Q16">
        <v>93.04</v>
      </c>
      <c r="R16">
        <v>35.950000000000003</v>
      </c>
      <c r="S16">
        <v>172.27</v>
      </c>
      <c r="T16">
        <v>42.41</v>
      </c>
      <c r="U16">
        <v>470.67</v>
      </c>
      <c r="V16">
        <v>83.5</v>
      </c>
      <c r="W16">
        <v>15609.68</v>
      </c>
      <c r="X16">
        <v>1.0529999999999999</v>
      </c>
      <c r="Y16">
        <v>250.8</v>
      </c>
      <c r="Z16">
        <v>532.78</v>
      </c>
    </row>
    <row r="17" spans="1:26" x14ac:dyDescent="0.35">
      <c r="A17" t="s">
        <v>35</v>
      </c>
      <c r="B17" t="s">
        <v>53</v>
      </c>
      <c r="C17">
        <v>421.47</v>
      </c>
      <c r="D17">
        <v>0</v>
      </c>
      <c r="E17">
        <v>4714.2</v>
      </c>
      <c r="F17">
        <v>1667.49</v>
      </c>
      <c r="G17">
        <v>488604.03</v>
      </c>
      <c r="H17">
        <v>5.97</v>
      </c>
      <c r="I17">
        <v>0.52200000000000002</v>
      </c>
      <c r="J17">
        <v>64.95</v>
      </c>
      <c r="K17">
        <v>0.45300000000000001</v>
      </c>
      <c r="L17">
        <v>3.73</v>
      </c>
      <c r="M17">
        <v>4.18</v>
      </c>
      <c r="N17">
        <v>1.0509999999999999</v>
      </c>
      <c r="O17">
        <v>22.02</v>
      </c>
      <c r="P17">
        <v>8.99</v>
      </c>
      <c r="Q17">
        <v>119.59</v>
      </c>
      <c r="R17">
        <v>51.97</v>
      </c>
      <c r="S17">
        <v>267.48</v>
      </c>
      <c r="T17">
        <v>69.22</v>
      </c>
      <c r="U17">
        <v>771.31</v>
      </c>
      <c r="V17">
        <v>151.58000000000001</v>
      </c>
      <c r="W17">
        <v>19374.39</v>
      </c>
      <c r="X17">
        <v>1.742</v>
      </c>
      <c r="Y17">
        <v>263.63</v>
      </c>
      <c r="Z17">
        <v>326.56</v>
      </c>
    </row>
    <row r="18" spans="1:26" x14ac:dyDescent="0.35">
      <c r="A18" t="s">
        <v>35</v>
      </c>
      <c r="B18" t="s">
        <v>54</v>
      </c>
      <c r="C18">
        <v>195.5</v>
      </c>
      <c r="D18">
        <v>0</v>
      </c>
      <c r="E18">
        <v>4706.37</v>
      </c>
      <c r="F18">
        <v>713.73</v>
      </c>
      <c r="G18">
        <v>488603.97</v>
      </c>
      <c r="H18">
        <v>33.159999999999997</v>
      </c>
      <c r="I18">
        <v>0.23699999999999999</v>
      </c>
      <c r="J18">
        <v>22.61</v>
      </c>
      <c r="K18">
        <v>1.57</v>
      </c>
      <c r="L18">
        <v>20.56</v>
      </c>
      <c r="M18">
        <v>23.81</v>
      </c>
      <c r="N18">
        <v>13.76</v>
      </c>
      <c r="O18">
        <v>67.55</v>
      </c>
      <c r="P18">
        <v>15.9</v>
      </c>
      <c r="Q18">
        <v>127.06</v>
      </c>
      <c r="R18">
        <v>31.08</v>
      </c>
      <c r="S18">
        <v>93.11</v>
      </c>
      <c r="T18">
        <v>15.25</v>
      </c>
      <c r="U18">
        <v>114.81</v>
      </c>
      <c r="V18">
        <v>15.08</v>
      </c>
      <c r="W18">
        <v>15411.32</v>
      </c>
      <c r="X18">
        <v>23.73</v>
      </c>
      <c r="Y18">
        <v>1105.96</v>
      </c>
      <c r="Z18">
        <v>564.26</v>
      </c>
    </row>
    <row r="19" spans="1:26" x14ac:dyDescent="0.35">
      <c r="A19" t="s">
        <v>35</v>
      </c>
      <c r="B19" t="s">
        <v>55</v>
      </c>
      <c r="C19">
        <v>498.97</v>
      </c>
      <c r="D19">
        <v>59.79</v>
      </c>
      <c r="E19">
        <v>4717.37</v>
      </c>
      <c r="F19">
        <v>2539.75</v>
      </c>
      <c r="G19">
        <v>488604</v>
      </c>
      <c r="H19">
        <v>5.25</v>
      </c>
      <c r="I19">
        <v>0.23499999999999999</v>
      </c>
      <c r="J19">
        <v>62.46</v>
      </c>
      <c r="K19">
        <v>0.309</v>
      </c>
      <c r="L19">
        <v>5.48</v>
      </c>
      <c r="M19">
        <v>11.32</v>
      </c>
      <c r="N19">
        <v>4.82</v>
      </c>
      <c r="O19">
        <v>56.6</v>
      </c>
      <c r="P19">
        <v>20.05</v>
      </c>
      <c r="Q19">
        <v>236.16</v>
      </c>
      <c r="R19">
        <v>89.39</v>
      </c>
      <c r="S19">
        <v>394.98</v>
      </c>
      <c r="T19">
        <v>86.06</v>
      </c>
      <c r="U19">
        <v>842.84</v>
      </c>
      <c r="V19">
        <v>149.68</v>
      </c>
      <c r="W19">
        <v>16663.45</v>
      </c>
      <c r="X19">
        <v>1.3069999999999999</v>
      </c>
      <c r="Y19">
        <v>286.45</v>
      </c>
      <c r="Z19">
        <v>386.1</v>
      </c>
    </row>
    <row r="20" spans="1:26" x14ac:dyDescent="0.35">
      <c r="A20" t="s">
        <v>35</v>
      </c>
      <c r="B20" t="s">
        <v>56</v>
      </c>
      <c r="C20">
        <v>343.66</v>
      </c>
      <c r="D20">
        <v>32.36</v>
      </c>
      <c r="E20">
        <v>4722.38</v>
      </c>
      <c r="F20">
        <v>868.03</v>
      </c>
      <c r="G20">
        <v>488604</v>
      </c>
      <c r="H20">
        <v>2.3319999999999999</v>
      </c>
      <c r="I20">
        <v>2.53E-2</v>
      </c>
      <c r="J20">
        <v>27.24</v>
      </c>
      <c r="K20">
        <v>0.14949999999999999</v>
      </c>
      <c r="L20">
        <v>2.82</v>
      </c>
      <c r="M20">
        <v>4.78</v>
      </c>
      <c r="N20">
        <v>1.036</v>
      </c>
      <c r="O20">
        <v>21.65</v>
      </c>
      <c r="P20">
        <v>6.9</v>
      </c>
      <c r="Q20">
        <v>78.52</v>
      </c>
      <c r="R20">
        <v>28.9</v>
      </c>
      <c r="S20">
        <v>127.61</v>
      </c>
      <c r="T20">
        <v>28.87</v>
      </c>
      <c r="U20">
        <v>290.83</v>
      </c>
      <c r="V20">
        <v>52.34</v>
      </c>
      <c r="W20">
        <v>16033.95</v>
      </c>
      <c r="X20">
        <v>0.77600000000000002</v>
      </c>
      <c r="Y20">
        <v>126.82</v>
      </c>
      <c r="Z20">
        <v>162.01</v>
      </c>
    </row>
    <row r="21" spans="1:26" x14ac:dyDescent="0.35">
      <c r="A21" t="s">
        <v>35</v>
      </c>
      <c r="B21" t="s">
        <v>57</v>
      </c>
      <c r="C21">
        <v>449.7</v>
      </c>
      <c r="D21">
        <v>234.03</v>
      </c>
      <c r="E21">
        <v>4818.1400000000003</v>
      </c>
      <c r="F21">
        <v>1560.77</v>
      </c>
      <c r="G21">
        <v>488604</v>
      </c>
      <c r="H21">
        <v>2.0390000000000001</v>
      </c>
      <c r="I21">
        <v>1.369</v>
      </c>
      <c r="J21">
        <v>38.68</v>
      </c>
      <c r="K21">
        <v>0.63300000000000001</v>
      </c>
      <c r="L21">
        <v>6.12</v>
      </c>
      <c r="M21">
        <v>8.3000000000000007</v>
      </c>
      <c r="N21">
        <v>1.6379999999999999</v>
      </c>
      <c r="O21">
        <v>35.24</v>
      </c>
      <c r="P21">
        <v>11.72</v>
      </c>
      <c r="Q21">
        <v>138.79</v>
      </c>
      <c r="R21">
        <v>52.65</v>
      </c>
      <c r="S21">
        <v>240.63</v>
      </c>
      <c r="T21">
        <v>56.31</v>
      </c>
      <c r="U21">
        <v>584.33000000000004</v>
      </c>
      <c r="V21">
        <v>101.47</v>
      </c>
      <c r="W21">
        <v>17495.169999999998</v>
      </c>
      <c r="X21">
        <v>0.64500000000000002</v>
      </c>
      <c r="Y21">
        <v>250.69</v>
      </c>
      <c r="Z21">
        <v>238.45</v>
      </c>
    </row>
    <row r="22" spans="1:26" x14ac:dyDescent="0.35">
      <c r="A22" t="s">
        <v>35</v>
      </c>
      <c r="B22" t="s">
        <v>58</v>
      </c>
      <c r="C22">
        <v>452.5</v>
      </c>
      <c r="D22">
        <v>0</v>
      </c>
      <c r="E22">
        <v>4717.1499999999996</v>
      </c>
      <c r="F22">
        <v>2185.1</v>
      </c>
      <c r="G22">
        <v>488604.03</v>
      </c>
      <c r="H22">
        <v>2.3490000000000002</v>
      </c>
      <c r="I22">
        <v>4.9799999999999997E-2</v>
      </c>
      <c r="J22">
        <v>7.98</v>
      </c>
      <c r="K22">
        <v>0.49399999999999999</v>
      </c>
      <c r="L22">
        <v>8.42</v>
      </c>
      <c r="M22">
        <v>14.01</v>
      </c>
      <c r="N22">
        <v>2.2850000000000001</v>
      </c>
      <c r="O22">
        <v>61.99</v>
      </c>
      <c r="P22">
        <v>20.22</v>
      </c>
      <c r="Q22">
        <v>226.06</v>
      </c>
      <c r="R22">
        <v>79.62</v>
      </c>
      <c r="S22">
        <v>329.11</v>
      </c>
      <c r="T22">
        <v>68.48</v>
      </c>
      <c r="U22">
        <v>644.38</v>
      </c>
      <c r="V22">
        <v>107.14</v>
      </c>
      <c r="W22">
        <v>15737.18</v>
      </c>
      <c r="X22">
        <v>0.77800000000000002</v>
      </c>
      <c r="Y22">
        <v>96.44</v>
      </c>
      <c r="Z22">
        <v>139.9</v>
      </c>
    </row>
    <row r="23" spans="1:26" x14ac:dyDescent="0.35">
      <c r="A23" t="s">
        <v>63</v>
      </c>
      <c r="B23" t="s">
        <v>62</v>
      </c>
      <c r="C23">
        <v>1132.81</v>
      </c>
      <c r="D23">
        <v>1869.4</v>
      </c>
      <c r="E23">
        <v>4699.66</v>
      </c>
      <c r="F23">
        <v>717.22</v>
      </c>
      <c r="G23">
        <v>488604</v>
      </c>
      <c r="H23">
        <v>3.62</v>
      </c>
      <c r="I23">
        <v>21</v>
      </c>
      <c r="J23">
        <v>115.23</v>
      </c>
      <c r="K23">
        <v>4.84</v>
      </c>
      <c r="L23">
        <v>22.63</v>
      </c>
      <c r="M23">
        <v>9.4600000000000009</v>
      </c>
      <c r="N23">
        <v>1.917</v>
      </c>
      <c r="O23">
        <v>26.19</v>
      </c>
      <c r="P23">
        <v>7.26</v>
      </c>
      <c r="Q23">
        <v>71.5</v>
      </c>
      <c r="R23">
        <v>23.36</v>
      </c>
      <c r="S23">
        <v>97.42</v>
      </c>
      <c r="T23">
        <v>21.76</v>
      </c>
      <c r="U23">
        <v>219.26</v>
      </c>
      <c r="V23">
        <v>38.840000000000003</v>
      </c>
      <c r="W23">
        <v>17883.59</v>
      </c>
      <c r="X23">
        <v>1.0960000000000001</v>
      </c>
      <c r="Y23">
        <v>553.04999999999995</v>
      </c>
      <c r="Z23">
        <v>503.98</v>
      </c>
    </row>
    <row r="24" spans="1:26" x14ac:dyDescent="0.35">
      <c r="A24" t="s">
        <v>63</v>
      </c>
      <c r="B24" t="s">
        <v>64</v>
      </c>
      <c r="C24">
        <v>973.99</v>
      </c>
      <c r="D24">
        <v>0</v>
      </c>
      <c r="E24">
        <v>4676.8900000000003</v>
      </c>
      <c r="F24">
        <v>3056.08</v>
      </c>
      <c r="G24">
        <v>488604</v>
      </c>
      <c r="H24">
        <v>35.78</v>
      </c>
      <c r="I24">
        <v>0.1542</v>
      </c>
      <c r="J24">
        <v>51.36</v>
      </c>
      <c r="K24">
        <v>0.20300000000000001</v>
      </c>
      <c r="L24">
        <v>2.95</v>
      </c>
      <c r="M24">
        <v>7.67</v>
      </c>
      <c r="N24">
        <v>0.23400000000000001</v>
      </c>
      <c r="O24">
        <v>48.44</v>
      </c>
      <c r="P24">
        <v>20.34</v>
      </c>
      <c r="Q24">
        <v>266.95999999999998</v>
      </c>
      <c r="R24">
        <v>105.13</v>
      </c>
      <c r="S24">
        <v>483.04</v>
      </c>
      <c r="T24">
        <v>108.35</v>
      </c>
      <c r="U24">
        <v>1060.44</v>
      </c>
      <c r="V24">
        <v>175.04</v>
      </c>
      <c r="W24">
        <v>23640.19</v>
      </c>
      <c r="X24">
        <v>16.170000000000002</v>
      </c>
      <c r="Y24">
        <v>634.27</v>
      </c>
      <c r="Z24">
        <v>812.74</v>
      </c>
    </row>
    <row r="25" spans="1:26" x14ac:dyDescent="0.35">
      <c r="A25" t="s">
        <v>63</v>
      </c>
      <c r="B25" t="s">
        <v>65</v>
      </c>
      <c r="C25">
        <v>805.54</v>
      </c>
      <c r="D25">
        <v>600.36</v>
      </c>
      <c r="E25">
        <v>6445.77</v>
      </c>
      <c r="F25">
        <v>5596.03</v>
      </c>
      <c r="G25">
        <v>488604</v>
      </c>
      <c r="H25">
        <v>14.84</v>
      </c>
      <c r="I25">
        <v>9.1999999999999993</v>
      </c>
      <c r="J25">
        <v>73.459999999999994</v>
      </c>
      <c r="K25">
        <v>4.8899999999999997</v>
      </c>
      <c r="L25">
        <v>33.950000000000003</v>
      </c>
      <c r="M25">
        <v>30.77</v>
      </c>
      <c r="N25">
        <v>5.23</v>
      </c>
      <c r="O25">
        <v>134.26</v>
      </c>
      <c r="P25">
        <v>47.42</v>
      </c>
      <c r="Q25">
        <v>568.53</v>
      </c>
      <c r="R25">
        <v>209.79</v>
      </c>
      <c r="S25">
        <v>884.02</v>
      </c>
      <c r="T25">
        <v>180.4</v>
      </c>
      <c r="U25">
        <v>1647.18</v>
      </c>
      <c r="V25">
        <v>266.72000000000003</v>
      </c>
      <c r="W25">
        <v>16431.36</v>
      </c>
      <c r="X25">
        <v>3.45</v>
      </c>
      <c r="Y25">
        <v>653.16</v>
      </c>
      <c r="Z25">
        <v>1170.22</v>
      </c>
    </row>
    <row r="26" spans="1:26" x14ac:dyDescent="0.35">
      <c r="A26" t="s">
        <v>63</v>
      </c>
      <c r="B26" t="s">
        <v>66</v>
      </c>
      <c r="C26">
        <v>381.31</v>
      </c>
      <c r="D26">
        <v>0</v>
      </c>
      <c r="E26">
        <v>4717.5200000000004</v>
      </c>
      <c r="F26">
        <v>1669.06</v>
      </c>
      <c r="G26">
        <v>488604</v>
      </c>
      <c r="H26">
        <v>1.6930000000000001</v>
      </c>
      <c r="I26">
        <v>6.6799999999999998E-2</v>
      </c>
      <c r="J26">
        <v>6.95</v>
      </c>
      <c r="K26">
        <v>0.46200000000000002</v>
      </c>
      <c r="L26">
        <v>7.06</v>
      </c>
      <c r="M26">
        <v>10.93</v>
      </c>
      <c r="N26">
        <v>2.4630000000000001</v>
      </c>
      <c r="O26">
        <v>48.88</v>
      </c>
      <c r="P26">
        <v>15.72</v>
      </c>
      <c r="Q26">
        <v>172.25</v>
      </c>
      <c r="R26">
        <v>60.35</v>
      </c>
      <c r="S26">
        <v>247.4</v>
      </c>
      <c r="T26">
        <v>50.76</v>
      </c>
      <c r="U26">
        <v>477.19</v>
      </c>
      <c r="V26">
        <v>81.849999999999994</v>
      </c>
      <c r="W26">
        <v>15593.79</v>
      </c>
      <c r="X26">
        <v>0.54400000000000004</v>
      </c>
      <c r="Y26">
        <v>59.65</v>
      </c>
      <c r="Z26">
        <v>91.3</v>
      </c>
    </row>
    <row r="27" spans="1:26" x14ac:dyDescent="0.35">
      <c r="A27" t="s">
        <v>63</v>
      </c>
      <c r="B27" t="s">
        <v>67</v>
      </c>
      <c r="C27">
        <v>268.06</v>
      </c>
      <c r="D27">
        <v>43.65</v>
      </c>
      <c r="E27">
        <v>4710.08</v>
      </c>
      <c r="F27">
        <v>788.4</v>
      </c>
      <c r="G27">
        <v>488604.06</v>
      </c>
      <c r="H27">
        <v>2.2690000000000001</v>
      </c>
      <c r="I27">
        <v>0.184</v>
      </c>
      <c r="J27">
        <v>21.82</v>
      </c>
      <c r="K27">
        <v>9.4200000000000006E-2</v>
      </c>
      <c r="L27">
        <v>1.2330000000000001</v>
      </c>
      <c r="M27">
        <v>2.58</v>
      </c>
      <c r="N27">
        <v>0.36699999999999999</v>
      </c>
      <c r="O27">
        <v>13.55</v>
      </c>
      <c r="P27">
        <v>5.1100000000000003</v>
      </c>
      <c r="Q27">
        <v>63.33</v>
      </c>
      <c r="R27">
        <v>25.64</v>
      </c>
      <c r="S27">
        <v>123.29</v>
      </c>
      <c r="T27">
        <v>29.75</v>
      </c>
      <c r="U27">
        <v>312.93</v>
      </c>
      <c r="V27">
        <v>58.63</v>
      </c>
      <c r="W27">
        <v>20459.759999999998</v>
      </c>
      <c r="X27">
        <v>0.78300000000000003</v>
      </c>
      <c r="Y27">
        <v>220.82</v>
      </c>
      <c r="Z27">
        <v>368.4</v>
      </c>
    </row>
    <row r="28" spans="1:26" x14ac:dyDescent="0.35">
      <c r="A28" t="s">
        <v>63</v>
      </c>
      <c r="B28" t="s">
        <v>68</v>
      </c>
      <c r="C28">
        <v>414</v>
      </c>
      <c r="D28">
        <v>0</v>
      </c>
      <c r="E28">
        <v>4658.49</v>
      </c>
      <c r="F28">
        <v>1386.85</v>
      </c>
      <c r="G28">
        <v>488604.06</v>
      </c>
      <c r="H28">
        <v>3.21</v>
      </c>
      <c r="I28">
        <v>0.13969999999999999</v>
      </c>
      <c r="J28">
        <v>33</v>
      </c>
      <c r="K28">
        <v>0.28999999999999998</v>
      </c>
      <c r="L28">
        <v>4.2</v>
      </c>
      <c r="M28">
        <v>6.91</v>
      </c>
      <c r="N28">
        <v>1.3280000000000001</v>
      </c>
      <c r="O28">
        <v>31.44</v>
      </c>
      <c r="P28">
        <v>10.58</v>
      </c>
      <c r="Q28">
        <v>123.38</v>
      </c>
      <c r="R28">
        <v>46.82</v>
      </c>
      <c r="S28">
        <v>213.46</v>
      </c>
      <c r="T28">
        <v>48.21</v>
      </c>
      <c r="U28">
        <v>485.73</v>
      </c>
      <c r="V28">
        <v>86.78</v>
      </c>
      <c r="W28">
        <v>17266.3</v>
      </c>
      <c r="X28">
        <v>1.196</v>
      </c>
      <c r="Y28">
        <v>191.03</v>
      </c>
      <c r="Z28">
        <v>240.99</v>
      </c>
    </row>
    <row r="29" spans="1:26" x14ac:dyDescent="0.35">
      <c r="A29" t="s">
        <v>63</v>
      </c>
      <c r="B29" t="s">
        <v>69</v>
      </c>
      <c r="C29">
        <v>919.23</v>
      </c>
      <c r="D29">
        <v>49.61</v>
      </c>
      <c r="E29">
        <v>4652.1499999999996</v>
      </c>
      <c r="F29">
        <v>2856.4</v>
      </c>
      <c r="G29">
        <v>488604.03</v>
      </c>
      <c r="H29">
        <v>3.59</v>
      </c>
      <c r="I29">
        <v>0.374</v>
      </c>
      <c r="J29">
        <v>34.61</v>
      </c>
      <c r="K29">
        <v>0.45400000000000001</v>
      </c>
      <c r="L29">
        <v>6.9</v>
      </c>
      <c r="M29">
        <v>11.35</v>
      </c>
      <c r="N29">
        <v>2.61</v>
      </c>
      <c r="O29">
        <v>56.53</v>
      </c>
      <c r="P29">
        <v>20.67</v>
      </c>
      <c r="Q29">
        <v>256.64</v>
      </c>
      <c r="R29">
        <v>99.8</v>
      </c>
      <c r="S29">
        <v>454.13</v>
      </c>
      <c r="T29">
        <v>101.49</v>
      </c>
      <c r="U29">
        <v>1002.04</v>
      </c>
      <c r="V29">
        <v>174.15</v>
      </c>
      <c r="W29">
        <v>17941.62</v>
      </c>
      <c r="X29">
        <v>1.214</v>
      </c>
      <c r="Y29">
        <v>122.49</v>
      </c>
      <c r="Z29">
        <v>194.74</v>
      </c>
    </row>
    <row r="30" spans="1:26" x14ac:dyDescent="0.35">
      <c r="A30" t="s">
        <v>63</v>
      </c>
      <c r="B30" t="s">
        <v>70</v>
      </c>
      <c r="C30">
        <v>588.34</v>
      </c>
      <c r="D30">
        <v>227.08</v>
      </c>
      <c r="E30">
        <v>4703.1000000000004</v>
      </c>
      <c r="F30">
        <v>2068.5</v>
      </c>
      <c r="G30">
        <v>488604.03</v>
      </c>
      <c r="H30">
        <v>4.13</v>
      </c>
      <c r="I30">
        <v>3.63</v>
      </c>
      <c r="J30">
        <v>81.41</v>
      </c>
      <c r="K30">
        <v>3.69</v>
      </c>
      <c r="L30">
        <v>24.97</v>
      </c>
      <c r="M30">
        <v>20.94</v>
      </c>
      <c r="N30">
        <v>5.42</v>
      </c>
      <c r="O30">
        <v>57.23</v>
      </c>
      <c r="P30">
        <v>18.18</v>
      </c>
      <c r="Q30">
        <v>197.35</v>
      </c>
      <c r="R30">
        <v>69.91</v>
      </c>
      <c r="S30">
        <v>309.49</v>
      </c>
      <c r="T30">
        <v>70.430000000000007</v>
      </c>
      <c r="U30">
        <v>714.23</v>
      </c>
      <c r="V30">
        <v>125.05</v>
      </c>
      <c r="W30">
        <v>16379.07</v>
      </c>
      <c r="X30">
        <v>1.3149999999999999</v>
      </c>
      <c r="Y30">
        <v>411.34</v>
      </c>
      <c r="Z30">
        <v>343.17</v>
      </c>
    </row>
    <row r="31" spans="1:26" x14ac:dyDescent="0.35">
      <c r="A31" t="s">
        <v>63</v>
      </c>
      <c r="B31" t="s">
        <v>71</v>
      </c>
      <c r="C31">
        <v>523.66</v>
      </c>
      <c r="D31">
        <v>6682.34</v>
      </c>
      <c r="E31">
        <v>4692.74</v>
      </c>
      <c r="F31">
        <v>4600.38</v>
      </c>
      <c r="G31">
        <v>488604.03</v>
      </c>
      <c r="H31">
        <v>8.48</v>
      </c>
      <c r="I31">
        <v>4.55</v>
      </c>
      <c r="J31">
        <v>57.49</v>
      </c>
      <c r="K31">
        <v>2.1709999999999998</v>
      </c>
      <c r="L31">
        <v>19.12</v>
      </c>
      <c r="M31">
        <v>23.48</v>
      </c>
      <c r="N31">
        <v>4.43</v>
      </c>
      <c r="O31">
        <v>117.17</v>
      </c>
      <c r="P31">
        <v>40.36</v>
      </c>
      <c r="Q31">
        <v>474.15</v>
      </c>
      <c r="R31">
        <v>172.91</v>
      </c>
      <c r="S31">
        <v>706.76</v>
      </c>
      <c r="T31">
        <v>138.62</v>
      </c>
      <c r="U31">
        <v>1213.33</v>
      </c>
      <c r="V31">
        <v>194.6</v>
      </c>
      <c r="W31">
        <v>12940.73</v>
      </c>
      <c r="X31">
        <v>1.976</v>
      </c>
      <c r="Y31">
        <v>166.27</v>
      </c>
      <c r="Z31">
        <v>297.39</v>
      </c>
    </row>
    <row r="32" spans="1:26" x14ac:dyDescent="0.35">
      <c r="A32" t="s">
        <v>63</v>
      </c>
      <c r="B32" t="s">
        <v>72</v>
      </c>
      <c r="C32">
        <v>751.04</v>
      </c>
      <c r="D32">
        <v>0</v>
      </c>
      <c r="E32">
        <v>4648.84</v>
      </c>
      <c r="F32">
        <v>2000.35</v>
      </c>
      <c r="G32">
        <v>488604.03</v>
      </c>
      <c r="H32">
        <v>2.0270000000000001</v>
      </c>
      <c r="I32">
        <v>1.49E-2</v>
      </c>
      <c r="J32">
        <v>21.2</v>
      </c>
      <c r="K32">
        <v>0.12379999999999999</v>
      </c>
      <c r="L32">
        <v>2.93</v>
      </c>
      <c r="M32">
        <v>6.73</v>
      </c>
      <c r="N32">
        <v>1.407</v>
      </c>
      <c r="O32">
        <v>39.43</v>
      </c>
      <c r="P32">
        <v>14.73</v>
      </c>
      <c r="Q32">
        <v>180.14</v>
      </c>
      <c r="R32">
        <v>69.58</v>
      </c>
      <c r="S32">
        <v>311.39</v>
      </c>
      <c r="T32">
        <v>67.89</v>
      </c>
      <c r="U32">
        <v>656.07</v>
      </c>
      <c r="V32">
        <v>114.53</v>
      </c>
      <c r="W32">
        <v>18184.740000000002</v>
      </c>
      <c r="X32">
        <v>0.63900000000000001</v>
      </c>
      <c r="Y32">
        <v>86.96</v>
      </c>
      <c r="Z32">
        <v>146.44</v>
      </c>
    </row>
    <row r="33" spans="1:26" x14ac:dyDescent="0.35">
      <c r="A33" t="s">
        <v>63</v>
      </c>
      <c r="B33" t="s">
        <v>73</v>
      </c>
      <c r="C33">
        <v>578.26</v>
      </c>
      <c r="D33">
        <v>56.92</v>
      </c>
      <c r="E33">
        <v>4678.18</v>
      </c>
      <c r="F33">
        <v>2472.33</v>
      </c>
      <c r="G33">
        <v>488604.03</v>
      </c>
      <c r="H33">
        <v>3.5</v>
      </c>
      <c r="I33">
        <v>0.15620000000000001</v>
      </c>
      <c r="J33">
        <v>47.91</v>
      </c>
      <c r="K33">
        <v>0.375</v>
      </c>
      <c r="L33">
        <v>5.91</v>
      </c>
      <c r="M33">
        <v>11.58</v>
      </c>
      <c r="N33">
        <v>3.1</v>
      </c>
      <c r="O33">
        <v>57.9</v>
      </c>
      <c r="P33">
        <v>20.32</v>
      </c>
      <c r="Q33">
        <v>237.01</v>
      </c>
      <c r="R33">
        <v>86.97</v>
      </c>
      <c r="S33">
        <v>373.73</v>
      </c>
      <c r="T33">
        <v>79.739999999999995</v>
      </c>
      <c r="U33">
        <v>767.46</v>
      </c>
      <c r="V33">
        <v>130.1</v>
      </c>
      <c r="W33">
        <v>16944.48</v>
      </c>
      <c r="X33">
        <v>1.125</v>
      </c>
      <c r="Y33">
        <v>488.14</v>
      </c>
      <c r="Z33">
        <v>410.96</v>
      </c>
    </row>
    <row r="34" spans="1:26" x14ac:dyDescent="0.35">
      <c r="A34" t="s">
        <v>63</v>
      </c>
      <c r="B34" t="s">
        <v>74</v>
      </c>
      <c r="C34">
        <v>429.27</v>
      </c>
      <c r="D34">
        <v>160.69</v>
      </c>
      <c r="E34">
        <v>4829.46</v>
      </c>
      <c r="F34">
        <v>2718.92</v>
      </c>
      <c r="G34">
        <v>488604.03</v>
      </c>
      <c r="H34">
        <v>3.31</v>
      </c>
      <c r="I34">
        <v>0.55900000000000005</v>
      </c>
      <c r="J34">
        <v>27.91</v>
      </c>
      <c r="K34">
        <v>0.77800000000000002</v>
      </c>
      <c r="L34">
        <v>11.27</v>
      </c>
      <c r="M34">
        <v>17.91</v>
      </c>
      <c r="N34">
        <v>2.339</v>
      </c>
      <c r="O34">
        <v>76.790000000000006</v>
      </c>
      <c r="P34">
        <v>24.47</v>
      </c>
      <c r="Q34">
        <v>265.17</v>
      </c>
      <c r="R34">
        <v>93.73</v>
      </c>
      <c r="S34">
        <v>397.52</v>
      </c>
      <c r="T34">
        <v>84.11</v>
      </c>
      <c r="U34">
        <v>803.3</v>
      </c>
      <c r="V34">
        <v>134.74</v>
      </c>
      <c r="W34">
        <v>16915.38</v>
      </c>
      <c r="X34">
        <v>0.876</v>
      </c>
      <c r="Y34">
        <v>334.57</v>
      </c>
      <c r="Z34">
        <v>339.73</v>
      </c>
    </row>
    <row r="35" spans="1:26" x14ac:dyDescent="0.35">
      <c r="A35" t="s">
        <v>63</v>
      </c>
      <c r="B35" t="s">
        <v>78</v>
      </c>
      <c r="C35">
        <v>563.04999999999995</v>
      </c>
      <c r="D35">
        <v>177.14</v>
      </c>
      <c r="E35">
        <v>4617.72</v>
      </c>
      <c r="F35">
        <v>2369.58</v>
      </c>
      <c r="G35">
        <v>488604</v>
      </c>
      <c r="H35">
        <v>19.78</v>
      </c>
      <c r="I35">
        <v>24.62</v>
      </c>
      <c r="J35">
        <v>158.96</v>
      </c>
      <c r="K35">
        <v>4.66</v>
      </c>
      <c r="L35">
        <v>17.39</v>
      </c>
      <c r="M35">
        <v>6.34</v>
      </c>
      <c r="N35">
        <v>0.70199999999999996</v>
      </c>
      <c r="O35">
        <v>22.64</v>
      </c>
      <c r="P35">
        <v>8.4</v>
      </c>
      <c r="Q35">
        <v>127.86</v>
      </c>
      <c r="R35">
        <v>61.6</v>
      </c>
      <c r="S35">
        <v>365.9</v>
      </c>
      <c r="T35">
        <v>101.36</v>
      </c>
      <c r="U35">
        <v>1149.83</v>
      </c>
      <c r="V35">
        <v>239.99</v>
      </c>
      <c r="W35">
        <v>22856.47</v>
      </c>
      <c r="X35">
        <v>4.07</v>
      </c>
      <c r="Y35">
        <v>779.54</v>
      </c>
      <c r="Z35">
        <v>851.58</v>
      </c>
    </row>
    <row r="36" spans="1:26" x14ac:dyDescent="0.35">
      <c r="A36" t="s">
        <v>63</v>
      </c>
      <c r="B36" t="s">
        <v>79</v>
      </c>
      <c r="C36">
        <v>279.35000000000002</v>
      </c>
      <c r="D36">
        <v>357.62</v>
      </c>
      <c r="E36">
        <v>4601.1499999999996</v>
      </c>
      <c r="F36">
        <v>847.86</v>
      </c>
      <c r="G36">
        <v>488604</v>
      </c>
      <c r="H36">
        <v>5.78</v>
      </c>
      <c r="I36">
        <v>4.54</v>
      </c>
      <c r="J36">
        <v>96.17</v>
      </c>
      <c r="K36">
        <v>4.1900000000000004</v>
      </c>
      <c r="L36">
        <v>22.49</v>
      </c>
      <c r="M36">
        <v>13.26</v>
      </c>
      <c r="N36">
        <v>3.62</v>
      </c>
      <c r="O36">
        <v>24.46</v>
      </c>
      <c r="P36">
        <v>7.02</v>
      </c>
      <c r="Q36">
        <v>77.650000000000006</v>
      </c>
      <c r="R36">
        <v>26.38</v>
      </c>
      <c r="S36">
        <v>125.21</v>
      </c>
      <c r="T36">
        <v>30.65</v>
      </c>
      <c r="U36">
        <v>324</v>
      </c>
      <c r="V36">
        <v>63.86</v>
      </c>
      <c r="W36">
        <v>20303.16</v>
      </c>
      <c r="X36">
        <v>2.1059999999999999</v>
      </c>
      <c r="Y36">
        <v>331.68</v>
      </c>
      <c r="Z36">
        <v>921.16</v>
      </c>
    </row>
    <row r="37" spans="1:26" x14ac:dyDescent="0.35">
      <c r="A37" t="s">
        <v>63</v>
      </c>
      <c r="B37" t="s">
        <v>80</v>
      </c>
      <c r="C37">
        <v>378.5</v>
      </c>
      <c r="D37">
        <v>0</v>
      </c>
      <c r="E37">
        <v>4585.3999999999996</v>
      </c>
      <c r="F37">
        <v>1681.19</v>
      </c>
      <c r="G37">
        <v>488604</v>
      </c>
      <c r="H37">
        <v>2.3860000000000001</v>
      </c>
      <c r="I37">
        <v>0.10589999999999999</v>
      </c>
      <c r="J37">
        <v>25.76</v>
      </c>
      <c r="K37">
        <v>0.63400000000000001</v>
      </c>
      <c r="L37">
        <v>9.31</v>
      </c>
      <c r="M37">
        <v>12.38</v>
      </c>
      <c r="N37">
        <v>1.913</v>
      </c>
      <c r="O37">
        <v>48.94</v>
      </c>
      <c r="P37">
        <v>14.34</v>
      </c>
      <c r="Q37">
        <v>165.75</v>
      </c>
      <c r="R37">
        <v>57.81</v>
      </c>
      <c r="S37">
        <v>252.96</v>
      </c>
      <c r="T37">
        <v>54.01</v>
      </c>
      <c r="U37">
        <v>510.82</v>
      </c>
      <c r="V37">
        <v>88.86</v>
      </c>
      <c r="W37">
        <v>14083.48</v>
      </c>
      <c r="X37">
        <v>0.876</v>
      </c>
      <c r="Y37">
        <v>106.03</v>
      </c>
      <c r="Z37">
        <v>143.71</v>
      </c>
    </row>
    <row r="38" spans="1:26" x14ac:dyDescent="0.35">
      <c r="A38" t="s">
        <v>63</v>
      </c>
      <c r="B38" t="s">
        <v>81</v>
      </c>
      <c r="C38">
        <v>389.66</v>
      </c>
      <c r="D38">
        <v>115.39</v>
      </c>
      <c r="E38">
        <v>4652.0200000000004</v>
      </c>
      <c r="F38">
        <v>1584.14</v>
      </c>
      <c r="G38">
        <v>488604</v>
      </c>
      <c r="H38">
        <v>4.4400000000000004</v>
      </c>
      <c r="I38">
        <v>0.53200000000000003</v>
      </c>
      <c r="J38">
        <v>24.6</v>
      </c>
      <c r="K38">
        <v>0.22</v>
      </c>
      <c r="L38">
        <v>2.13</v>
      </c>
      <c r="M38">
        <v>4.24</v>
      </c>
      <c r="N38">
        <v>0.83</v>
      </c>
      <c r="O38">
        <v>25.05</v>
      </c>
      <c r="P38">
        <v>9.1300000000000008</v>
      </c>
      <c r="Q38">
        <v>127.04</v>
      </c>
      <c r="R38">
        <v>51.41</v>
      </c>
      <c r="S38">
        <v>258.11</v>
      </c>
      <c r="T38">
        <v>60.88</v>
      </c>
      <c r="U38">
        <v>612.64</v>
      </c>
      <c r="V38">
        <v>115.2</v>
      </c>
      <c r="W38">
        <v>20183.169999999998</v>
      </c>
      <c r="X38">
        <v>1.6259999999999999</v>
      </c>
      <c r="Y38">
        <v>134.94</v>
      </c>
      <c r="Z38">
        <v>251.76</v>
      </c>
    </row>
    <row r="39" spans="1:26" x14ac:dyDescent="0.35">
      <c r="A39" t="s">
        <v>63</v>
      </c>
      <c r="B39" t="s">
        <v>82</v>
      </c>
      <c r="C39">
        <v>557.70000000000005</v>
      </c>
      <c r="D39">
        <v>0</v>
      </c>
      <c r="E39">
        <v>4561.8100000000004</v>
      </c>
      <c r="F39">
        <v>7372.5</v>
      </c>
      <c r="G39">
        <v>488604.03</v>
      </c>
      <c r="H39">
        <v>36.409999999999997</v>
      </c>
      <c r="I39">
        <v>0.875</v>
      </c>
      <c r="J39">
        <v>69.099999999999994</v>
      </c>
      <c r="K39">
        <v>0.80500000000000005</v>
      </c>
      <c r="L39">
        <v>10.84</v>
      </c>
      <c r="M39">
        <v>26.76</v>
      </c>
      <c r="N39">
        <v>0.47099999999999997</v>
      </c>
      <c r="O39">
        <v>172.43</v>
      </c>
      <c r="P39">
        <v>57.56</v>
      </c>
      <c r="Q39">
        <v>735.17</v>
      </c>
      <c r="R39">
        <v>267.33</v>
      </c>
      <c r="S39">
        <v>1149.68</v>
      </c>
      <c r="T39">
        <v>231.3</v>
      </c>
      <c r="U39">
        <v>2008.57</v>
      </c>
      <c r="V39">
        <v>334.05</v>
      </c>
      <c r="W39">
        <v>18848.900000000001</v>
      </c>
      <c r="X39">
        <v>6.55</v>
      </c>
      <c r="Y39">
        <v>1054.0899999999999</v>
      </c>
      <c r="Z39">
        <v>1270.6500000000001</v>
      </c>
    </row>
    <row r="40" spans="1:26" x14ac:dyDescent="0.35">
      <c r="A40" t="s">
        <v>63</v>
      </c>
      <c r="B40" t="s">
        <v>83</v>
      </c>
      <c r="C40">
        <v>274.49</v>
      </c>
      <c r="D40">
        <v>22.99</v>
      </c>
      <c r="E40">
        <v>4530.82</v>
      </c>
      <c r="F40">
        <v>865.37</v>
      </c>
      <c r="G40">
        <v>488604</v>
      </c>
      <c r="H40">
        <v>5.47</v>
      </c>
      <c r="I40">
        <v>6.7699999999999996E-2</v>
      </c>
      <c r="J40">
        <v>11.04</v>
      </c>
      <c r="K40">
        <v>0.13850000000000001</v>
      </c>
      <c r="L40">
        <v>2.1989999999999998</v>
      </c>
      <c r="M40">
        <v>4.0199999999999996</v>
      </c>
      <c r="N40">
        <v>0.36299999999999999</v>
      </c>
      <c r="O40">
        <v>21.13</v>
      </c>
      <c r="P40">
        <v>6.77</v>
      </c>
      <c r="Q40">
        <v>84.51</v>
      </c>
      <c r="R40">
        <v>30.41</v>
      </c>
      <c r="S40">
        <v>133.35</v>
      </c>
      <c r="T40">
        <v>28.74</v>
      </c>
      <c r="U40">
        <v>273.36</v>
      </c>
      <c r="V40">
        <v>44.75</v>
      </c>
      <c r="W40">
        <v>17758.64</v>
      </c>
      <c r="X40">
        <v>1.5580000000000001</v>
      </c>
      <c r="Y40">
        <v>53.28</v>
      </c>
      <c r="Z40">
        <v>68.09</v>
      </c>
    </row>
    <row r="41" spans="1:26" x14ac:dyDescent="0.35">
      <c r="A41" t="s">
        <v>63</v>
      </c>
      <c r="B41" t="s">
        <v>84</v>
      </c>
      <c r="C41">
        <v>264.72000000000003</v>
      </c>
      <c r="D41">
        <v>85.85</v>
      </c>
      <c r="E41">
        <v>4583.67</v>
      </c>
      <c r="F41">
        <v>591.91</v>
      </c>
      <c r="G41">
        <v>488603.94</v>
      </c>
      <c r="H41">
        <v>2.2200000000000002</v>
      </c>
      <c r="I41">
        <v>1.9E-2</v>
      </c>
      <c r="J41">
        <v>19.100000000000001</v>
      </c>
      <c r="K41">
        <v>6.5799999999999997E-2</v>
      </c>
      <c r="L41">
        <v>0.96799999999999997</v>
      </c>
      <c r="M41">
        <v>1.92</v>
      </c>
      <c r="N41">
        <v>0.36599999999999999</v>
      </c>
      <c r="O41">
        <v>11.73</v>
      </c>
      <c r="P41">
        <v>3.97</v>
      </c>
      <c r="Q41">
        <v>51.29</v>
      </c>
      <c r="R41">
        <v>19.3</v>
      </c>
      <c r="S41">
        <v>90.66</v>
      </c>
      <c r="T41">
        <v>20.45</v>
      </c>
      <c r="U41">
        <v>198.91</v>
      </c>
      <c r="V41">
        <v>35.950000000000003</v>
      </c>
      <c r="W41">
        <v>19824.71</v>
      </c>
      <c r="X41">
        <v>1.173</v>
      </c>
      <c r="Y41">
        <v>122.1</v>
      </c>
      <c r="Z41">
        <v>221.63</v>
      </c>
    </row>
    <row r="42" spans="1:26" x14ac:dyDescent="0.35">
      <c r="A42" t="s">
        <v>63</v>
      </c>
      <c r="B42" t="s">
        <v>85</v>
      </c>
      <c r="C42">
        <v>611.80999999999995</v>
      </c>
      <c r="D42">
        <v>25.47</v>
      </c>
      <c r="E42">
        <v>4559.83</v>
      </c>
      <c r="F42">
        <v>3297.31</v>
      </c>
      <c r="G42">
        <v>488603.94</v>
      </c>
      <c r="H42">
        <v>5.55</v>
      </c>
      <c r="I42">
        <v>9.7199999999999995E-2</v>
      </c>
      <c r="J42">
        <v>21.74</v>
      </c>
      <c r="K42">
        <v>0.379</v>
      </c>
      <c r="L42">
        <v>6.09</v>
      </c>
      <c r="M42">
        <v>13.58</v>
      </c>
      <c r="N42">
        <v>0.97199999999999998</v>
      </c>
      <c r="O42">
        <v>77.28</v>
      </c>
      <c r="P42">
        <v>25.58</v>
      </c>
      <c r="Q42">
        <v>316.77999999999997</v>
      </c>
      <c r="R42">
        <v>113.34</v>
      </c>
      <c r="S42">
        <v>493.11</v>
      </c>
      <c r="T42">
        <v>101.53</v>
      </c>
      <c r="U42">
        <v>907.08</v>
      </c>
      <c r="V42">
        <v>153.03</v>
      </c>
      <c r="W42">
        <v>18110.990000000002</v>
      </c>
      <c r="X42">
        <v>2.37</v>
      </c>
      <c r="Y42">
        <v>613.15</v>
      </c>
      <c r="Z42">
        <v>1311.15</v>
      </c>
    </row>
    <row r="43" spans="1:26" x14ac:dyDescent="0.35">
      <c r="A43" t="s">
        <v>63</v>
      </c>
      <c r="B43" t="s">
        <v>86</v>
      </c>
      <c r="C43">
        <v>732.81</v>
      </c>
      <c r="D43">
        <v>480.56</v>
      </c>
      <c r="E43">
        <v>8227.4599999999991</v>
      </c>
      <c r="F43">
        <v>4546.51</v>
      </c>
      <c r="G43">
        <v>488603.97</v>
      </c>
      <c r="H43">
        <v>25.69</v>
      </c>
      <c r="I43">
        <v>2.75</v>
      </c>
      <c r="J43">
        <v>101.74</v>
      </c>
      <c r="K43">
        <v>2.0859999999999999</v>
      </c>
      <c r="L43">
        <v>26.64</v>
      </c>
      <c r="M43">
        <v>43.58</v>
      </c>
      <c r="N43">
        <v>14.16</v>
      </c>
      <c r="O43">
        <v>187.52</v>
      </c>
      <c r="P43">
        <v>49.53</v>
      </c>
      <c r="Q43">
        <v>529.77</v>
      </c>
      <c r="R43">
        <v>166.48</v>
      </c>
      <c r="S43">
        <v>647.51</v>
      </c>
      <c r="T43">
        <v>126.13</v>
      </c>
      <c r="U43">
        <v>1089.72</v>
      </c>
      <c r="V43">
        <v>175.9</v>
      </c>
      <c r="W43">
        <v>16499.16</v>
      </c>
      <c r="X43">
        <v>2.91</v>
      </c>
      <c r="Y43">
        <v>506.24</v>
      </c>
      <c r="Z43">
        <v>334.79</v>
      </c>
    </row>
    <row r="44" spans="1:26" x14ac:dyDescent="0.35">
      <c r="A44" t="s">
        <v>63</v>
      </c>
      <c r="B44" t="s">
        <v>87</v>
      </c>
      <c r="C44">
        <v>238.56</v>
      </c>
      <c r="D44">
        <v>20.38</v>
      </c>
      <c r="E44">
        <v>4631.34</v>
      </c>
      <c r="F44">
        <v>2214.34</v>
      </c>
      <c r="G44">
        <v>488603.97</v>
      </c>
      <c r="H44">
        <v>2.67</v>
      </c>
      <c r="I44">
        <v>8.3400000000000002E-2</v>
      </c>
      <c r="J44">
        <v>64.94</v>
      </c>
      <c r="K44">
        <v>0.38100000000000001</v>
      </c>
      <c r="L44">
        <v>6.37</v>
      </c>
      <c r="M44">
        <v>12.26</v>
      </c>
      <c r="N44">
        <v>2.0649999999999999</v>
      </c>
      <c r="O44">
        <v>56.34</v>
      </c>
      <c r="P44">
        <v>17.329999999999998</v>
      </c>
      <c r="Q44">
        <v>209.48</v>
      </c>
      <c r="R44">
        <v>75.05</v>
      </c>
      <c r="S44">
        <v>330.08</v>
      </c>
      <c r="T44">
        <v>68.599999999999994</v>
      </c>
      <c r="U44">
        <v>630.91999999999996</v>
      </c>
      <c r="V44">
        <v>109.47</v>
      </c>
      <c r="W44">
        <v>14474.61</v>
      </c>
      <c r="X44">
        <v>0.90900000000000003</v>
      </c>
      <c r="Y44">
        <v>140.24</v>
      </c>
      <c r="Z44">
        <v>140.80000000000001</v>
      </c>
    </row>
    <row r="45" spans="1:26" x14ac:dyDescent="0.35">
      <c r="A45" t="s">
        <v>63</v>
      </c>
      <c r="B45" t="s">
        <v>88</v>
      </c>
      <c r="C45">
        <v>642.65</v>
      </c>
      <c r="D45">
        <v>1026.81</v>
      </c>
      <c r="E45">
        <v>4546.45</v>
      </c>
      <c r="F45">
        <v>2573.83</v>
      </c>
      <c r="G45">
        <v>488603.91</v>
      </c>
      <c r="H45">
        <v>7.48</v>
      </c>
      <c r="I45">
        <v>26.22</v>
      </c>
      <c r="J45">
        <v>93.23</v>
      </c>
      <c r="K45">
        <v>11.22</v>
      </c>
      <c r="L45">
        <v>60.42</v>
      </c>
      <c r="M45">
        <v>24.99</v>
      </c>
      <c r="N45">
        <v>0.88300000000000001</v>
      </c>
      <c r="O45">
        <v>72.77</v>
      </c>
      <c r="P45">
        <v>21.2</v>
      </c>
      <c r="Q45">
        <v>257.10000000000002</v>
      </c>
      <c r="R45">
        <v>91.79</v>
      </c>
      <c r="S45">
        <v>398.62</v>
      </c>
      <c r="T45">
        <v>83.19</v>
      </c>
      <c r="U45">
        <v>753.74</v>
      </c>
      <c r="V45">
        <v>124.51</v>
      </c>
      <c r="W45">
        <v>15308.13</v>
      </c>
      <c r="X45">
        <v>2.5299999999999998</v>
      </c>
      <c r="Y45">
        <v>400.76</v>
      </c>
      <c r="Z45">
        <v>604.30999999999995</v>
      </c>
    </row>
    <row r="46" spans="1:26" x14ac:dyDescent="0.35">
      <c r="A46" t="s">
        <v>63</v>
      </c>
      <c r="B46" t="s">
        <v>89</v>
      </c>
      <c r="C46">
        <v>276.72000000000003</v>
      </c>
      <c r="D46">
        <v>340.29</v>
      </c>
      <c r="E46">
        <v>4594.97</v>
      </c>
      <c r="F46">
        <v>3715.1</v>
      </c>
      <c r="G46">
        <v>488603.94</v>
      </c>
      <c r="H46">
        <v>21.45</v>
      </c>
      <c r="I46">
        <v>1.97</v>
      </c>
      <c r="J46">
        <v>235.8</v>
      </c>
      <c r="K46">
        <v>2.38</v>
      </c>
      <c r="L46">
        <v>22.82</v>
      </c>
      <c r="M46">
        <v>25.12</v>
      </c>
      <c r="N46">
        <v>6.11</v>
      </c>
      <c r="O46">
        <v>93.74</v>
      </c>
      <c r="P46">
        <v>29.8</v>
      </c>
      <c r="Q46">
        <v>356.68</v>
      </c>
      <c r="R46">
        <v>126.25</v>
      </c>
      <c r="S46">
        <v>566.01</v>
      </c>
      <c r="T46">
        <v>128.27000000000001</v>
      </c>
      <c r="U46">
        <v>1275.54</v>
      </c>
      <c r="V46">
        <v>203.6</v>
      </c>
      <c r="W46">
        <v>16619.29</v>
      </c>
      <c r="X46">
        <v>3.87</v>
      </c>
      <c r="Y46">
        <v>933.26</v>
      </c>
      <c r="Z46">
        <v>972.25</v>
      </c>
    </row>
    <row r="47" spans="1:26" x14ac:dyDescent="0.35">
      <c r="A47" t="s">
        <v>63</v>
      </c>
      <c r="B47" t="s">
        <v>90</v>
      </c>
      <c r="C47">
        <v>138.32</v>
      </c>
      <c r="D47">
        <v>0</v>
      </c>
      <c r="E47">
        <v>4544.8599999999997</v>
      </c>
      <c r="F47">
        <v>229.72</v>
      </c>
      <c r="G47">
        <v>488603.94</v>
      </c>
      <c r="H47">
        <v>1.379</v>
      </c>
      <c r="I47">
        <v>8.3000000000000001E-3</v>
      </c>
      <c r="J47">
        <v>4.34</v>
      </c>
      <c r="K47">
        <v>3.15E-2</v>
      </c>
      <c r="L47">
        <v>0.36299999999999999</v>
      </c>
      <c r="M47">
        <v>0.72199999999999998</v>
      </c>
      <c r="N47">
        <v>0.223</v>
      </c>
      <c r="O47">
        <v>3.97</v>
      </c>
      <c r="P47">
        <v>1.3440000000000001</v>
      </c>
      <c r="Q47">
        <v>17.79</v>
      </c>
      <c r="R47">
        <v>6.9</v>
      </c>
      <c r="S47">
        <v>34.29</v>
      </c>
      <c r="T47">
        <v>8.66</v>
      </c>
      <c r="U47">
        <v>95.42</v>
      </c>
      <c r="V47">
        <v>19.670000000000002</v>
      </c>
      <c r="W47">
        <v>17468.060000000001</v>
      </c>
      <c r="X47">
        <v>0.622</v>
      </c>
      <c r="Y47">
        <v>95.41</v>
      </c>
      <c r="Z47">
        <v>255.02</v>
      </c>
    </row>
    <row r="48" spans="1:26" x14ac:dyDescent="0.35">
      <c r="A48" t="s">
        <v>63</v>
      </c>
      <c r="B48" t="s">
        <v>91</v>
      </c>
      <c r="C48">
        <v>266.14</v>
      </c>
      <c r="D48">
        <v>0</v>
      </c>
      <c r="E48">
        <v>4533.9399999999996</v>
      </c>
      <c r="F48">
        <v>1501.58</v>
      </c>
      <c r="G48">
        <v>488603.94</v>
      </c>
      <c r="H48">
        <v>3.28</v>
      </c>
      <c r="I48">
        <v>9.3600000000000003E-2</v>
      </c>
      <c r="J48">
        <v>26.81</v>
      </c>
      <c r="K48">
        <v>0.217</v>
      </c>
      <c r="L48">
        <v>3.89</v>
      </c>
      <c r="M48">
        <v>7.64</v>
      </c>
      <c r="N48">
        <v>1.2829999999999999</v>
      </c>
      <c r="O48">
        <v>37.979999999999997</v>
      </c>
      <c r="P48">
        <v>11.73</v>
      </c>
      <c r="Q48">
        <v>140.79</v>
      </c>
      <c r="R48">
        <v>51.08</v>
      </c>
      <c r="S48">
        <v>228.81</v>
      </c>
      <c r="T48">
        <v>49.68</v>
      </c>
      <c r="U48">
        <v>471.86</v>
      </c>
      <c r="V48">
        <v>85.81</v>
      </c>
      <c r="W48">
        <v>17813.39</v>
      </c>
      <c r="X48">
        <v>1.427</v>
      </c>
      <c r="Y48">
        <v>296.41000000000003</v>
      </c>
      <c r="Z48">
        <v>583.08000000000004</v>
      </c>
    </row>
    <row r="49" spans="1:26" x14ac:dyDescent="0.35">
      <c r="A49" t="s">
        <v>63</v>
      </c>
      <c r="B49" t="s">
        <v>92</v>
      </c>
      <c r="C49">
        <v>384.79</v>
      </c>
      <c r="D49">
        <v>29.1</v>
      </c>
      <c r="E49">
        <v>4597.09</v>
      </c>
      <c r="F49">
        <v>2081.71</v>
      </c>
      <c r="G49">
        <v>488603.94</v>
      </c>
      <c r="H49">
        <v>4.16</v>
      </c>
      <c r="I49">
        <v>9.6299999999999997E-2</v>
      </c>
      <c r="J49">
        <v>43.62</v>
      </c>
      <c r="K49">
        <v>0.378</v>
      </c>
      <c r="L49">
        <v>6</v>
      </c>
      <c r="M49">
        <v>9.94</v>
      </c>
      <c r="N49">
        <v>2.0670000000000002</v>
      </c>
      <c r="O49">
        <v>45.48</v>
      </c>
      <c r="P49">
        <v>14.65</v>
      </c>
      <c r="Q49">
        <v>181.78</v>
      </c>
      <c r="R49">
        <v>68.069999999999993</v>
      </c>
      <c r="S49">
        <v>317.7</v>
      </c>
      <c r="T49">
        <v>71</v>
      </c>
      <c r="U49">
        <v>690.41</v>
      </c>
      <c r="V49">
        <v>128.56</v>
      </c>
      <c r="W49">
        <v>16060.96</v>
      </c>
      <c r="X49">
        <v>1.679</v>
      </c>
      <c r="Y49">
        <v>317.98</v>
      </c>
      <c r="Z49">
        <v>348.95</v>
      </c>
    </row>
    <row r="50" spans="1:26" x14ac:dyDescent="0.35">
      <c r="A50" t="s">
        <v>63</v>
      </c>
      <c r="B50" t="s">
        <v>96</v>
      </c>
      <c r="C50">
        <v>470.64</v>
      </c>
      <c r="D50">
        <v>57.6</v>
      </c>
      <c r="E50">
        <v>4721.68</v>
      </c>
      <c r="F50">
        <v>3093.97</v>
      </c>
      <c r="G50">
        <v>488604.03</v>
      </c>
      <c r="H50">
        <v>1.9159999999999999</v>
      </c>
      <c r="I50">
        <v>0.12859999999999999</v>
      </c>
      <c r="J50">
        <v>27.21</v>
      </c>
      <c r="K50">
        <v>0.83199999999999996</v>
      </c>
      <c r="L50">
        <v>12.19</v>
      </c>
      <c r="M50">
        <v>17.36</v>
      </c>
      <c r="N50">
        <v>3.76</v>
      </c>
      <c r="O50">
        <v>71.78</v>
      </c>
      <c r="P50">
        <v>24.11</v>
      </c>
      <c r="Q50">
        <v>283.07</v>
      </c>
      <c r="R50">
        <v>105.47</v>
      </c>
      <c r="S50">
        <v>472.4</v>
      </c>
      <c r="T50">
        <v>105.15</v>
      </c>
      <c r="U50">
        <v>1033.93</v>
      </c>
      <c r="V50">
        <v>180.88</v>
      </c>
      <c r="W50">
        <v>15963.41</v>
      </c>
      <c r="X50">
        <v>0.60199999999999998</v>
      </c>
      <c r="Y50">
        <v>242.1</v>
      </c>
      <c r="Z50">
        <v>205.65</v>
      </c>
    </row>
    <row r="51" spans="1:26" x14ac:dyDescent="0.35">
      <c r="A51" t="s">
        <v>63</v>
      </c>
      <c r="B51" t="s">
        <v>97</v>
      </c>
      <c r="C51">
        <v>1105.04</v>
      </c>
      <c r="D51">
        <v>1729.4</v>
      </c>
      <c r="E51">
        <v>4702.3999999999996</v>
      </c>
      <c r="F51">
        <v>2664.79</v>
      </c>
      <c r="G51">
        <v>488604.03</v>
      </c>
      <c r="H51">
        <v>3.44</v>
      </c>
      <c r="I51">
        <v>3.69</v>
      </c>
      <c r="J51">
        <v>37.950000000000003</v>
      </c>
      <c r="K51">
        <v>1.6459999999999999</v>
      </c>
      <c r="L51">
        <v>13</v>
      </c>
      <c r="M51">
        <v>13.47</v>
      </c>
      <c r="N51">
        <v>2.2629999999999999</v>
      </c>
      <c r="O51">
        <v>63.54</v>
      </c>
      <c r="P51">
        <v>21.83</v>
      </c>
      <c r="Q51">
        <v>257.39</v>
      </c>
      <c r="R51">
        <v>95.89</v>
      </c>
      <c r="S51">
        <v>412.77</v>
      </c>
      <c r="T51">
        <v>87.07</v>
      </c>
      <c r="U51">
        <v>818.55</v>
      </c>
      <c r="V51">
        <v>140</v>
      </c>
      <c r="W51">
        <v>18826.900000000001</v>
      </c>
      <c r="X51">
        <v>1.0029999999999999</v>
      </c>
      <c r="Y51">
        <v>236.81</v>
      </c>
      <c r="Z51">
        <v>352.41</v>
      </c>
    </row>
    <row r="52" spans="1:26" x14ac:dyDescent="0.35">
      <c r="A52" t="s">
        <v>63</v>
      </c>
      <c r="B52" t="s">
        <v>98</v>
      </c>
      <c r="C52">
        <v>229.77</v>
      </c>
      <c r="D52">
        <v>0</v>
      </c>
      <c r="E52">
        <v>4613.04</v>
      </c>
      <c r="F52">
        <v>2317.91</v>
      </c>
      <c r="G52">
        <v>488604.03</v>
      </c>
      <c r="H52">
        <v>5.34</v>
      </c>
      <c r="I52">
        <v>9.1499999999999998E-2</v>
      </c>
      <c r="J52">
        <v>132.85</v>
      </c>
      <c r="K52">
        <v>0.84099999999999997</v>
      </c>
      <c r="L52">
        <v>15.4</v>
      </c>
      <c r="M52">
        <v>28.1</v>
      </c>
      <c r="N52">
        <v>11.39</v>
      </c>
      <c r="O52">
        <v>114.22</v>
      </c>
      <c r="P52">
        <v>32.729999999999997</v>
      </c>
      <c r="Q52">
        <v>294.77</v>
      </c>
      <c r="R52">
        <v>78.819999999999993</v>
      </c>
      <c r="S52">
        <v>258.77</v>
      </c>
      <c r="T52">
        <v>45.71</v>
      </c>
      <c r="U52">
        <v>382.47</v>
      </c>
      <c r="V52">
        <v>57.95</v>
      </c>
      <c r="W52">
        <v>18631.419999999998</v>
      </c>
      <c r="X52">
        <v>1.712</v>
      </c>
      <c r="Y52">
        <v>285.91000000000003</v>
      </c>
      <c r="Z52">
        <v>434.57</v>
      </c>
    </row>
    <row r="53" spans="1:26" x14ac:dyDescent="0.35">
      <c r="A53" t="s">
        <v>63</v>
      </c>
      <c r="B53" t="s">
        <v>99</v>
      </c>
      <c r="C53">
        <v>1087.5899999999999</v>
      </c>
      <c r="D53">
        <v>1971.9</v>
      </c>
      <c r="E53">
        <v>4619.1400000000003</v>
      </c>
      <c r="F53">
        <v>2746.28</v>
      </c>
      <c r="G53">
        <v>488604.03</v>
      </c>
      <c r="H53">
        <v>1.468</v>
      </c>
      <c r="I53">
        <v>5.95</v>
      </c>
      <c r="J53">
        <v>37.130000000000003</v>
      </c>
      <c r="K53">
        <v>2.1150000000000002</v>
      </c>
      <c r="L53">
        <v>15.14</v>
      </c>
      <c r="M53">
        <v>14.19</v>
      </c>
      <c r="N53">
        <v>2.56</v>
      </c>
      <c r="O53">
        <v>63.41</v>
      </c>
      <c r="P53">
        <v>21.6</v>
      </c>
      <c r="Q53">
        <v>252.52</v>
      </c>
      <c r="R53">
        <v>94.54</v>
      </c>
      <c r="S53">
        <v>416.5</v>
      </c>
      <c r="T53">
        <v>90.05</v>
      </c>
      <c r="U53">
        <v>883.02</v>
      </c>
      <c r="V53">
        <v>152.77000000000001</v>
      </c>
      <c r="W53">
        <v>18266.580000000002</v>
      </c>
      <c r="X53">
        <v>0.54900000000000004</v>
      </c>
      <c r="Y53">
        <v>193.04</v>
      </c>
      <c r="Z53">
        <v>209.99</v>
      </c>
    </row>
    <row r="54" spans="1:26" x14ac:dyDescent="0.35">
      <c r="A54" t="s">
        <v>63</v>
      </c>
      <c r="B54" t="s">
        <v>100</v>
      </c>
      <c r="C54">
        <v>411.03</v>
      </c>
      <c r="D54">
        <v>469.98</v>
      </c>
      <c r="E54">
        <v>4655.2</v>
      </c>
      <c r="F54">
        <v>1995.81</v>
      </c>
      <c r="G54">
        <v>488604.06</v>
      </c>
      <c r="H54">
        <v>2.391</v>
      </c>
      <c r="I54">
        <v>6.6</v>
      </c>
      <c r="J54">
        <v>62.87</v>
      </c>
      <c r="K54">
        <v>4.7300000000000004</v>
      </c>
      <c r="L54">
        <v>30.2</v>
      </c>
      <c r="M54">
        <v>23.61</v>
      </c>
      <c r="N54">
        <v>7.79</v>
      </c>
      <c r="O54">
        <v>64.709999999999994</v>
      </c>
      <c r="P54">
        <v>19.260000000000002</v>
      </c>
      <c r="Q54">
        <v>202.21</v>
      </c>
      <c r="R54">
        <v>69.400000000000006</v>
      </c>
      <c r="S54">
        <v>294.43</v>
      </c>
      <c r="T54">
        <v>62.88</v>
      </c>
      <c r="U54">
        <v>613.09</v>
      </c>
      <c r="V54">
        <v>108.34</v>
      </c>
      <c r="W54">
        <v>13910.3</v>
      </c>
      <c r="X54">
        <v>0.64300000000000002</v>
      </c>
      <c r="Y54">
        <v>275.13</v>
      </c>
      <c r="Z54">
        <v>280.69</v>
      </c>
    </row>
    <row r="55" spans="1:26" x14ac:dyDescent="0.35">
      <c r="A55" t="s">
        <v>63</v>
      </c>
      <c r="B55" t="s">
        <v>101</v>
      </c>
      <c r="C55">
        <v>257.86</v>
      </c>
      <c r="D55">
        <v>0</v>
      </c>
      <c r="E55">
        <v>4623.1000000000004</v>
      </c>
      <c r="F55">
        <v>1490.48</v>
      </c>
      <c r="G55">
        <v>488604.06</v>
      </c>
      <c r="H55">
        <v>3.09</v>
      </c>
      <c r="I55">
        <v>8.8499999999999995E-2</v>
      </c>
      <c r="J55">
        <v>27.54</v>
      </c>
      <c r="K55">
        <v>0.63900000000000001</v>
      </c>
      <c r="L55">
        <v>11.04</v>
      </c>
      <c r="M55">
        <v>15.72</v>
      </c>
      <c r="N55">
        <v>1.131</v>
      </c>
      <c r="O55">
        <v>52.44</v>
      </c>
      <c r="P55">
        <v>15.48</v>
      </c>
      <c r="Q55">
        <v>158.19999999999999</v>
      </c>
      <c r="R55">
        <v>52.76</v>
      </c>
      <c r="S55">
        <v>221.48</v>
      </c>
      <c r="T55">
        <v>48.17</v>
      </c>
      <c r="U55">
        <v>475.04</v>
      </c>
      <c r="V55">
        <v>81.87</v>
      </c>
      <c r="W55">
        <v>16246.37</v>
      </c>
      <c r="X55">
        <v>0.99299999999999999</v>
      </c>
      <c r="Y55">
        <v>314.20999999999998</v>
      </c>
      <c r="Z55">
        <v>276.18</v>
      </c>
    </row>
    <row r="56" spans="1:26" x14ac:dyDescent="0.35">
      <c r="A56" t="s">
        <v>63</v>
      </c>
      <c r="B56" t="s">
        <v>102</v>
      </c>
      <c r="C56">
        <v>1138.56</v>
      </c>
      <c r="D56">
        <v>0</v>
      </c>
      <c r="E56">
        <v>4630.16</v>
      </c>
      <c r="F56">
        <v>4697.07</v>
      </c>
      <c r="G56">
        <v>488604.06</v>
      </c>
      <c r="H56">
        <v>18.93</v>
      </c>
      <c r="I56">
        <v>0.11600000000000001</v>
      </c>
      <c r="J56">
        <v>170.68</v>
      </c>
      <c r="K56">
        <v>1.1519999999999999</v>
      </c>
      <c r="L56">
        <v>19.34</v>
      </c>
      <c r="M56">
        <v>29.17</v>
      </c>
      <c r="N56">
        <v>3.26</v>
      </c>
      <c r="O56">
        <v>120.03</v>
      </c>
      <c r="P56">
        <v>40.71</v>
      </c>
      <c r="Q56">
        <v>466.52</v>
      </c>
      <c r="R56">
        <v>167.26</v>
      </c>
      <c r="S56">
        <v>725.12</v>
      </c>
      <c r="T56">
        <v>157.08000000000001</v>
      </c>
      <c r="U56">
        <v>1505.84</v>
      </c>
      <c r="V56">
        <v>251.84</v>
      </c>
      <c r="W56">
        <v>18399.04</v>
      </c>
      <c r="X56">
        <v>6.69</v>
      </c>
      <c r="Y56">
        <v>620.34</v>
      </c>
      <c r="Z56">
        <v>474.13</v>
      </c>
    </row>
    <row r="57" spans="1:26" x14ac:dyDescent="0.35">
      <c r="A57" t="s">
        <v>63</v>
      </c>
      <c r="B57" t="s">
        <v>103</v>
      </c>
      <c r="C57">
        <v>296.33</v>
      </c>
      <c r="D57">
        <v>66.98</v>
      </c>
      <c r="E57">
        <v>4587.22</v>
      </c>
      <c r="F57">
        <v>1394.09</v>
      </c>
      <c r="G57">
        <v>488604.03</v>
      </c>
      <c r="H57">
        <v>10.56</v>
      </c>
      <c r="I57">
        <v>0.31900000000000001</v>
      </c>
      <c r="J57">
        <v>19.809999999999999</v>
      </c>
      <c r="K57">
        <v>0.245</v>
      </c>
      <c r="L57">
        <v>3.09</v>
      </c>
      <c r="M57">
        <v>5.2</v>
      </c>
      <c r="N57">
        <v>0.23899999999999999</v>
      </c>
      <c r="O57">
        <v>28.34</v>
      </c>
      <c r="P57">
        <v>10.25</v>
      </c>
      <c r="Q57">
        <v>127.02</v>
      </c>
      <c r="R57">
        <v>48.94</v>
      </c>
      <c r="S57">
        <v>220.68</v>
      </c>
      <c r="T57">
        <v>48.12</v>
      </c>
      <c r="U57">
        <v>464.34</v>
      </c>
      <c r="V57">
        <v>77.650000000000006</v>
      </c>
      <c r="W57">
        <v>19303.04</v>
      </c>
      <c r="X57">
        <v>3.69</v>
      </c>
      <c r="Y57">
        <v>156.68</v>
      </c>
      <c r="Z57">
        <v>341.95</v>
      </c>
    </row>
    <row r="58" spans="1:26" x14ac:dyDescent="0.35">
      <c r="A58" t="s">
        <v>63</v>
      </c>
      <c r="B58" t="s">
        <v>104</v>
      </c>
      <c r="C58">
        <v>584.04999999999995</v>
      </c>
      <c r="D58">
        <v>27.89</v>
      </c>
      <c r="E58">
        <v>4590.1000000000004</v>
      </c>
      <c r="F58">
        <v>1874.39</v>
      </c>
      <c r="G58">
        <v>488604.03</v>
      </c>
      <c r="H58">
        <v>4.03</v>
      </c>
      <c r="I58">
        <v>0.46</v>
      </c>
      <c r="J58">
        <v>11.38</v>
      </c>
      <c r="K58">
        <v>0.434</v>
      </c>
      <c r="L58">
        <v>3.8</v>
      </c>
      <c r="M58">
        <v>6.25</v>
      </c>
      <c r="N58">
        <v>0.79500000000000004</v>
      </c>
      <c r="O58">
        <v>32.909999999999997</v>
      </c>
      <c r="P58">
        <v>12.29</v>
      </c>
      <c r="Q58">
        <v>155.93</v>
      </c>
      <c r="R58">
        <v>61.46</v>
      </c>
      <c r="S58">
        <v>290.97000000000003</v>
      </c>
      <c r="T58">
        <v>67.37</v>
      </c>
      <c r="U58">
        <v>694.62</v>
      </c>
      <c r="V58">
        <v>127.93</v>
      </c>
      <c r="W58">
        <v>20264.63</v>
      </c>
      <c r="X58">
        <v>1.3420000000000001</v>
      </c>
      <c r="Y58">
        <v>199.1</v>
      </c>
      <c r="Z58">
        <v>733.01</v>
      </c>
    </row>
    <row r="59" spans="1:26" x14ac:dyDescent="0.35">
      <c r="A59" t="s">
        <v>63</v>
      </c>
      <c r="B59" t="s">
        <v>105</v>
      </c>
      <c r="C59">
        <v>217.82</v>
      </c>
      <c r="D59">
        <v>0</v>
      </c>
      <c r="E59">
        <v>4600.72</v>
      </c>
      <c r="F59">
        <v>1460.3</v>
      </c>
      <c r="G59">
        <v>488604.03</v>
      </c>
      <c r="H59">
        <v>1.296</v>
      </c>
      <c r="I59">
        <v>8.8599999999999998E-2</v>
      </c>
      <c r="J59">
        <v>10.23</v>
      </c>
      <c r="K59">
        <v>0.65</v>
      </c>
      <c r="L59">
        <v>9.81</v>
      </c>
      <c r="M59">
        <v>11.98</v>
      </c>
      <c r="N59">
        <v>4.25</v>
      </c>
      <c r="O59">
        <v>43.99</v>
      </c>
      <c r="P59">
        <v>13.3</v>
      </c>
      <c r="Q59">
        <v>144.38</v>
      </c>
      <c r="R59">
        <v>51.26</v>
      </c>
      <c r="S59">
        <v>220.2</v>
      </c>
      <c r="T59">
        <v>47.35</v>
      </c>
      <c r="U59">
        <v>464.34</v>
      </c>
      <c r="V59">
        <v>82.99</v>
      </c>
      <c r="W59">
        <v>13707.69</v>
      </c>
      <c r="X59">
        <v>0.45800000000000002</v>
      </c>
      <c r="Y59">
        <v>95.8</v>
      </c>
      <c r="Z59">
        <v>99.21</v>
      </c>
    </row>
    <row r="60" spans="1:26" x14ac:dyDescent="0.35">
      <c r="A60" t="s">
        <v>63</v>
      </c>
      <c r="B60" t="s">
        <v>106</v>
      </c>
      <c r="C60">
        <v>445.68</v>
      </c>
      <c r="D60">
        <v>306.01</v>
      </c>
      <c r="E60">
        <v>4653.7</v>
      </c>
      <c r="F60">
        <v>1605.48</v>
      </c>
      <c r="G60">
        <v>488604.06</v>
      </c>
      <c r="H60">
        <v>3.72</v>
      </c>
      <c r="I60">
        <v>4.9399999999999999E-2</v>
      </c>
      <c r="J60">
        <v>19.54</v>
      </c>
      <c r="K60">
        <v>0.1308</v>
      </c>
      <c r="L60">
        <v>2.2799999999999998</v>
      </c>
      <c r="M60">
        <v>4.5999999999999996</v>
      </c>
      <c r="N60">
        <v>2.157</v>
      </c>
      <c r="O60">
        <v>25.77</v>
      </c>
      <c r="P60">
        <v>9.8000000000000007</v>
      </c>
      <c r="Q60">
        <v>126.26</v>
      </c>
      <c r="R60">
        <v>52.98</v>
      </c>
      <c r="S60">
        <v>268.87</v>
      </c>
      <c r="T60">
        <v>67.319999999999993</v>
      </c>
      <c r="U60">
        <v>759.89</v>
      </c>
      <c r="V60">
        <v>152.41999999999999</v>
      </c>
      <c r="W60">
        <v>18034.240000000002</v>
      </c>
      <c r="X60">
        <v>1.383</v>
      </c>
      <c r="Y60">
        <v>94.04</v>
      </c>
      <c r="Z60">
        <v>220.52</v>
      </c>
    </row>
    <row r="61" spans="1:26" x14ac:dyDescent="0.35">
      <c r="A61" t="s">
        <v>63</v>
      </c>
      <c r="B61" t="s">
        <v>110</v>
      </c>
      <c r="C61">
        <v>356.4</v>
      </c>
      <c r="D61">
        <v>0</v>
      </c>
      <c r="E61">
        <v>4604.59</v>
      </c>
      <c r="F61">
        <v>900.98</v>
      </c>
      <c r="G61">
        <v>488604.13</v>
      </c>
      <c r="H61">
        <v>6.16</v>
      </c>
      <c r="I61">
        <v>9.2999999999999992E-3</v>
      </c>
      <c r="J61">
        <v>59.26</v>
      </c>
      <c r="K61">
        <v>8.6199999999999999E-2</v>
      </c>
      <c r="L61">
        <v>1.5629999999999999</v>
      </c>
      <c r="M61">
        <v>3.3</v>
      </c>
      <c r="N61">
        <v>0.42799999999999999</v>
      </c>
      <c r="O61">
        <v>16.73</v>
      </c>
      <c r="P61">
        <v>6.16</v>
      </c>
      <c r="Q61">
        <v>75.53</v>
      </c>
      <c r="R61">
        <v>28.8</v>
      </c>
      <c r="S61">
        <v>135.28</v>
      </c>
      <c r="T61">
        <v>32.299999999999997</v>
      </c>
      <c r="U61">
        <v>343.25</v>
      </c>
      <c r="V61">
        <v>60.19</v>
      </c>
      <c r="W61">
        <v>21473.91</v>
      </c>
      <c r="X61">
        <v>2.41</v>
      </c>
      <c r="Y61">
        <v>274.35000000000002</v>
      </c>
      <c r="Z61">
        <v>331.02</v>
      </c>
    </row>
    <row r="62" spans="1:26" x14ac:dyDescent="0.35">
      <c r="A62" t="s">
        <v>63</v>
      </c>
      <c r="B62" t="s">
        <v>111</v>
      </c>
      <c r="C62">
        <v>402.72</v>
      </c>
      <c r="D62">
        <v>0</v>
      </c>
      <c r="E62">
        <v>4606.8100000000004</v>
      </c>
      <c r="F62">
        <v>892.81</v>
      </c>
      <c r="G62">
        <v>488604.06</v>
      </c>
      <c r="H62">
        <v>1.8879999999999999</v>
      </c>
      <c r="I62">
        <v>4.4200000000000003E-2</v>
      </c>
      <c r="J62">
        <v>3.21</v>
      </c>
      <c r="K62">
        <v>5.2699999999999997E-2</v>
      </c>
      <c r="L62">
        <v>0.85699999999999998</v>
      </c>
      <c r="M62">
        <v>3.21</v>
      </c>
      <c r="N62">
        <v>0.14799999999999999</v>
      </c>
      <c r="O62">
        <v>21.46</v>
      </c>
      <c r="P62">
        <v>8.69</v>
      </c>
      <c r="Q62">
        <v>94.78</v>
      </c>
      <c r="R62">
        <v>28.59</v>
      </c>
      <c r="S62">
        <v>98.59</v>
      </c>
      <c r="T62">
        <v>17.28</v>
      </c>
      <c r="U62">
        <v>133.21</v>
      </c>
      <c r="V62">
        <v>18.649999999999999</v>
      </c>
      <c r="W62">
        <v>25238.35</v>
      </c>
      <c r="X62">
        <v>1.052</v>
      </c>
      <c r="Y62">
        <v>123.1</v>
      </c>
      <c r="Z62">
        <v>1189.07</v>
      </c>
    </row>
    <row r="63" spans="1:26" x14ac:dyDescent="0.35">
      <c r="A63" t="s">
        <v>63</v>
      </c>
      <c r="B63" t="s">
        <v>112</v>
      </c>
      <c r="C63">
        <v>124.6</v>
      </c>
      <c r="D63">
        <v>0</v>
      </c>
      <c r="E63">
        <v>4498.3599999999997</v>
      </c>
      <c r="F63">
        <v>961.26</v>
      </c>
      <c r="G63">
        <v>488604.06</v>
      </c>
      <c r="H63">
        <v>8.85</v>
      </c>
      <c r="I63">
        <v>3.1E-2</v>
      </c>
      <c r="J63">
        <v>76.05</v>
      </c>
      <c r="K63">
        <v>0.155</v>
      </c>
      <c r="L63">
        <v>1.42</v>
      </c>
      <c r="M63">
        <v>2.27</v>
      </c>
      <c r="N63">
        <v>0.44900000000000001</v>
      </c>
      <c r="O63">
        <v>10.34</v>
      </c>
      <c r="P63">
        <v>4.5199999999999996</v>
      </c>
      <c r="Q63">
        <v>69.650000000000006</v>
      </c>
      <c r="R63">
        <v>31.01</v>
      </c>
      <c r="S63">
        <v>179.01</v>
      </c>
      <c r="T63">
        <v>50.81</v>
      </c>
      <c r="U63">
        <v>669.87</v>
      </c>
      <c r="V63">
        <v>119.43</v>
      </c>
      <c r="W63">
        <v>20430.75</v>
      </c>
      <c r="X63">
        <v>2.76</v>
      </c>
      <c r="Y63">
        <v>138.4</v>
      </c>
      <c r="Z63">
        <v>244.65</v>
      </c>
    </row>
    <row r="64" spans="1:26" x14ac:dyDescent="0.35">
      <c r="A64" t="s">
        <v>63</v>
      </c>
      <c r="B64" t="s">
        <v>113</v>
      </c>
      <c r="C64">
        <v>547.86</v>
      </c>
      <c r="D64">
        <v>196.94</v>
      </c>
      <c r="E64">
        <v>4638.3599999999997</v>
      </c>
      <c r="F64">
        <v>1803.12</v>
      </c>
      <c r="G64">
        <v>488604.09</v>
      </c>
      <c r="H64">
        <v>23.21</v>
      </c>
      <c r="I64">
        <v>7.2</v>
      </c>
      <c r="J64">
        <v>54.3</v>
      </c>
      <c r="K64">
        <v>1.9159999999999999</v>
      </c>
      <c r="L64">
        <v>10.029999999999999</v>
      </c>
      <c r="M64">
        <v>6.53</v>
      </c>
      <c r="N64">
        <v>0.314</v>
      </c>
      <c r="O64">
        <v>31.14</v>
      </c>
      <c r="P64">
        <v>11.93</v>
      </c>
      <c r="Q64">
        <v>154.66</v>
      </c>
      <c r="R64">
        <v>61.33</v>
      </c>
      <c r="S64">
        <v>290.36</v>
      </c>
      <c r="T64">
        <v>65.97</v>
      </c>
      <c r="U64">
        <v>656.76</v>
      </c>
      <c r="V64">
        <v>116.25</v>
      </c>
      <c r="W64">
        <v>20568.21</v>
      </c>
      <c r="X64">
        <v>7.73</v>
      </c>
      <c r="Y64">
        <v>339.28</v>
      </c>
      <c r="Z64">
        <v>604.38</v>
      </c>
    </row>
    <row r="65" spans="1:26" x14ac:dyDescent="0.35">
      <c r="A65" t="s">
        <v>63</v>
      </c>
      <c r="B65" t="s">
        <v>114</v>
      </c>
      <c r="C65">
        <v>652.41999999999996</v>
      </c>
      <c r="D65">
        <v>812.79</v>
      </c>
      <c r="E65">
        <v>5861.15</v>
      </c>
      <c r="F65">
        <v>2922.26</v>
      </c>
      <c r="G65">
        <v>488604.09</v>
      </c>
      <c r="H65">
        <v>8.75</v>
      </c>
      <c r="I65">
        <v>2.29</v>
      </c>
      <c r="J65">
        <v>23.59</v>
      </c>
      <c r="K65">
        <v>1.2929999999999999</v>
      </c>
      <c r="L65">
        <v>11.57</v>
      </c>
      <c r="M65">
        <v>15.87</v>
      </c>
      <c r="N65">
        <v>1.74</v>
      </c>
      <c r="O65">
        <v>69.72</v>
      </c>
      <c r="P65">
        <v>23.44</v>
      </c>
      <c r="Q65">
        <v>263.08</v>
      </c>
      <c r="R65">
        <v>94.67</v>
      </c>
      <c r="S65">
        <v>415.34</v>
      </c>
      <c r="T65">
        <v>81.88</v>
      </c>
      <c r="U65">
        <v>745.96</v>
      </c>
      <c r="V65">
        <v>146.47999999999999</v>
      </c>
      <c r="W65">
        <v>17206.11</v>
      </c>
      <c r="X65">
        <v>2.12</v>
      </c>
      <c r="Y65">
        <v>172.4</v>
      </c>
      <c r="Z65">
        <v>270.14</v>
      </c>
    </row>
    <row r="66" spans="1:26" x14ac:dyDescent="0.35">
      <c r="A66" t="s">
        <v>63</v>
      </c>
      <c r="B66" t="s">
        <v>115</v>
      </c>
      <c r="C66">
        <v>632.86</v>
      </c>
      <c r="D66">
        <v>286.23</v>
      </c>
      <c r="E66">
        <v>4642.47</v>
      </c>
      <c r="F66">
        <v>3582.44</v>
      </c>
      <c r="G66">
        <v>488604.06</v>
      </c>
      <c r="H66">
        <v>5.95</v>
      </c>
      <c r="I66">
        <v>10.35</v>
      </c>
      <c r="J66">
        <v>61.13</v>
      </c>
      <c r="K66">
        <v>4.33</v>
      </c>
      <c r="L66">
        <v>29.15</v>
      </c>
      <c r="M66">
        <v>20.71</v>
      </c>
      <c r="N66">
        <v>2.39</v>
      </c>
      <c r="O66">
        <v>89.13</v>
      </c>
      <c r="P66">
        <v>30.42</v>
      </c>
      <c r="Q66">
        <v>356.71</v>
      </c>
      <c r="R66">
        <v>128.76</v>
      </c>
      <c r="S66">
        <v>545.35</v>
      </c>
      <c r="T66">
        <v>107.92</v>
      </c>
      <c r="U66">
        <v>949.58</v>
      </c>
      <c r="V66">
        <v>160.49</v>
      </c>
      <c r="W66">
        <v>13811.27</v>
      </c>
      <c r="X66">
        <v>1.4359999999999999</v>
      </c>
      <c r="Y66">
        <v>91.52</v>
      </c>
      <c r="Z66">
        <v>172.19</v>
      </c>
    </row>
    <row r="67" spans="1:26" x14ac:dyDescent="0.35">
      <c r="A67" t="s">
        <v>63</v>
      </c>
      <c r="B67" t="s">
        <v>116</v>
      </c>
      <c r="C67">
        <v>316.76</v>
      </c>
      <c r="D67">
        <v>0</v>
      </c>
      <c r="E67">
        <v>4641.21</v>
      </c>
      <c r="F67">
        <v>1718.8</v>
      </c>
      <c r="G67">
        <v>488604.03</v>
      </c>
      <c r="H67">
        <v>1.294</v>
      </c>
      <c r="I67">
        <v>4.2599999999999999E-2</v>
      </c>
      <c r="J67">
        <v>32.53</v>
      </c>
      <c r="K67">
        <v>0.314</v>
      </c>
      <c r="L67">
        <v>5.84</v>
      </c>
      <c r="M67">
        <v>11.02</v>
      </c>
      <c r="N67">
        <v>2.38</v>
      </c>
      <c r="O67">
        <v>50.09</v>
      </c>
      <c r="P67">
        <v>15.76</v>
      </c>
      <c r="Q67">
        <v>175.54</v>
      </c>
      <c r="R67">
        <v>61.05</v>
      </c>
      <c r="S67">
        <v>254.85</v>
      </c>
      <c r="T67">
        <v>52.96</v>
      </c>
      <c r="U67">
        <v>502.36</v>
      </c>
      <c r="V67">
        <v>87.29</v>
      </c>
      <c r="W67">
        <v>13673.77</v>
      </c>
      <c r="X67">
        <v>0.33500000000000002</v>
      </c>
      <c r="Y67">
        <v>90.33</v>
      </c>
      <c r="Z67">
        <v>76.709999999999994</v>
      </c>
    </row>
    <row r="68" spans="1:26" x14ac:dyDescent="0.35">
      <c r="A68" t="s">
        <v>63</v>
      </c>
      <c r="B68" t="s">
        <v>117</v>
      </c>
      <c r="C68">
        <v>2442.59</v>
      </c>
      <c r="D68">
        <v>2997.96</v>
      </c>
      <c r="E68">
        <v>6811.24</v>
      </c>
      <c r="F68">
        <v>2221.39</v>
      </c>
      <c r="G68">
        <v>488604.06</v>
      </c>
      <c r="H68">
        <v>10.01</v>
      </c>
      <c r="I68">
        <v>19.96</v>
      </c>
      <c r="J68">
        <v>80.239999999999995</v>
      </c>
      <c r="K68">
        <v>4.74</v>
      </c>
      <c r="L68">
        <v>22.91</v>
      </c>
      <c r="M68">
        <v>10.97</v>
      </c>
      <c r="N68">
        <v>3.13</v>
      </c>
      <c r="O68">
        <v>38.950000000000003</v>
      </c>
      <c r="P68">
        <v>13.57</v>
      </c>
      <c r="Q68">
        <v>172.08</v>
      </c>
      <c r="R68">
        <v>70.3</v>
      </c>
      <c r="S68">
        <v>344.39</v>
      </c>
      <c r="T68">
        <v>80.319999999999993</v>
      </c>
      <c r="U68">
        <v>844.66</v>
      </c>
      <c r="V68">
        <v>163.28</v>
      </c>
      <c r="W68">
        <v>15299.41</v>
      </c>
      <c r="X68">
        <v>1.6519999999999999</v>
      </c>
      <c r="Y68">
        <v>237.17</v>
      </c>
      <c r="Z68">
        <v>293.35000000000002</v>
      </c>
    </row>
    <row r="69" spans="1:26" x14ac:dyDescent="0.35">
      <c r="A69" t="s">
        <v>63</v>
      </c>
      <c r="B69" t="s">
        <v>118</v>
      </c>
      <c r="C69">
        <v>807.65</v>
      </c>
      <c r="D69">
        <v>343.06</v>
      </c>
      <c r="E69">
        <v>4863.5</v>
      </c>
      <c r="F69">
        <v>5724.08</v>
      </c>
      <c r="G69">
        <v>488604.03</v>
      </c>
      <c r="H69">
        <v>7.82</v>
      </c>
      <c r="I69">
        <v>64.37</v>
      </c>
      <c r="J69">
        <v>203.86</v>
      </c>
      <c r="K69">
        <v>9.18</v>
      </c>
      <c r="L69">
        <v>40.94</v>
      </c>
      <c r="M69">
        <v>24.34</v>
      </c>
      <c r="N69">
        <v>3.51</v>
      </c>
      <c r="O69">
        <v>108.35</v>
      </c>
      <c r="P69">
        <v>41</v>
      </c>
      <c r="Q69">
        <v>514.9</v>
      </c>
      <c r="R69">
        <v>197.71</v>
      </c>
      <c r="S69">
        <v>893.85</v>
      </c>
      <c r="T69">
        <v>190.28</v>
      </c>
      <c r="U69">
        <v>1810.63</v>
      </c>
      <c r="V69">
        <v>305.88</v>
      </c>
      <c r="W69">
        <v>19203.05</v>
      </c>
      <c r="X69">
        <v>1.835</v>
      </c>
      <c r="Y69">
        <v>410.37</v>
      </c>
      <c r="Z69">
        <v>503.53</v>
      </c>
    </row>
    <row r="70" spans="1:26" x14ac:dyDescent="0.35">
      <c r="A70" t="s">
        <v>63</v>
      </c>
      <c r="B70" t="s">
        <v>119</v>
      </c>
      <c r="C70">
        <v>297.13</v>
      </c>
      <c r="D70">
        <v>159.25</v>
      </c>
      <c r="E70">
        <v>4913.42</v>
      </c>
      <c r="F70">
        <v>1333.86</v>
      </c>
      <c r="G70">
        <v>488604.03</v>
      </c>
      <c r="H70">
        <v>1.44</v>
      </c>
      <c r="I70">
        <v>0.98199999999999998</v>
      </c>
      <c r="J70">
        <v>32.950000000000003</v>
      </c>
      <c r="K70">
        <v>0.26300000000000001</v>
      </c>
      <c r="L70">
        <v>2.96</v>
      </c>
      <c r="M70">
        <v>3.45</v>
      </c>
      <c r="N70">
        <v>1.43</v>
      </c>
      <c r="O70">
        <v>19.39</v>
      </c>
      <c r="P70">
        <v>7.17</v>
      </c>
      <c r="Q70">
        <v>99.42</v>
      </c>
      <c r="R70">
        <v>40.44</v>
      </c>
      <c r="S70">
        <v>194.29</v>
      </c>
      <c r="T70">
        <v>44.95</v>
      </c>
      <c r="U70">
        <v>513.53</v>
      </c>
      <c r="V70">
        <v>93.15</v>
      </c>
      <c r="W70">
        <v>18229.689999999999</v>
      </c>
      <c r="X70">
        <v>0.56899999999999995</v>
      </c>
      <c r="Y70">
        <v>49.6</v>
      </c>
      <c r="Z70">
        <v>33.409999999999997</v>
      </c>
    </row>
    <row r="71" spans="1:26" x14ac:dyDescent="0.35">
      <c r="A71" t="s">
        <v>63</v>
      </c>
      <c r="B71" t="s">
        <v>120</v>
      </c>
      <c r="C71">
        <v>319.32</v>
      </c>
      <c r="D71">
        <v>0</v>
      </c>
      <c r="E71">
        <v>4629.9799999999996</v>
      </c>
      <c r="F71">
        <v>1088.44</v>
      </c>
      <c r="G71">
        <v>488604.03</v>
      </c>
      <c r="H71">
        <v>1.9319999999999999</v>
      </c>
      <c r="I71">
        <v>9.98E-2</v>
      </c>
      <c r="J71">
        <v>21.53</v>
      </c>
      <c r="K71">
        <v>0.318</v>
      </c>
      <c r="L71">
        <v>5.27</v>
      </c>
      <c r="M71">
        <v>7.64</v>
      </c>
      <c r="N71">
        <v>2.64</v>
      </c>
      <c r="O71">
        <v>29.82</v>
      </c>
      <c r="P71">
        <v>9.4700000000000006</v>
      </c>
      <c r="Q71">
        <v>105.4</v>
      </c>
      <c r="R71">
        <v>37.64</v>
      </c>
      <c r="S71">
        <v>166.08</v>
      </c>
      <c r="T71">
        <v>37.840000000000003</v>
      </c>
      <c r="U71">
        <v>390.78</v>
      </c>
      <c r="V71">
        <v>70.39</v>
      </c>
      <c r="W71">
        <v>15321.56</v>
      </c>
      <c r="X71">
        <v>0.69899999999999995</v>
      </c>
      <c r="Y71">
        <v>90.91</v>
      </c>
      <c r="Z71">
        <v>82.22</v>
      </c>
    </row>
    <row r="72" spans="1:26" x14ac:dyDescent="0.35">
      <c r="A72" t="s">
        <v>63</v>
      </c>
      <c r="B72" t="s">
        <v>121</v>
      </c>
      <c r="C72">
        <v>684.9</v>
      </c>
      <c r="D72">
        <v>670.43</v>
      </c>
      <c r="E72">
        <v>4651.42</v>
      </c>
      <c r="F72">
        <v>3228.13</v>
      </c>
      <c r="G72">
        <v>488603.97</v>
      </c>
      <c r="H72">
        <v>4.97</v>
      </c>
      <c r="I72">
        <v>3.48</v>
      </c>
      <c r="J72">
        <v>35.36</v>
      </c>
      <c r="K72">
        <v>1.4630000000000001</v>
      </c>
      <c r="L72">
        <v>12.32</v>
      </c>
      <c r="M72">
        <v>15.27</v>
      </c>
      <c r="N72">
        <v>2.2999999999999998</v>
      </c>
      <c r="O72">
        <v>73.400000000000006</v>
      </c>
      <c r="P72">
        <v>25.91</v>
      </c>
      <c r="Q72">
        <v>309.61</v>
      </c>
      <c r="R72">
        <v>114.39</v>
      </c>
      <c r="S72">
        <v>499.54</v>
      </c>
      <c r="T72">
        <v>105.52</v>
      </c>
      <c r="U72">
        <v>1007.13</v>
      </c>
      <c r="V72">
        <v>173.25</v>
      </c>
      <c r="W72">
        <v>15882.85</v>
      </c>
      <c r="X72">
        <v>1.496</v>
      </c>
      <c r="Y72">
        <v>430.8</v>
      </c>
      <c r="Z72">
        <v>608.27</v>
      </c>
    </row>
    <row r="73" spans="1:26" x14ac:dyDescent="0.35">
      <c r="A73" t="s">
        <v>63</v>
      </c>
      <c r="B73" t="s">
        <v>122</v>
      </c>
      <c r="C73">
        <v>2604.84</v>
      </c>
      <c r="D73">
        <v>6589.92</v>
      </c>
      <c r="E73">
        <v>4595.08</v>
      </c>
      <c r="F73">
        <v>2554.96</v>
      </c>
      <c r="G73">
        <v>488604</v>
      </c>
      <c r="H73">
        <v>2.173</v>
      </c>
      <c r="I73">
        <v>12.11</v>
      </c>
      <c r="J73">
        <v>57.24</v>
      </c>
      <c r="K73">
        <v>5.08</v>
      </c>
      <c r="L73">
        <v>32.17</v>
      </c>
      <c r="M73">
        <v>18.16</v>
      </c>
      <c r="N73">
        <v>3.63</v>
      </c>
      <c r="O73">
        <v>66.349999999999994</v>
      </c>
      <c r="P73">
        <v>21.79</v>
      </c>
      <c r="Q73">
        <v>256.49</v>
      </c>
      <c r="R73">
        <v>92.5</v>
      </c>
      <c r="S73">
        <v>400.46</v>
      </c>
      <c r="T73">
        <v>85.82</v>
      </c>
      <c r="U73">
        <v>831.23</v>
      </c>
      <c r="V73">
        <v>140.13</v>
      </c>
      <c r="W73">
        <v>19873.54</v>
      </c>
      <c r="X73">
        <v>0.621</v>
      </c>
      <c r="Y73">
        <v>178.24</v>
      </c>
      <c r="Z73">
        <v>174.95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3"/>
  <sheetViews>
    <sheetView workbookViewId="0"/>
  </sheetViews>
  <sheetFormatPr defaultRowHeight="14.5" x14ac:dyDescent="0.35"/>
  <sheetData>
    <row r="1" spans="1:4" x14ac:dyDescent="0.35">
      <c r="A1" t="s">
        <v>1</v>
      </c>
      <c r="B1" t="s">
        <v>0</v>
      </c>
      <c r="C1" t="s">
        <v>128</v>
      </c>
      <c r="D1" t="s">
        <v>129</v>
      </c>
    </row>
    <row r="2" spans="1:4" x14ac:dyDescent="0.35">
      <c r="A2" t="s">
        <v>35</v>
      </c>
      <c r="B2" t="s">
        <v>34</v>
      </c>
      <c r="C2" t="s">
        <v>130</v>
      </c>
      <c r="D2" t="s">
        <v>131</v>
      </c>
    </row>
    <row r="3" spans="1:4" x14ac:dyDescent="0.35">
      <c r="A3" t="s">
        <v>35</v>
      </c>
      <c r="B3" t="s">
        <v>36</v>
      </c>
      <c r="C3" t="s">
        <v>132</v>
      </c>
      <c r="D3" t="s">
        <v>131</v>
      </c>
    </row>
    <row r="4" spans="1:4" x14ac:dyDescent="0.35">
      <c r="A4" t="s">
        <v>35</v>
      </c>
      <c r="B4" t="s">
        <v>37</v>
      </c>
      <c r="C4" t="s">
        <v>133</v>
      </c>
      <c r="D4" t="s">
        <v>131</v>
      </c>
    </row>
    <row r="5" spans="1:4" x14ac:dyDescent="0.35">
      <c r="A5" t="s">
        <v>35</v>
      </c>
      <c r="B5" t="s">
        <v>38</v>
      </c>
      <c r="C5" t="s">
        <v>130</v>
      </c>
      <c r="D5" t="s">
        <v>131</v>
      </c>
    </row>
    <row r="6" spans="1:4" x14ac:dyDescent="0.35">
      <c r="A6" t="s">
        <v>35</v>
      </c>
      <c r="B6" t="s">
        <v>39</v>
      </c>
      <c r="C6" t="s">
        <v>132</v>
      </c>
      <c r="D6" t="s">
        <v>131</v>
      </c>
    </row>
    <row r="7" spans="1:4" x14ac:dyDescent="0.35">
      <c r="A7" t="s">
        <v>35</v>
      </c>
      <c r="B7" t="s">
        <v>40</v>
      </c>
      <c r="C7" t="s">
        <v>132</v>
      </c>
      <c r="D7" t="s">
        <v>134</v>
      </c>
    </row>
    <row r="8" spans="1:4" x14ac:dyDescent="0.35">
      <c r="A8" t="s">
        <v>35</v>
      </c>
      <c r="B8" t="s">
        <v>41</v>
      </c>
      <c r="C8" t="s">
        <v>132</v>
      </c>
      <c r="D8" t="s">
        <v>131</v>
      </c>
    </row>
    <row r="9" spans="1:4" x14ac:dyDescent="0.35">
      <c r="A9" t="s">
        <v>35</v>
      </c>
      <c r="B9" t="s">
        <v>42</v>
      </c>
      <c r="C9" t="s">
        <v>132</v>
      </c>
      <c r="D9" t="s">
        <v>131</v>
      </c>
    </row>
    <row r="10" spans="1:4" x14ac:dyDescent="0.35">
      <c r="A10" t="s">
        <v>35</v>
      </c>
      <c r="B10" t="s">
        <v>43</v>
      </c>
      <c r="C10" t="s">
        <v>130</v>
      </c>
      <c r="D10" t="s">
        <v>131</v>
      </c>
    </row>
    <row r="11" spans="1:4" x14ac:dyDescent="0.35">
      <c r="A11" t="s">
        <v>35</v>
      </c>
      <c r="B11" t="s">
        <v>44</v>
      </c>
      <c r="C11" t="s">
        <v>132</v>
      </c>
      <c r="D11" t="s">
        <v>131</v>
      </c>
    </row>
    <row r="12" spans="1:4" x14ac:dyDescent="0.35">
      <c r="A12" t="s">
        <v>35</v>
      </c>
      <c r="B12" t="s">
        <v>48</v>
      </c>
      <c r="C12" t="s">
        <v>132</v>
      </c>
      <c r="D12" t="s">
        <v>131</v>
      </c>
    </row>
    <row r="13" spans="1:4" x14ac:dyDescent="0.35">
      <c r="A13" t="s">
        <v>35</v>
      </c>
      <c r="B13" t="s">
        <v>49</v>
      </c>
      <c r="C13" t="s">
        <v>130</v>
      </c>
      <c r="D13" t="s">
        <v>131</v>
      </c>
    </row>
    <row r="14" spans="1:4" x14ac:dyDescent="0.35">
      <c r="A14" t="s">
        <v>35</v>
      </c>
      <c r="B14" t="s">
        <v>50</v>
      </c>
      <c r="C14" t="s">
        <v>133</v>
      </c>
      <c r="D14" t="s">
        <v>131</v>
      </c>
    </row>
    <row r="15" spans="1:4" x14ac:dyDescent="0.35">
      <c r="A15" t="s">
        <v>35</v>
      </c>
      <c r="B15" t="s">
        <v>51</v>
      </c>
      <c r="C15" t="s">
        <v>132</v>
      </c>
      <c r="D15" t="s">
        <v>131</v>
      </c>
    </row>
    <row r="16" spans="1:4" x14ac:dyDescent="0.35">
      <c r="A16" t="s">
        <v>35</v>
      </c>
      <c r="B16" t="s">
        <v>52</v>
      </c>
      <c r="C16" t="s">
        <v>130</v>
      </c>
      <c r="D16" t="s">
        <v>131</v>
      </c>
    </row>
    <row r="17" spans="1:4" x14ac:dyDescent="0.35">
      <c r="A17" t="s">
        <v>35</v>
      </c>
      <c r="B17" t="s">
        <v>53</v>
      </c>
      <c r="C17" t="s">
        <v>132</v>
      </c>
      <c r="D17" t="s">
        <v>131</v>
      </c>
    </row>
    <row r="18" spans="1:4" x14ac:dyDescent="0.35">
      <c r="A18" t="s">
        <v>35</v>
      </c>
      <c r="B18" t="s">
        <v>54</v>
      </c>
      <c r="C18" t="s">
        <v>135</v>
      </c>
      <c r="D18" t="s">
        <v>136</v>
      </c>
    </row>
    <row r="19" spans="1:4" x14ac:dyDescent="0.35">
      <c r="A19" t="s">
        <v>35</v>
      </c>
      <c r="B19" t="s">
        <v>55</v>
      </c>
      <c r="C19" t="s">
        <v>132</v>
      </c>
      <c r="D19" t="s">
        <v>131</v>
      </c>
    </row>
    <row r="20" spans="1:4" x14ac:dyDescent="0.35">
      <c r="A20" t="s">
        <v>35</v>
      </c>
      <c r="B20" t="s">
        <v>56</v>
      </c>
      <c r="C20" t="s">
        <v>130</v>
      </c>
      <c r="D20" t="s">
        <v>131</v>
      </c>
    </row>
    <row r="21" spans="1:4" x14ac:dyDescent="0.35">
      <c r="A21" t="s">
        <v>35</v>
      </c>
      <c r="B21" t="s">
        <v>57</v>
      </c>
      <c r="C21" t="s">
        <v>132</v>
      </c>
      <c r="D21" t="s">
        <v>131</v>
      </c>
    </row>
    <row r="22" spans="1:4" x14ac:dyDescent="0.35">
      <c r="A22" t="s">
        <v>35</v>
      </c>
      <c r="B22" t="s">
        <v>58</v>
      </c>
      <c r="C22" t="s">
        <v>132</v>
      </c>
      <c r="D22" t="s">
        <v>131</v>
      </c>
    </row>
    <row r="23" spans="1:4" x14ac:dyDescent="0.35">
      <c r="A23" t="s">
        <v>63</v>
      </c>
      <c r="B23" t="s">
        <v>96</v>
      </c>
      <c r="C23" t="s">
        <v>132</v>
      </c>
      <c r="D23" t="s">
        <v>131</v>
      </c>
    </row>
    <row r="24" spans="1:4" x14ac:dyDescent="0.35">
      <c r="A24" t="s">
        <v>63</v>
      </c>
      <c r="B24" t="s">
        <v>97</v>
      </c>
      <c r="C24" t="s">
        <v>132</v>
      </c>
      <c r="D24" t="s">
        <v>131</v>
      </c>
    </row>
    <row r="25" spans="1:4" x14ac:dyDescent="0.35">
      <c r="A25" t="s">
        <v>63</v>
      </c>
      <c r="B25" t="s">
        <v>98</v>
      </c>
      <c r="C25" t="s">
        <v>130</v>
      </c>
      <c r="D25" t="s">
        <v>131</v>
      </c>
    </row>
    <row r="26" spans="1:4" x14ac:dyDescent="0.35">
      <c r="A26" t="s">
        <v>63</v>
      </c>
      <c r="B26" t="s">
        <v>99</v>
      </c>
      <c r="C26" t="s">
        <v>132</v>
      </c>
      <c r="D26" t="s">
        <v>134</v>
      </c>
    </row>
    <row r="27" spans="1:4" x14ac:dyDescent="0.35">
      <c r="A27" t="s">
        <v>63</v>
      </c>
      <c r="B27" t="s">
        <v>100</v>
      </c>
      <c r="C27" t="s">
        <v>132</v>
      </c>
      <c r="D27" t="s">
        <v>131</v>
      </c>
    </row>
    <row r="28" spans="1:4" x14ac:dyDescent="0.35">
      <c r="A28" t="s">
        <v>63</v>
      </c>
      <c r="B28" t="s">
        <v>101</v>
      </c>
      <c r="C28" t="s">
        <v>130</v>
      </c>
      <c r="D28" t="s">
        <v>131</v>
      </c>
    </row>
    <row r="29" spans="1:4" x14ac:dyDescent="0.35">
      <c r="A29" t="s">
        <v>63</v>
      </c>
      <c r="B29" t="s">
        <v>102</v>
      </c>
      <c r="C29" t="s">
        <v>137</v>
      </c>
      <c r="D29" t="s">
        <v>131</v>
      </c>
    </row>
    <row r="30" spans="1:4" x14ac:dyDescent="0.35">
      <c r="A30" t="s">
        <v>63</v>
      </c>
      <c r="B30" t="s">
        <v>103</v>
      </c>
      <c r="C30" t="s">
        <v>130</v>
      </c>
      <c r="D30" t="s">
        <v>131</v>
      </c>
    </row>
    <row r="31" spans="1:4" x14ac:dyDescent="0.35">
      <c r="A31" t="s">
        <v>63</v>
      </c>
      <c r="B31" t="s">
        <v>104</v>
      </c>
      <c r="C31" t="s">
        <v>132</v>
      </c>
      <c r="D31" t="s">
        <v>131</v>
      </c>
    </row>
    <row r="32" spans="1:4" x14ac:dyDescent="0.35">
      <c r="A32" t="s">
        <v>63</v>
      </c>
      <c r="B32" t="s">
        <v>105</v>
      </c>
      <c r="C32" t="s">
        <v>130</v>
      </c>
      <c r="D32" t="s">
        <v>134</v>
      </c>
    </row>
    <row r="33" spans="1:4" x14ac:dyDescent="0.35">
      <c r="A33" t="s">
        <v>63</v>
      </c>
      <c r="B33" t="s">
        <v>106</v>
      </c>
      <c r="C33" t="s">
        <v>132</v>
      </c>
      <c r="D33" t="s">
        <v>131</v>
      </c>
    </row>
    <row r="34" spans="1:4" x14ac:dyDescent="0.35">
      <c r="A34" t="s">
        <v>63</v>
      </c>
      <c r="B34" t="s">
        <v>110</v>
      </c>
      <c r="C34" t="s">
        <v>130</v>
      </c>
      <c r="D34" t="s">
        <v>131</v>
      </c>
    </row>
    <row r="35" spans="1:4" x14ac:dyDescent="0.35">
      <c r="A35" t="s">
        <v>63</v>
      </c>
      <c r="B35" t="s">
        <v>111</v>
      </c>
      <c r="C35" t="s">
        <v>135</v>
      </c>
      <c r="D35" t="s">
        <v>136</v>
      </c>
    </row>
    <row r="36" spans="1:4" x14ac:dyDescent="0.35">
      <c r="A36" t="s">
        <v>63</v>
      </c>
      <c r="B36" t="s">
        <v>112</v>
      </c>
      <c r="C36" t="s">
        <v>132</v>
      </c>
      <c r="D36" t="s">
        <v>131</v>
      </c>
    </row>
    <row r="37" spans="1:4" x14ac:dyDescent="0.35">
      <c r="A37" t="s">
        <v>63</v>
      </c>
      <c r="B37" t="s">
        <v>113</v>
      </c>
      <c r="C37" t="s">
        <v>132</v>
      </c>
      <c r="D37" t="s">
        <v>131</v>
      </c>
    </row>
    <row r="38" spans="1:4" x14ac:dyDescent="0.35">
      <c r="A38" t="s">
        <v>63</v>
      </c>
      <c r="B38" t="s">
        <v>114</v>
      </c>
      <c r="C38" t="s">
        <v>132</v>
      </c>
      <c r="D38" t="s">
        <v>131</v>
      </c>
    </row>
    <row r="39" spans="1:4" x14ac:dyDescent="0.35">
      <c r="A39" t="s">
        <v>63</v>
      </c>
      <c r="B39" t="s">
        <v>115</v>
      </c>
      <c r="C39" t="s">
        <v>132</v>
      </c>
      <c r="D39" t="s">
        <v>131</v>
      </c>
    </row>
    <row r="40" spans="1:4" x14ac:dyDescent="0.35">
      <c r="A40" t="s">
        <v>63</v>
      </c>
      <c r="B40" t="s">
        <v>116</v>
      </c>
      <c r="C40" t="s">
        <v>132</v>
      </c>
      <c r="D40" t="s">
        <v>134</v>
      </c>
    </row>
    <row r="41" spans="1:4" x14ac:dyDescent="0.35">
      <c r="A41" t="s">
        <v>63</v>
      </c>
      <c r="B41" t="s">
        <v>117</v>
      </c>
      <c r="C41" t="s">
        <v>132</v>
      </c>
      <c r="D41" t="s">
        <v>131</v>
      </c>
    </row>
    <row r="42" spans="1:4" x14ac:dyDescent="0.35">
      <c r="A42" t="s">
        <v>63</v>
      </c>
      <c r="B42" t="s">
        <v>118</v>
      </c>
      <c r="C42" t="s">
        <v>137</v>
      </c>
      <c r="D42" t="s">
        <v>131</v>
      </c>
    </row>
    <row r="43" spans="1:4" x14ac:dyDescent="0.35">
      <c r="A43" t="s">
        <v>63</v>
      </c>
      <c r="B43" t="s">
        <v>119</v>
      </c>
      <c r="C43" t="s">
        <v>132</v>
      </c>
      <c r="D43" t="s">
        <v>138</v>
      </c>
    </row>
    <row r="44" spans="1:4" x14ac:dyDescent="0.35">
      <c r="A44" t="s">
        <v>63</v>
      </c>
      <c r="B44" t="s">
        <v>120</v>
      </c>
      <c r="C44" t="s">
        <v>130</v>
      </c>
      <c r="D44" t="s">
        <v>131</v>
      </c>
    </row>
    <row r="45" spans="1:4" x14ac:dyDescent="0.35">
      <c r="A45" t="s">
        <v>63</v>
      </c>
      <c r="B45" t="s">
        <v>121</v>
      </c>
      <c r="C45" t="s">
        <v>132</v>
      </c>
      <c r="D45" t="s">
        <v>131</v>
      </c>
    </row>
    <row r="46" spans="1:4" x14ac:dyDescent="0.35">
      <c r="A46" t="s">
        <v>63</v>
      </c>
      <c r="B46" t="s">
        <v>122</v>
      </c>
      <c r="C46" t="s">
        <v>132</v>
      </c>
      <c r="D46" t="s">
        <v>131</v>
      </c>
    </row>
    <row r="47" spans="1:4" x14ac:dyDescent="0.35">
      <c r="A47" t="s">
        <v>63</v>
      </c>
      <c r="B47" t="s">
        <v>62</v>
      </c>
      <c r="C47" t="s">
        <v>130</v>
      </c>
      <c r="D47" t="s">
        <v>131</v>
      </c>
    </row>
    <row r="48" spans="1:4" x14ac:dyDescent="0.35">
      <c r="A48" t="s">
        <v>63</v>
      </c>
      <c r="B48" t="s">
        <v>64</v>
      </c>
      <c r="C48" t="s">
        <v>132</v>
      </c>
      <c r="D48" t="s">
        <v>131</v>
      </c>
    </row>
    <row r="49" spans="1:4" x14ac:dyDescent="0.35">
      <c r="A49" t="s">
        <v>63</v>
      </c>
      <c r="B49" t="s">
        <v>65</v>
      </c>
      <c r="C49" t="s">
        <v>133</v>
      </c>
      <c r="D49" t="s">
        <v>131</v>
      </c>
    </row>
    <row r="50" spans="1:4" x14ac:dyDescent="0.35">
      <c r="A50" t="s">
        <v>63</v>
      </c>
      <c r="B50" t="s">
        <v>66</v>
      </c>
      <c r="C50" t="s">
        <v>130</v>
      </c>
      <c r="D50" t="s">
        <v>134</v>
      </c>
    </row>
    <row r="51" spans="1:4" x14ac:dyDescent="0.35">
      <c r="A51" t="s">
        <v>63</v>
      </c>
      <c r="B51" t="s">
        <v>67</v>
      </c>
      <c r="C51" t="s">
        <v>130</v>
      </c>
      <c r="D51" t="s">
        <v>131</v>
      </c>
    </row>
    <row r="52" spans="1:4" x14ac:dyDescent="0.35">
      <c r="A52" t="s">
        <v>63</v>
      </c>
      <c r="B52" t="s">
        <v>68</v>
      </c>
      <c r="C52" t="s">
        <v>130</v>
      </c>
      <c r="D52" t="s">
        <v>131</v>
      </c>
    </row>
    <row r="53" spans="1:4" x14ac:dyDescent="0.35">
      <c r="A53" t="s">
        <v>63</v>
      </c>
      <c r="B53" t="s">
        <v>69</v>
      </c>
      <c r="C53" t="s">
        <v>132</v>
      </c>
      <c r="D53" t="s">
        <v>131</v>
      </c>
    </row>
    <row r="54" spans="1:4" x14ac:dyDescent="0.35">
      <c r="A54" t="s">
        <v>63</v>
      </c>
      <c r="B54" t="s">
        <v>70</v>
      </c>
      <c r="C54" t="s">
        <v>132</v>
      </c>
      <c r="D54" t="s">
        <v>131</v>
      </c>
    </row>
    <row r="55" spans="1:4" x14ac:dyDescent="0.35">
      <c r="A55" t="s">
        <v>63</v>
      </c>
      <c r="B55" t="s">
        <v>71</v>
      </c>
      <c r="C55" t="s">
        <v>137</v>
      </c>
      <c r="D55" t="s">
        <v>131</v>
      </c>
    </row>
    <row r="56" spans="1:4" x14ac:dyDescent="0.35">
      <c r="A56" t="s">
        <v>63</v>
      </c>
      <c r="B56" t="s">
        <v>72</v>
      </c>
      <c r="C56" t="s">
        <v>132</v>
      </c>
      <c r="D56" t="s">
        <v>131</v>
      </c>
    </row>
    <row r="57" spans="1:4" x14ac:dyDescent="0.35">
      <c r="A57" t="s">
        <v>63</v>
      </c>
      <c r="B57" t="s">
        <v>73</v>
      </c>
      <c r="C57" t="s">
        <v>132</v>
      </c>
      <c r="D57" t="s">
        <v>131</v>
      </c>
    </row>
    <row r="58" spans="1:4" x14ac:dyDescent="0.35">
      <c r="A58" t="s">
        <v>63</v>
      </c>
      <c r="B58" t="s">
        <v>74</v>
      </c>
      <c r="C58" t="s">
        <v>132</v>
      </c>
      <c r="D58" t="s">
        <v>131</v>
      </c>
    </row>
    <row r="59" spans="1:4" x14ac:dyDescent="0.35">
      <c r="A59" t="s">
        <v>63</v>
      </c>
      <c r="B59" t="s">
        <v>78</v>
      </c>
      <c r="C59" t="s">
        <v>132</v>
      </c>
      <c r="D59" t="s">
        <v>131</v>
      </c>
    </row>
    <row r="60" spans="1:4" x14ac:dyDescent="0.35">
      <c r="A60" t="s">
        <v>63</v>
      </c>
      <c r="B60" t="s">
        <v>79</v>
      </c>
      <c r="C60" t="s">
        <v>130</v>
      </c>
      <c r="D60" t="s">
        <v>131</v>
      </c>
    </row>
    <row r="61" spans="1:4" x14ac:dyDescent="0.35">
      <c r="A61" t="s">
        <v>63</v>
      </c>
      <c r="B61" t="s">
        <v>80</v>
      </c>
      <c r="C61" t="s">
        <v>132</v>
      </c>
      <c r="D61" t="s">
        <v>131</v>
      </c>
    </row>
    <row r="62" spans="1:4" x14ac:dyDescent="0.35">
      <c r="A62" t="s">
        <v>63</v>
      </c>
      <c r="B62" t="s">
        <v>81</v>
      </c>
      <c r="C62" t="s">
        <v>132</v>
      </c>
      <c r="D62" t="s">
        <v>131</v>
      </c>
    </row>
    <row r="63" spans="1:4" x14ac:dyDescent="0.35">
      <c r="A63" t="s">
        <v>63</v>
      </c>
      <c r="B63" t="s">
        <v>82</v>
      </c>
      <c r="C63" t="s">
        <v>133</v>
      </c>
      <c r="D63" t="s">
        <v>131</v>
      </c>
    </row>
    <row r="64" spans="1:4" x14ac:dyDescent="0.35">
      <c r="A64" t="s">
        <v>63</v>
      </c>
      <c r="B64" t="s">
        <v>83</v>
      </c>
      <c r="C64" t="s">
        <v>130</v>
      </c>
      <c r="D64" t="s">
        <v>131</v>
      </c>
    </row>
    <row r="65" spans="1:4" x14ac:dyDescent="0.35">
      <c r="A65" t="s">
        <v>63</v>
      </c>
      <c r="B65" t="s">
        <v>84</v>
      </c>
      <c r="C65" t="s">
        <v>130</v>
      </c>
      <c r="D65" t="s">
        <v>131</v>
      </c>
    </row>
    <row r="66" spans="1:4" x14ac:dyDescent="0.35">
      <c r="A66" t="s">
        <v>63</v>
      </c>
      <c r="B66" t="s">
        <v>85</v>
      </c>
      <c r="C66" t="s">
        <v>132</v>
      </c>
      <c r="D66" t="s">
        <v>131</v>
      </c>
    </row>
    <row r="67" spans="1:4" x14ac:dyDescent="0.35">
      <c r="A67" t="s">
        <v>63</v>
      </c>
      <c r="B67" t="s">
        <v>86</v>
      </c>
      <c r="C67" t="s">
        <v>137</v>
      </c>
      <c r="D67" t="s">
        <v>131</v>
      </c>
    </row>
    <row r="68" spans="1:4" x14ac:dyDescent="0.35">
      <c r="A68" t="s">
        <v>63</v>
      </c>
      <c r="B68" t="s">
        <v>87</v>
      </c>
      <c r="C68" t="s">
        <v>132</v>
      </c>
      <c r="D68" t="s">
        <v>131</v>
      </c>
    </row>
    <row r="69" spans="1:4" x14ac:dyDescent="0.35">
      <c r="A69" t="s">
        <v>63</v>
      </c>
      <c r="B69" t="s">
        <v>88</v>
      </c>
      <c r="C69" t="s">
        <v>132</v>
      </c>
      <c r="D69" t="s">
        <v>131</v>
      </c>
    </row>
    <row r="70" spans="1:4" x14ac:dyDescent="0.35">
      <c r="A70" t="s">
        <v>63</v>
      </c>
      <c r="B70" t="s">
        <v>89</v>
      </c>
      <c r="C70" t="s">
        <v>132</v>
      </c>
      <c r="D70" t="s">
        <v>131</v>
      </c>
    </row>
    <row r="71" spans="1:4" x14ac:dyDescent="0.35">
      <c r="A71" t="s">
        <v>63</v>
      </c>
      <c r="B71" t="s">
        <v>90</v>
      </c>
      <c r="C71" t="s">
        <v>135</v>
      </c>
      <c r="D71" t="s">
        <v>136</v>
      </c>
    </row>
    <row r="72" spans="1:4" x14ac:dyDescent="0.35">
      <c r="A72" t="s">
        <v>63</v>
      </c>
      <c r="B72" t="s">
        <v>91</v>
      </c>
      <c r="C72" t="s">
        <v>130</v>
      </c>
      <c r="D72" t="s">
        <v>131</v>
      </c>
    </row>
    <row r="73" spans="1:4" x14ac:dyDescent="0.35">
      <c r="A73" t="s">
        <v>63</v>
      </c>
      <c r="B73" t="s">
        <v>92</v>
      </c>
      <c r="C73" t="s">
        <v>132</v>
      </c>
      <c r="D73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/>
  </sheetViews>
  <sheetFormatPr defaultRowHeight="14.5" x14ac:dyDescent="0.35"/>
  <sheetData>
    <row r="1" spans="1:5" x14ac:dyDescent="0.35">
      <c r="A1" t="s">
        <v>139</v>
      </c>
    </row>
    <row r="2" spans="1:5" x14ac:dyDescent="0.35">
      <c r="A2" t="s">
        <v>1</v>
      </c>
      <c r="B2" t="s">
        <v>140</v>
      </c>
      <c r="C2" t="s">
        <v>141</v>
      </c>
      <c r="D2" t="s">
        <v>142</v>
      </c>
      <c r="E2" t="s">
        <v>143</v>
      </c>
    </row>
    <row r="3" spans="1:5" x14ac:dyDescent="0.35">
      <c r="A3" t="s">
        <v>0</v>
      </c>
      <c r="B3">
        <v>1</v>
      </c>
      <c r="C3" t="s">
        <v>132</v>
      </c>
      <c r="D3">
        <f>(E3/SUM($E$3:$E$7))*100</f>
        <v>56.944444444444443</v>
      </c>
      <c r="E3">
        <v>41</v>
      </c>
    </row>
    <row r="4" spans="1:5" x14ac:dyDescent="0.35">
      <c r="A4" t="s">
        <v>35</v>
      </c>
      <c r="B4">
        <v>21</v>
      </c>
      <c r="C4" t="s">
        <v>133</v>
      </c>
      <c r="D4">
        <f>(E4/SUM($E$3:$E$7))*100</f>
        <v>5.5555555555555554</v>
      </c>
      <c r="E4">
        <v>4</v>
      </c>
    </row>
    <row r="5" spans="1:5" x14ac:dyDescent="0.35">
      <c r="A5" t="s">
        <v>63</v>
      </c>
      <c r="B5">
        <v>51</v>
      </c>
      <c r="C5" t="s">
        <v>130</v>
      </c>
      <c r="D5">
        <f>(E5/SUM($E$3:$E$7))*100</f>
        <v>27.777777777777779</v>
      </c>
      <c r="E5">
        <v>20</v>
      </c>
    </row>
    <row r="6" spans="1:5" x14ac:dyDescent="0.35">
      <c r="C6" t="s">
        <v>135</v>
      </c>
      <c r="D6">
        <f>(E6/SUM($E$3:$E$7))*100</f>
        <v>4.1666666666666661</v>
      </c>
      <c r="E6">
        <v>3</v>
      </c>
    </row>
    <row r="7" spans="1:5" x14ac:dyDescent="0.35">
      <c r="C7" t="s">
        <v>137</v>
      </c>
      <c r="D7">
        <f>(E7/SUM($E$3:$E$7))*100</f>
        <v>5.5555555555555554</v>
      </c>
      <c r="E7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"/>
  <sheetViews>
    <sheetView workbookViewId="0"/>
  </sheetViews>
  <sheetFormatPr defaultRowHeight="14.5" x14ac:dyDescent="0.35"/>
  <sheetData>
    <row r="1" spans="1:5" x14ac:dyDescent="0.35">
      <c r="A1" t="s">
        <v>144</v>
      </c>
    </row>
    <row r="2" spans="1:5" x14ac:dyDescent="0.35">
      <c r="A2" t="s">
        <v>1</v>
      </c>
      <c r="B2" t="s">
        <v>140</v>
      </c>
      <c r="C2" t="s">
        <v>141</v>
      </c>
      <c r="D2" t="s">
        <v>142</v>
      </c>
      <c r="E2" t="s">
        <v>143</v>
      </c>
    </row>
    <row r="3" spans="1:5" x14ac:dyDescent="0.35">
      <c r="A3" t="s">
        <v>0</v>
      </c>
      <c r="B3">
        <v>1</v>
      </c>
      <c r="C3" t="s">
        <v>131</v>
      </c>
      <c r="D3">
        <f>(E3/SUM($E$3:$E$6))*100</f>
        <v>87.5</v>
      </c>
      <c r="E3">
        <v>63</v>
      </c>
    </row>
    <row r="4" spans="1:5" x14ac:dyDescent="0.35">
      <c r="A4" t="s">
        <v>35</v>
      </c>
      <c r="B4">
        <v>21</v>
      </c>
      <c r="C4" t="s">
        <v>134</v>
      </c>
      <c r="D4">
        <f>(E4/SUM($E$3:$E$6))*100</f>
        <v>6.9444444444444446</v>
      </c>
      <c r="E4">
        <v>5</v>
      </c>
    </row>
    <row r="5" spans="1:5" x14ac:dyDescent="0.35">
      <c r="A5" t="s">
        <v>63</v>
      </c>
      <c r="B5">
        <v>51</v>
      </c>
      <c r="C5" t="s">
        <v>136</v>
      </c>
      <c r="D5">
        <f>(E5/SUM($E$3:$E$6))*100</f>
        <v>4.1666666666666661</v>
      </c>
      <c r="E5">
        <v>3</v>
      </c>
    </row>
    <row r="6" spans="1:5" x14ac:dyDescent="0.35">
      <c r="C6" t="s">
        <v>138</v>
      </c>
      <c r="D6">
        <f>(E6/SUM($E$3:$E$6))*100</f>
        <v>1.3888888888888888</v>
      </c>
      <c r="E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8"/>
  <sheetViews>
    <sheetView workbookViewId="0"/>
  </sheetViews>
  <sheetFormatPr defaultRowHeight="14.5" x14ac:dyDescent="0.35"/>
  <sheetData>
    <row r="1" spans="1:28" x14ac:dyDescent="0.35">
      <c r="A1" t="s">
        <v>1</v>
      </c>
      <c r="B1" t="s">
        <v>145</v>
      </c>
      <c r="C1" t="s">
        <v>146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8" x14ac:dyDescent="0.35">
      <c r="A2" t="s">
        <v>35</v>
      </c>
      <c r="B2">
        <v>21</v>
      </c>
      <c r="C2" t="s">
        <v>147</v>
      </c>
      <c r="D2">
        <v>1152.389047619047</v>
      </c>
      <c r="E2">
        <v>786.90476190476193</v>
      </c>
      <c r="F2">
        <v>4919.1185714285721</v>
      </c>
      <c r="G2">
        <v>2861.8433333333328</v>
      </c>
      <c r="H2">
        <v>488604.0014285713</v>
      </c>
      <c r="I2">
        <v>7.6821428571428569</v>
      </c>
      <c r="J2">
        <v>45.036257142857139</v>
      </c>
      <c r="K2">
        <v>211.0566666666667</v>
      </c>
      <c r="L2">
        <v>20.542333333333339</v>
      </c>
      <c r="M2">
        <v>110.14142857142861</v>
      </c>
      <c r="N2">
        <v>66.231952380952379</v>
      </c>
      <c r="O2">
        <v>32.843380952380947</v>
      </c>
      <c r="P2">
        <v>133.25095238095241</v>
      </c>
      <c r="Q2">
        <v>35.650952380952383</v>
      </c>
      <c r="R2">
        <v>341.55571428571432</v>
      </c>
      <c r="S2">
        <v>98.70904761904761</v>
      </c>
      <c r="T2">
        <v>397.20523809523809</v>
      </c>
      <c r="U2">
        <v>86.49</v>
      </c>
      <c r="V2">
        <v>827.63047619047609</v>
      </c>
      <c r="W2">
        <v>131.11523809523811</v>
      </c>
      <c r="X2">
        <v>17339.346666666672</v>
      </c>
      <c r="Y2">
        <v>2.8133809523809519</v>
      </c>
      <c r="Z2">
        <v>395.13285714285718</v>
      </c>
      <c r="AA2">
        <v>468.19142857142862</v>
      </c>
      <c r="AB2">
        <v>0</v>
      </c>
    </row>
    <row r="3" spans="1:28" x14ac:dyDescent="0.35">
      <c r="C3" t="s">
        <v>148</v>
      </c>
      <c r="D3">
        <v>2807.8614283809611</v>
      </c>
      <c r="E3">
        <v>2771.0703103547739</v>
      </c>
      <c r="F3">
        <v>337.03955681768861</v>
      </c>
      <c r="G3">
        <v>4052.7254585717442</v>
      </c>
      <c r="H3">
        <v>1.9587584590816779E-2</v>
      </c>
      <c r="I3">
        <v>7.6542884356275938</v>
      </c>
      <c r="J3">
        <v>169.4203909068506</v>
      </c>
      <c r="K3">
        <v>498.96920269819248</v>
      </c>
      <c r="L3">
        <v>65.428982751626975</v>
      </c>
      <c r="M3">
        <v>329.92380075933141</v>
      </c>
      <c r="N3">
        <v>182.52117526219519</v>
      </c>
      <c r="O3">
        <v>119.4510604104803</v>
      </c>
      <c r="P3">
        <v>320.11763275254452</v>
      </c>
      <c r="Q3">
        <v>79.121021762912392</v>
      </c>
      <c r="R3">
        <v>656.8390700531595</v>
      </c>
      <c r="S3">
        <v>142.4481227844272</v>
      </c>
      <c r="T3">
        <v>465.74087614322372</v>
      </c>
      <c r="U3">
        <v>90.480457926928437</v>
      </c>
      <c r="V3">
        <v>798.4688698912986</v>
      </c>
      <c r="W3">
        <v>104.8964040701495</v>
      </c>
      <c r="X3">
        <v>1665.8409056413329</v>
      </c>
      <c r="Y3">
        <v>4.7817566853335833</v>
      </c>
      <c r="Z3">
        <v>408.19347736491989</v>
      </c>
      <c r="AA3">
        <v>447.96433567954529</v>
      </c>
      <c r="AB3">
        <v>0</v>
      </c>
    </row>
    <row r="4" spans="1:28" x14ac:dyDescent="0.35">
      <c r="C4" t="s">
        <v>149</v>
      </c>
      <c r="D4">
        <v>421.47</v>
      </c>
      <c r="E4">
        <v>31.45</v>
      </c>
      <c r="F4">
        <v>4760.0200000000004</v>
      </c>
      <c r="G4">
        <v>2075.4499999999998</v>
      </c>
      <c r="H4">
        <v>488604</v>
      </c>
      <c r="I4">
        <v>5.25</v>
      </c>
      <c r="J4">
        <v>0.52200000000000002</v>
      </c>
      <c r="K4">
        <v>48.74</v>
      </c>
      <c r="L4">
        <v>0.52500000000000002</v>
      </c>
      <c r="M4">
        <v>8.42</v>
      </c>
      <c r="N4">
        <v>12.08</v>
      </c>
      <c r="O4">
        <v>2.5659999999999998</v>
      </c>
      <c r="P4">
        <v>56.36</v>
      </c>
      <c r="Q4">
        <v>15.9</v>
      </c>
      <c r="R4">
        <v>173.2</v>
      </c>
      <c r="S4">
        <v>68.7</v>
      </c>
      <c r="T4">
        <v>288.23</v>
      </c>
      <c r="U4">
        <v>62</v>
      </c>
      <c r="V4">
        <v>584.33000000000004</v>
      </c>
      <c r="W4">
        <v>101.28</v>
      </c>
      <c r="X4">
        <v>17046.349999999999</v>
      </c>
      <c r="Y4">
        <v>1.498</v>
      </c>
      <c r="Z4">
        <v>250.69</v>
      </c>
      <c r="AA4">
        <v>326.56</v>
      </c>
      <c r="AB4">
        <v>0</v>
      </c>
    </row>
    <row r="6" spans="1:28" x14ac:dyDescent="0.35">
      <c r="A6" t="s">
        <v>63</v>
      </c>
      <c r="B6">
        <v>51</v>
      </c>
      <c r="C6" t="s">
        <v>147</v>
      </c>
      <c r="D6">
        <v>592.14117647058845</v>
      </c>
      <c r="E6">
        <v>569.76450980392156</v>
      </c>
      <c r="F6">
        <v>4812.4599999999991</v>
      </c>
      <c r="G6">
        <v>2346.5935294117648</v>
      </c>
      <c r="H6">
        <v>488604.0178431368</v>
      </c>
      <c r="I6">
        <v>7.3572941176470561</v>
      </c>
      <c r="J6">
        <v>4.7187784313725487</v>
      </c>
      <c r="K6">
        <v>56.230196078431383</v>
      </c>
      <c r="L6">
        <v>1.740441176470588</v>
      </c>
      <c r="M6">
        <v>12.81045098039216</v>
      </c>
      <c r="N6">
        <v>13.32258823529412</v>
      </c>
      <c r="O6">
        <v>2.567784313725491</v>
      </c>
      <c r="P6">
        <v>57.162352941176472</v>
      </c>
      <c r="Q6">
        <v>18.915764705882349</v>
      </c>
      <c r="R6">
        <v>222.97980392156859</v>
      </c>
      <c r="S6">
        <v>81.238431372549016</v>
      </c>
      <c r="T6">
        <v>357.12215686274521</v>
      </c>
      <c r="U6">
        <v>76.981960784313728</v>
      </c>
      <c r="V6">
        <v>742.07960784313718</v>
      </c>
      <c r="W6">
        <v>128.8968627450981</v>
      </c>
      <c r="X6">
        <v>17736.474901960781</v>
      </c>
      <c r="Y6">
        <v>2.1262745098039222</v>
      </c>
      <c r="Z6">
        <v>296.99</v>
      </c>
      <c r="AA6">
        <v>419.82725490196083</v>
      </c>
      <c r="AB6">
        <v>0</v>
      </c>
    </row>
    <row r="7" spans="1:28" x14ac:dyDescent="0.35">
      <c r="C7" t="s">
        <v>148</v>
      </c>
      <c r="D7">
        <v>469.81959697374981</v>
      </c>
      <c r="E7">
        <v>1362.034260538134</v>
      </c>
      <c r="F7">
        <v>643.43319273544273</v>
      </c>
      <c r="G7">
        <v>1422.2292916374149</v>
      </c>
      <c r="H7">
        <v>4.460342577366963E-2</v>
      </c>
      <c r="I7">
        <v>8.2684742322378355</v>
      </c>
      <c r="J7">
        <v>10.58119854035067</v>
      </c>
      <c r="K7">
        <v>49.918898990584132</v>
      </c>
      <c r="L7">
        <v>2.3503596790392569</v>
      </c>
      <c r="M7">
        <v>12.108834913131791</v>
      </c>
      <c r="N7">
        <v>9.0567402722978425</v>
      </c>
      <c r="O7">
        <v>2.656575935029426</v>
      </c>
      <c r="P7">
        <v>39.327077614276838</v>
      </c>
      <c r="Q7">
        <v>12.441858556373059</v>
      </c>
      <c r="R7">
        <v>146.5225832354889</v>
      </c>
      <c r="S7">
        <v>52.3104655435463</v>
      </c>
      <c r="T7">
        <v>221.08787958472419</v>
      </c>
      <c r="U7">
        <v>44.883159819368913</v>
      </c>
      <c r="V7">
        <v>405.90054645394468</v>
      </c>
      <c r="W7">
        <v>67.799446307247948</v>
      </c>
      <c r="X7">
        <v>2593.476712282275</v>
      </c>
      <c r="Y7">
        <v>2.5333792442570862</v>
      </c>
      <c r="Z7">
        <v>228.0031573998784</v>
      </c>
      <c r="AA7">
        <v>324.14206073504641</v>
      </c>
      <c r="AB7">
        <v>0</v>
      </c>
    </row>
    <row r="8" spans="1:28" x14ac:dyDescent="0.35">
      <c r="C8" t="s">
        <v>149</v>
      </c>
      <c r="D8">
        <v>445.68</v>
      </c>
      <c r="E8">
        <v>57.6</v>
      </c>
      <c r="F8">
        <v>4638.3599999999997</v>
      </c>
      <c r="G8">
        <v>2068.5</v>
      </c>
      <c r="H8">
        <v>488604.03</v>
      </c>
      <c r="I8">
        <v>4.03</v>
      </c>
      <c r="J8">
        <v>0.31900000000000001</v>
      </c>
      <c r="K8">
        <v>37.130000000000003</v>
      </c>
      <c r="L8">
        <v>0.63900000000000001</v>
      </c>
      <c r="M8">
        <v>9.81</v>
      </c>
      <c r="N8">
        <v>11.58</v>
      </c>
      <c r="O8">
        <v>2.0670000000000002</v>
      </c>
      <c r="P8">
        <v>48.94</v>
      </c>
      <c r="Q8">
        <v>15.72</v>
      </c>
      <c r="R8">
        <v>180.14</v>
      </c>
      <c r="S8">
        <v>69.400000000000006</v>
      </c>
      <c r="T8">
        <v>309.49</v>
      </c>
      <c r="U8">
        <v>67.89</v>
      </c>
      <c r="V8">
        <v>690.41</v>
      </c>
      <c r="W8">
        <v>124.51</v>
      </c>
      <c r="X8">
        <v>17813.39</v>
      </c>
      <c r="Y8">
        <v>1.383</v>
      </c>
      <c r="Z8">
        <v>236.81</v>
      </c>
      <c r="AA8">
        <v>331.02</v>
      </c>
      <c r="AB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3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128</v>
      </c>
      <c r="D1" t="s">
        <v>5</v>
      </c>
      <c r="E1" t="s">
        <v>25</v>
      </c>
    </row>
    <row r="2" spans="1:5" x14ac:dyDescent="0.35">
      <c r="A2" t="s">
        <v>35</v>
      </c>
      <c r="B2" t="s">
        <v>54</v>
      </c>
      <c r="C2" t="s">
        <v>135</v>
      </c>
      <c r="D2">
        <v>713.73</v>
      </c>
      <c r="E2">
        <v>564.26</v>
      </c>
    </row>
    <row r="3" spans="1:5" x14ac:dyDescent="0.35">
      <c r="A3" t="s">
        <v>63</v>
      </c>
      <c r="B3" t="s">
        <v>90</v>
      </c>
      <c r="C3" t="s">
        <v>135</v>
      </c>
      <c r="D3">
        <v>229.72</v>
      </c>
      <c r="E3">
        <v>255.02</v>
      </c>
    </row>
    <row r="4" spans="1:5" x14ac:dyDescent="0.35">
      <c r="A4" t="s">
        <v>63</v>
      </c>
      <c r="B4" t="s">
        <v>111</v>
      </c>
      <c r="C4" t="s">
        <v>135</v>
      </c>
      <c r="D4">
        <v>892.81</v>
      </c>
      <c r="E4">
        <v>1189.07</v>
      </c>
    </row>
    <row r="5" spans="1:5" x14ac:dyDescent="0.35">
      <c r="A5" t="s">
        <v>35</v>
      </c>
      <c r="B5" t="s">
        <v>36</v>
      </c>
      <c r="C5" t="s">
        <v>132</v>
      </c>
      <c r="D5">
        <v>2075.4499999999998</v>
      </c>
      <c r="E5">
        <v>240.73</v>
      </c>
    </row>
    <row r="6" spans="1:5" x14ac:dyDescent="0.35">
      <c r="A6" t="s">
        <v>35</v>
      </c>
      <c r="B6" t="s">
        <v>39</v>
      </c>
      <c r="C6" t="s">
        <v>132</v>
      </c>
      <c r="D6">
        <v>2638.44</v>
      </c>
      <c r="E6">
        <v>152.72</v>
      </c>
    </row>
    <row r="7" spans="1:5" x14ac:dyDescent="0.35">
      <c r="A7" t="s">
        <v>35</v>
      </c>
      <c r="B7" t="s">
        <v>40</v>
      </c>
      <c r="C7" t="s">
        <v>132</v>
      </c>
      <c r="D7">
        <v>2087.41</v>
      </c>
      <c r="E7">
        <v>105.08</v>
      </c>
    </row>
    <row r="8" spans="1:5" x14ac:dyDescent="0.35">
      <c r="A8" t="s">
        <v>35</v>
      </c>
      <c r="B8" t="s">
        <v>41</v>
      </c>
      <c r="C8" t="s">
        <v>132</v>
      </c>
      <c r="D8">
        <v>3486.13</v>
      </c>
      <c r="E8">
        <v>397.87</v>
      </c>
    </row>
    <row r="9" spans="1:5" x14ac:dyDescent="0.35">
      <c r="A9" t="s">
        <v>35</v>
      </c>
      <c r="B9" t="s">
        <v>42</v>
      </c>
      <c r="C9" t="s">
        <v>132</v>
      </c>
      <c r="D9">
        <v>2578.0500000000002</v>
      </c>
      <c r="E9">
        <v>668.14</v>
      </c>
    </row>
    <row r="10" spans="1:5" x14ac:dyDescent="0.35">
      <c r="A10" t="s">
        <v>35</v>
      </c>
      <c r="B10" t="s">
        <v>44</v>
      </c>
      <c r="C10" t="s">
        <v>132</v>
      </c>
      <c r="D10">
        <v>1582.9</v>
      </c>
      <c r="E10">
        <v>346.19</v>
      </c>
    </row>
    <row r="11" spans="1:5" x14ac:dyDescent="0.35">
      <c r="A11" t="s">
        <v>35</v>
      </c>
      <c r="B11" t="s">
        <v>48</v>
      </c>
      <c r="C11" t="s">
        <v>132</v>
      </c>
      <c r="D11">
        <v>2118.13</v>
      </c>
      <c r="E11">
        <v>123.29</v>
      </c>
    </row>
    <row r="12" spans="1:5" x14ac:dyDescent="0.35">
      <c r="A12" t="s">
        <v>35</v>
      </c>
      <c r="B12" t="s">
        <v>51</v>
      </c>
      <c r="C12" t="s">
        <v>132</v>
      </c>
      <c r="D12">
        <v>3841.02</v>
      </c>
      <c r="E12">
        <v>181.57</v>
      </c>
    </row>
    <row r="13" spans="1:5" x14ac:dyDescent="0.35">
      <c r="A13" t="s">
        <v>35</v>
      </c>
      <c r="B13" t="s">
        <v>53</v>
      </c>
      <c r="C13" t="s">
        <v>132</v>
      </c>
      <c r="D13">
        <v>1667.49</v>
      </c>
      <c r="E13">
        <v>326.56</v>
      </c>
    </row>
    <row r="14" spans="1:5" x14ac:dyDescent="0.35">
      <c r="A14" t="s">
        <v>35</v>
      </c>
      <c r="B14" t="s">
        <v>55</v>
      </c>
      <c r="C14" t="s">
        <v>132</v>
      </c>
      <c r="D14">
        <v>2539.75</v>
      </c>
      <c r="E14">
        <v>386.1</v>
      </c>
    </row>
    <row r="15" spans="1:5" x14ac:dyDescent="0.35">
      <c r="A15" t="s">
        <v>35</v>
      </c>
      <c r="B15" t="s">
        <v>57</v>
      </c>
      <c r="C15" t="s">
        <v>132</v>
      </c>
      <c r="D15">
        <v>1560.77</v>
      </c>
      <c r="E15">
        <v>238.45</v>
      </c>
    </row>
    <row r="16" spans="1:5" x14ac:dyDescent="0.35">
      <c r="A16" t="s">
        <v>35</v>
      </c>
      <c r="B16" t="s">
        <v>58</v>
      </c>
      <c r="C16" t="s">
        <v>132</v>
      </c>
      <c r="D16">
        <v>2185.1</v>
      </c>
      <c r="E16">
        <v>139.9</v>
      </c>
    </row>
    <row r="17" spans="1:5" x14ac:dyDescent="0.35">
      <c r="A17" t="s">
        <v>63</v>
      </c>
      <c r="B17" t="s">
        <v>64</v>
      </c>
      <c r="C17" t="s">
        <v>132</v>
      </c>
      <c r="D17">
        <v>3056.08</v>
      </c>
      <c r="E17">
        <v>812.74</v>
      </c>
    </row>
    <row r="18" spans="1:5" x14ac:dyDescent="0.35">
      <c r="A18" t="s">
        <v>63</v>
      </c>
      <c r="B18" t="s">
        <v>69</v>
      </c>
      <c r="C18" t="s">
        <v>132</v>
      </c>
      <c r="D18">
        <v>2856.4</v>
      </c>
      <c r="E18">
        <v>194.74</v>
      </c>
    </row>
    <row r="19" spans="1:5" x14ac:dyDescent="0.35">
      <c r="A19" t="s">
        <v>63</v>
      </c>
      <c r="B19" t="s">
        <v>70</v>
      </c>
      <c r="C19" t="s">
        <v>132</v>
      </c>
      <c r="D19">
        <v>2068.5</v>
      </c>
      <c r="E19">
        <v>343.17</v>
      </c>
    </row>
    <row r="20" spans="1:5" x14ac:dyDescent="0.35">
      <c r="A20" t="s">
        <v>63</v>
      </c>
      <c r="B20" t="s">
        <v>72</v>
      </c>
      <c r="C20" t="s">
        <v>132</v>
      </c>
      <c r="D20">
        <v>2000.35</v>
      </c>
      <c r="E20">
        <v>146.44</v>
      </c>
    </row>
    <row r="21" spans="1:5" x14ac:dyDescent="0.35">
      <c r="A21" t="s">
        <v>63</v>
      </c>
      <c r="B21" t="s">
        <v>73</v>
      </c>
      <c r="C21" t="s">
        <v>132</v>
      </c>
      <c r="D21">
        <v>2472.33</v>
      </c>
      <c r="E21">
        <v>410.96</v>
      </c>
    </row>
    <row r="22" spans="1:5" x14ac:dyDescent="0.35">
      <c r="A22" t="s">
        <v>63</v>
      </c>
      <c r="B22" t="s">
        <v>74</v>
      </c>
      <c r="C22" t="s">
        <v>132</v>
      </c>
      <c r="D22">
        <v>2718.92</v>
      </c>
      <c r="E22">
        <v>339.73</v>
      </c>
    </row>
    <row r="23" spans="1:5" x14ac:dyDescent="0.35">
      <c r="A23" t="s">
        <v>63</v>
      </c>
      <c r="B23" t="s">
        <v>78</v>
      </c>
      <c r="C23" t="s">
        <v>132</v>
      </c>
      <c r="D23">
        <v>2369.58</v>
      </c>
      <c r="E23">
        <v>851.58</v>
      </c>
    </row>
    <row r="24" spans="1:5" x14ac:dyDescent="0.35">
      <c r="A24" t="s">
        <v>63</v>
      </c>
      <c r="B24" t="s">
        <v>80</v>
      </c>
      <c r="C24" t="s">
        <v>132</v>
      </c>
      <c r="D24">
        <v>1681.19</v>
      </c>
      <c r="E24">
        <v>143.71</v>
      </c>
    </row>
    <row r="25" spans="1:5" x14ac:dyDescent="0.35">
      <c r="A25" t="s">
        <v>63</v>
      </c>
      <c r="B25" t="s">
        <v>81</v>
      </c>
      <c r="C25" t="s">
        <v>132</v>
      </c>
      <c r="D25">
        <v>1584.14</v>
      </c>
      <c r="E25">
        <v>251.76</v>
      </c>
    </row>
    <row r="26" spans="1:5" x14ac:dyDescent="0.35">
      <c r="A26" t="s">
        <v>63</v>
      </c>
      <c r="B26" t="s">
        <v>85</v>
      </c>
      <c r="C26" t="s">
        <v>132</v>
      </c>
      <c r="D26">
        <v>3297.31</v>
      </c>
      <c r="E26">
        <v>1311.15</v>
      </c>
    </row>
    <row r="27" spans="1:5" x14ac:dyDescent="0.35">
      <c r="A27" t="s">
        <v>63</v>
      </c>
      <c r="B27" t="s">
        <v>87</v>
      </c>
      <c r="C27" t="s">
        <v>132</v>
      </c>
      <c r="D27">
        <v>2214.34</v>
      </c>
      <c r="E27">
        <v>140.80000000000001</v>
      </c>
    </row>
    <row r="28" spans="1:5" x14ac:dyDescent="0.35">
      <c r="A28" t="s">
        <v>63</v>
      </c>
      <c r="B28" t="s">
        <v>88</v>
      </c>
      <c r="C28" t="s">
        <v>132</v>
      </c>
      <c r="D28">
        <v>2573.83</v>
      </c>
      <c r="E28">
        <v>604.30999999999995</v>
      </c>
    </row>
    <row r="29" spans="1:5" x14ac:dyDescent="0.35">
      <c r="A29" t="s">
        <v>63</v>
      </c>
      <c r="B29" t="s">
        <v>89</v>
      </c>
      <c r="C29" t="s">
        <v>132</v>
      </c>
      <c r="D29">
        <v>3715.1</v>
      </c>
      <c r="E29">
        <v>972.25</v>
      </c>
    </row>
    <row r="30" spans="1:5" x14ac:dyDescent="0.35">
      <c r="A30" t="s">
        <v>63</v>
      </c>
      <c r="B30" t="s">
        <v>92</v>
      </c>
      <c r="C30" t="s">
        <v>132</v>
      </c>
      <c r="D30">
        <v>2081.71</v>
      </c>
      <c r="E30">
        <v>348.95</v>
      </c>
    </row>
    <row r="31" spans="1:5" x14ac:dyDescent="0.35">
      <c r="A31" t="s">
        <v>63</v>
      </c>
      <c r="B31" t="s">
        <v>96</v>
      </c>
      <c r="C31" t="s">
        <v>132</v>
      </c>
      <c r="D31">
        <v>3093.97</v>
      </c>
      <c r="E31">
        <v>205.65</v>
      </c>
    </row>
    <row r="32" spans="1:5" x14ac:dyDescent="0.35">
      <c r="A32" t="s">
        <v>63</v>
      </c>
      <c r="B32" t="s">
        <v>97</v>
      </c>
      <c r="C32" t="s">
        <v>132</v>
      </c>
      <c r="D32">
        <v>2664.79</v>
      </c>
      <c r="E32">
        <v>352.41</v>
      </c>
    </row>
    <row r="33" spans="1:5" x14ac:dyDescent="0.35">
      <c r="A33" t="s">
        <v>63</v>
      </c>
      <c r="B33" t="s">
        <v>99</v>
      </c>
      <c r="C33" t="s">
        <v>132</v>
      </c>
      <c r="D33">
        <v>2746.28</v>
      </c>
      <c r="E33">
        <v>209.99</v>
      </c>
    </row>
    <row r="34" spans="1:5" x14ac:dyDescent="0.35">
      <c r="A34" t="s">
        <v>63</v>
      </c>
      <c r="B34" t="s">
        <v>100</v>
      </c>
      <c r="C34" t="s">
        <v>132</v>
      </c>
      <c r="D34">
        <v>1995.81</v>
      </c>
      <c r="E34">
        <v>280.69</v>
      </c>
    </row>
    <row r="35" spans="1:5" x14ac:dyDescent="0.35">
      <c r="A35" t="s">
        <v>63</v>
      </c>
      <c r="B35" t="s">
        <v>104</v>
      </c>
      <c r="C35" t="s">
        <v>132</v>
      </c>
      <c r="D35">
        <v>1874.39</v>
      </c>
      <c r="E35">
        <v>733.01</v>
      </c>
    </row>
    <row r="36" spans="1:5" x14ac:dyDescent="0.35">
      <c r="A36" t="s">
        <v>63</v>
      </c>
      <c r="B36" t="s">
        <v>106</v>
      </c>
      <c r="C36" t="s">
        <v>132</v>
      </c>
      <c r="D36">
        <v>1605.48</v>
      </c>
      <c r="E36">
        <v>220.52</v>
      </c>
    </row>
    <row r="37" spans="1:5" x14ac:dyDescent="0.35">
      <c r="A37" t="s">
        <v>63</v>
      </c>
      <c r="B37" t="s">
        <v>112</v>
      </c>
      <c r="C37" t="s">
        <v>132</v>
      </c>
      <c r="D37">
        <v>961.26</v>
      </c>
      <c r="E37">
        <v>244.65</v>
      </c>
    </row>
    <row r="38" spans="1:5" x14ac:dyDescent="0.35">
      <c r="A38" t="s">
        <v>63</v>
      </c>
      <c r="B38" t="s">
        <v>113</v>
      </c>
      <c r="C38" t="s">
        <v>132</v>
      </c>
      <c r="D38">
        <v>1803.12</v>
      </c>
      <c r="E38">
        <v>604.38</v>
      </c>
    </row>
    <row r="39" spans="1:5" x14ac:dyDescent="0.35">
      <c r="A39" t="s">
        <v>63</v>
      </c>
      <c r="B39" t="s">
        <v>114</v>
      </c>
      <c r="C39" t="s">
        <v>132</v>
      </c>
      <c r="D39">
        <v>2922.26</v>
      </c>
      <c r="E39">
        <v>270.14</v>
      </c>
    </row>
    <row r="40" spans="1:5" x14ac:dyDescent="0.35">
      <c r="A40" t="s">
        <v>63</v>
      </c>
      <c r="B40" t="s">
        <v>115</v>
      </c>
      <c r="C40" t="s">
        <v>132</v>
      </c>
      <c r="D40">
        <v>3582.44</v>
      </c>
      <c r="E40">
        <v>172.19</v>
      </c>
    </row>
    <row r="41" spans="1:5" x14ac:dyDescent="0.35">
      <c r="A41" t="s">
        <v>63</v>
      </c>
      <c r="B41" t="s">
        <v>116</v>
      </c>
      <c r="C41" t="s">
        <v>132</v>
      </c>
      <c r="D41">
        <v>1718.8</v>
      </c>
      <c r="E41">
        <v>76.709999999999994</v>
      </c>
    </row>
    <row r="42" spans="1:5" x14ac:dyDescent="0.35">
      <c r="A42" t="s">
        <v>63</v>
      </c>
      <c r="B42" t="s">
        <v>117</v>
      </c>
      <c r="C42" t="s">
        <v>132</v>
      </c>
      <c r="D42">
        <v>2221.39</v>
      </c>
      <c r="E42">
        <v>293.35000000000002</v>
      </c>
    </row>
    <row r="43" spans="1:5" x14ac:dyDescent="0.35">
      <c r="A43" t="s">
        <v>63</v>
      </c>
      <c r="B43" t="s">
        <v>119</v>
      </c>
      <c r="C43" t="s">
        <v>132</v>
      </c>
      <c r="D43">
        <v>1333.86</v>
      </c>
      <c r="E43">
        <v>33.409999999999997</v>
      </c>
    </row>
    <row r="44" spans="1:5" x14ac:dyDescent="0.35">
      <c r="A44" t="s">
        <v>63</v>
      </c>
      <c r="B44" t="s">
        <v>121</v>
      </c>
      <c r="C44" t="s">
        <v>132</v>
      </c>
      <c r="D44">
        <v>3228.13</v>
      </c>
      <c r="E44">
        <v>608.27</v>
      </c>
    </row>
    <row r="45" spans="1:5" x14ac:dyDescent="0.35">
      <c r="A45" t="s">
        <v>63</v>
      </c>
      <c r="B45" t="s">
        <v>122</v>
      </c>
      <c r="C45" t="s">
        <v>132</v>
      </c>
      <c r="D45">
        <v>2554.96</v>
      </c>
      <c r="E45">
        <v>174.95</v>
      </c>
    </row>
    <row r="46" spans="1:5" x14ac:dyDescent="0.35">
      <c r="A46" t="s">
        <v>35</v>
      </c>
      <c r="B46" t="s">
        <v>34</v>
      </c>
      <c r="C46" t="s">
        <v>130</v>
      </c>
      <c r="D46">
        <v>727.47</v>
      </c>
      <c r="E46">
        <v>994.2</v>
      </c>
    </row>
    <row r="47" spans="1:5" x14ac:dyDescent="0.35">
      <c r="A47" t="s">
        <v>35</v>
      </c>
      <c r="B47" t="s">
        <v>38</v>
      </c>
      <c r="C47" t="s">
        <v>130</v>
      </c>
      <c r="D47">
        <v>1582.09</v>
      </c>
      <c r="E47">
        <v>98.74</v>
      </c>
    </row>
    <row r="48" spans="1:5" x14ac:dyDescent="0.35">
      <c r="A48" t="s">
        <v>35</v>
      </c>
      <c r="B48" t="s">
        <v>43</v>
      </c>
      <c r="C48" t="s">
        <v>130</v>
      </c>
      <c r="D48">
        <v>1224.8599999999999</v>
      </c>
      <c r="E48">
        <v>100.66</v>
      </c>
    </row>
    <row r="49" spans="1:5" x14ac:dyDescent="0.35">
      <c r="A49" t="s">
        <v>35</v>
      </c>
      <c r="B49" t="s">
        <v>49</v>
      </c>
      <c r="C49" t="s">
        <v>130</v>
      </c>
      <c r="D49">
        <v>594.71</v>
      </c>
      <c r="E49">
        <v>939.81</v>
      </c>
    </row>
    <row r="50" spans="1:5" x14ac:dyDescent="0.35">
      <c r="A50" t="s">
        <v>35</v>
      </c>
      <c r="B50" t="s">
        <v>52</v>
      </c>
      <c r="C50" t="s">
        <v>130</v>
      </c>
      <c r="D50">
        <v>1077.3699999999999</v>
      </c>
      <c r="E50">
        <v>532.78</v>
      </c>
    </row>
    <row r="51" spans="1:5" x14ac:dyDescent="0.35">
      <c r="A51" t="s">
        <v>35</v>
      </c>
      <c r="B51" t="s">
        <v>56</v>
      </c>
      <c r="C51" t="s">
        <v>130</v>
      </c>
      <c r="D51">
        <v>868.03</v>
      </c>
      <c r="E51">
        <v>162.01</v>
      </c>
    </row>
    <row r="52" spans="1:5" x14ac:dyDescent="0.35">
      <c r="A52" t="s">
        <v>63</v>
      </c>
      <c r="B52" t="s">
        <v>62</v>
      </c>
      <c r="C52" t="s">
        <v>130</v>
      </c>
      <c r="D52">
        <v>717.22</v>
      </c>
      <c r="E52">
        <v>503.98</v>
      </c>
    </row>
    <row r="53" spans="1:5" x14ac:dyDescent="0.35">
      <c r="A53" t="s">
        <v>63</v>
      </c>
      <c r="B53" t="s">
        <v>66</v>
      </c>
      <c r="C53" t="s">
        <v>130</v>
      </c>
      <c r="D53">
        <v>1669.06</v>
      </c>
      <c r="E53">
        <v>91.3</v>
      </c>
    </row>
    <row r="54" spans="1:5" x14ac:dyDescent="0.35">
      <c r="A54" t="s">
        <v>63</v>
      </c>
      <c r="B54" t="s">
        <v>67</v>
      </c>
      <c r="C54" t="s">
        <v>130</v>
      </c>
      <c r="D54">
        <v>788.4</v>
      </c>
      <c r="E54">
        <v>368.4</v>
      </c>
    </row>
    <row r="55" spans="1:5" x14ac:dyDescent="0.35">
      <c r="A55" t="s">
        <v>63</v>
      </c>
      <c r="B55" t="s">
        <v>68</v>
      </c>
      <c r="C55" t="s">
        <v>130</v>
      </c>
      <c r="D55">
        <v>1386.85</v>
      </c>
      <c r="E55">
        <v>240.99</v>
      </c>
    </row>
    <row r="56" spans="1:5" x14ac:dyDescent="0.35">
      <c r="A56" t="s">
        <v>63</v>
      </c>
      <c r="B56" t="s">
        <v>79</v>
      </c>
      <c r="C56" t="s">
        <v>130</v>
      </c>
      <c r="D56">
        <v>847.86</v>
      </c>
      <c r="E56">
        <v>921.16</v>
      </c>
    </row>
    <row r="57" spans="1:5" x14ac:dyDescent="0.35">
      <c r="A57" t="s">
        <v>63</v>
      </c>
      <c r="B57" t="s">
        <v>83</v>
      </c>
      <c r="C57" t="s">
        <v>130</v>
      </c>
      <c r="D57">
        <v>865.37</v>
      </c>
      <c r="E57">
        <v>68.09</v>
      </c>
    </row>
    <row r="58" spans="1:5" x14ac:dyDescent="0.35">
      <c r="A58" t="s">
        <v>63</v>
      </c>
      <c r="B58" t="s">
        <v>84</v>
      </c>
      <c r="C58" t="s">
        <v>130</v>
      </c>
      <c r="D58">
        <v>591.91</v>
      </c>
      <c r="E58">
        <v>221.63</v>
      </c>
    </row>
    <row r="59" spans="1:5" x14ac:dyDescent="0.35">
      <c r="A59" t="s">
        <v>63</v>
      </c>
      <c r="B59" t="s">
        <v>91</v>
      </c>
      <c r="C59" t="s">
        <v>130</v>
      </c>
      <c r="D59">
        <v>1501.58</v>
      </c>
      <c r="E59">
        <v>583.08000000000004</v>
      </c>
    </row>
    <row r="60" spans="1:5" x14ac:dyDescent="0.35">
      <c r="A60" t="s">
        <v>63</v>
      </c>
      <c r="B60" t="s">
        <v>98</v>
      </c>
      <c r="C60" t="s">
        <v>130</v>
      </c>
      <c r="D60">
        <v>2317.91</v>
      </c>
      <c r="E60">
        <v>434.57</v>
      </c>
    </row>
    <row r="61" spans="1:5" x14ac:dyDescent="0.35">
      <c r="A61" t="s">
        <v>63</v>
      </c>
      <c r="B61" t="s">
        <v>101</v>
      </c>
      <c r="C61" t="s">
        <v>130</v>
      </c>
      <c r="D61">
        <v>1490.48</v>
      </c>
      <c r="E61">
        <v>276.18</v>
      </c>
    </row>
    <row r="62" spans="1:5" x14ac:dyDescent="0.35">
      <c r="A62" t="s">
        <v>63</v>
      </c>
      <c r="B62" t="s">
        <v>103</v>
      </c>
      <c r="C62" t="s">
        <v>130</v>
      </c>
      <c r="D62">
        <v>1394.09</v>
      </c>
      <c r="E62">
        <v>341.95</v>
      </c>
    </row>
    <row r="63" spans="1:5" x14ac:dyDescent="0.35">
      <c r="A63" t="s">
        <v>63</v>
      </c>
      <c r="B63" t="s">
        <v>105</v>
      </c>
      <c r="C63" t="s">
        <v>130</v>
      </c>
      <c r="D63">
        <v>1460.3</v>
      </c>
      <c r="E63">
        <v>99.21</v>
      </c>
    </row>
    <row r="64" spans="1:5" x14ac:dyDescent="0.35">
      <c r="A64" t="s">
        <v>63</v>
      </c>
      <c r="B64" t="s">
        <v>110</v>
      </c>
      <c r="C64" t="s">
        <v>130</v>
      </c>
      <c r="D64">
        <v>900.98</v>
      </c>
      <c r="E64">
        <v>331.02</v>
      </c>
    </row>
    <row r="65" spans="1:5" x14ac:dyDescent="0.35">
      <c r="A65" t="s">
        <v>63</v>
      </c>
      <c r="B65" t="s">
        <v>120</v>
      </c>
      <c r="C65" t="s">
        <v>130</v>
      </c>
      <c r="D65">
        <v>1088.44</v>
      </c>
      <c r="E65">
        <v>82.22</v>
      </c>
    </row>
    <row r="66" spans="1:5" x14ac:dyDescent="0.35">
      <c r="A66" t="s">
        <v>35</v>
      </c>
      <c r="B66" t="s">
        <v>37</v>
      </c>
      <c r="C66" t="s">
        <v>133</v>
      </c>
      <c r="D66">
        <v>20403.98</v>
      </c>
      <c r="E66">
        <v>1876.66</v>
      </c>
    </row>
    <row r="67" spans="1:5" x14ac:dyDescent="0.35">
      <c r="A67" t="s">
        <v>35</v>
      </c>
      <c r="B67" t="s">
        <v>50</v>
      </c>
      <c r="C67" t="s">
        <v>133</v>
      </c>
      <c r="D67">
        <v>4545.83</v>
      </c>
      <c r="E67">
        <v>1256.3</v>
      </c>
    </row>
    <row r="68" spans="1:5" x14ac:dyDescent="0.35">
      <c r="A68" t="s">
        <v>63</v>
      </c>
      <c r="B68" t="s">
        <v>65</v>
      </c>
      <c r="C68" t="s">
        <v>133</v>
      </c>
      <c r="D68">
        <v>5596.03</v>
      </c>
      <c r="E68">
        <v>1170.22</v>
      </c>
    </row>
    <row r="69" spans="1:5" x14ac:dyDescent="0.35">
      <c r="A69" t="s">
        <v>63</v>
      </c>
      <c r="B69" t="s">
        <v>82</v>
      </c>
      <c r="C69" t="s">
        <v>133</v>
      </c>
      <c r="D69">
        <v>7372.5</v>
      </c>
      <c r="E69">
        <v>1270.6500000000001</v>
      </c>
    </row>
    <row r="70" spans="1:5" x14ac:dyDescent="0.35">
      <c r="A70" t="s">
        <v>63</v>
      </c>
      <c r="B70" t="s">
        <v>71</v>
      </c>
      <c r="C70" t="s">
        <v>137</v>
      </c>
      <c r="D70">
        <v>4600.38</v>
      </c>
      <c r="E70">
        <v>297.39</v>
      </c>
    </row>
    <row r="71" spans="1:5" x14ac:dyDescent="0.35">
      <c r="A71" t="s">
        <v>63</v>
      </c>
      <c r="B71" t="s">
        <v>86</v>
      </c>
      <c r="C71" t="s">
        <v>137</v>
      </c>
      <c r="D71">
        <v>4546.51</v>
      </c>
      <c r="E71">
        <v>334.79</v>
      </c>
    </row>
    <row r="72" spans="1:5" x14ac:dyDescent="0.35">
      <c r="A72" t="s">
        <v>63</v>
      </c>
      <c r="B72" t="s">
        <v>102</v>
      </c>
      <c r="C72" t="s">
        <v>137</v>
      </c>
      <c r="D72">
        <v>4697.07</v>
      </c>
      <c r="E72">
        <v>474.13</v>
      </c>
    </row>
    <row r="73" spans="1:5" x14ac:dyDescent="0.35">
      <c r="A73" t="s">
        <v>63</v>
      </c>
      <c r="B73" t="s">
        <v>118</v>
      </c>
      <c r="C73" t="s">
        <v>137</v>
      </c>
      <c r="D73">
        <v>5724.08</v>
      </c>
      <c r="E73">
        <v>503.53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Charts</vt:lpstr>
      </vt:variant>
      <vt:variant>
        <vt:i4>4</vt:i4>
      </vt:variant>
    </vt:vector>
  </HeadingPairs>
  <TitlesOfParts>
    <vt:vector size="34" baseType="lpstr">
      <vt:lpstr>data</vt:lpstr>
      <vt:lpstr>TrElem</vt:lpstr>
      <vt:lpstr>REE</vt:lpstr>
      <vt:lpstr>Unknown</vt:lpstr>
      <vt:lpstr>Class</vt:lpstr>
      <vt:lpstr>CART1</vt:lpstr>
      <vt:lpstr>CART2</vt:lpstr>
      <vt:lpstr>Statistics of Unknown</vt:lpstr>
      <vt:lpstr>Y-Udata</vt:lpstr>
      <vt:lpstr>Y-U Plot</vt:lpstr>
      <vt:lpstr>Y-Thdata</vt:lpstr>
      <vt:lpstr>Y-Th Plot</vt:lpstr>
      <vt:lpstr>Y-YbSmdata</vt:lpstr>
      <vt:lpstr>Y-YbSm Plot</vt:lpstr>
      <vt:lpstr>Y-NbTadata</vt:lpstr>
      <vt:lpstr>Y-NbTa Plot</vt:lpstr>
      <vt:lpstr>Y-ThUdata</vt:lpstr>
      <vt:lpstr>Y-ThU Plot</vt:lpstr>
      <vt:lpstr>Y-CeCedata</vt:lpstr>
      <vt:lpstr>Y-CeCe Plot</vt:lpstr>
      <vt:lpstr>Y-EuEudata</vt:lpstr>
      <vt:lpstr>Y-EuEu Plot</vt:lpstr>
      <vt:lpstr>Hf-Ydata</vt:lpstr>
      <vt:lpstr>Hf-Y Plot</vt:lpstr>
      <vt:lpstr>Nb-Tadata</vt:lpstr>
      <vt:lpstr>Nb-Ta Plot</vt:lpstr>
      <vt:lpstr>U-Thdata</vt:lpstr>
      <vt:lpstr>U-Th Plot</vt:lpstr>
      <vt:lpstr>CeCe-EuEudata</vt:lpstr>
      <vt:lpstr>CeCe-EuEu Plot</vt:lpstr>
      <vt:lpstr>TrElem Chart</vt:lpstr>
      <vt:lpstr>REE Chart</vt:lpstr>
      <vt:lpstr>CART1 Chart</vt:lpstr>
      <vt:lpstr>CART2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</cp:lastModifiedBy>
  <dcterms:created xsi:type="dcterms:W3CDTF">2017-10-26T06:56:23Z</dcterms:created>
  <dcterms:modified xsi:type="dcterms:W3CDTF">2017-10-26T06:57:21Z</dcterms:modified>
</cp:coreProperties>
</file>