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80" yWindow="720" windowWidth="20720" windowHeight="13040" tabRatio="523" activeTab="3"/>
  </bookViews>
  <sheets>
    <sheet name="term_structure" sheetId="1" r:id="rId1"/>
    <sheet name="nelson_siegel" sheetId="2" r:id="rId2"/>
    <sheet name="nelson_siegel_t" sheetId="3" r:id="rId3"/>
    <sheet name="Vasicek" sheetId="4" r:id="rId4"/>
    <sheet name="nelson_siegel_tau1fixed" sheetId="8" r:id="rId5"/>
    <sheet name="Vasicek (2)" sheetId="9" r:id="rId6"/>
  </sheets>
  <definedNames>
    <definedName name="_xlnm._FilterDatabase" localSheetId="4" hidden="1">nelson_siegel_tau1fixed!$A$1:$AZ$7</definedName>
    <definedName name="solver_adj" localSheetId="1" hidden="1">nelson_siegel!$F$2:$F$5</definedName>
    <definedName name="solver_adj" localSheetId="2" hidden="1">nelson_siegel_t!$AP$2:$AZ$5</definedName>
    <definedName name="solver_adj" localSheetId="4" hidden="1">nelson_siegel_tau1fixed!$AP$2:$AZ$4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1" hidden="1">3</definedName>
    <definedName name="solver_eng" localSheetId="2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1" hidden="1">nelson_siegel!$F$2</definedName>
    <definedName name="solver_lhs2" localSheetId="1" hidden="1">nelson_siegel!$F$2</definedName>
    <definedName name="solver_lhs3" localSheetId="1" hidden="1">nelson_siegel!$F$3</definedName>
    <definedName name="solver_lhs4" localSheetId="1" hidden="1">nelson_siegel!$F$3</definedName>
    <definedName name="solver_lhs5" localSheetId="1" hidden="1">nelson_siegel!$F$4</definedName>
    <definedName name="solver_lhs6" localSheetId="1" hidden="1">nelson_siegel!$F$4</definedName>
    <definedName name="solver_lhs7" localSheetId="1" hidden="1">nelson_siegel!$F$5</definedName>
    <definedName name="solver_lhs8" localSheetId="1" hidden="1">nelson_siegel!$F$5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8</definedName>
    <definedName name="solver_num" localSheetId="2" hidden="1">0</definedName>
    <definedName name="solver_num" localSheetId="4" hidden="1">0</definedName>
    <definedName name="solver_opt" localSheetId="1" hidden="1">nelson_siegel!$F$7</definedName>
    <definedName name="solver_opt" localSheetId="2" hidden="1">nelson_siegel_t!$AP$7</definedName>
    <definedName name="solver_opt" localSheetId="4" hidden="1">nelson_siegel_tau1fixed!$AP$7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hs1" localSheetId="1" hidden="1">nelson_siegel!$H$2</definedName>
    <definedName name="solver_rhs2" localSheetId="1" hidden="1">nelson_siegel!$G$2</definedName>
    <definedName name="solver_rhs3" localSheetId="1" hidden="1">nelson_siegel!$H$3</definedName>
    <definedName name="solver_rhs4" localSheetId="1" hidden="1">nelson_siegel!$G$3</definedName>
    <definedName name="solver_rhs5" localSheetId="1" hidden="1">nelson_siegel!$H$4</definedName>
    <definedName name="solver_rhs6" localSheetId="1" hidden="1">nelson_siegel!$G$4</definedName>
    <definedName name="solver_rhs7" localSheetId="1" hidden="1">nelson_siegel!$H$5</definedName>
    <definedName name="solver_rhs8" localSheetId="1" hidden="1">nelson_siegel!$G$5</definedName>
    <definedName name="solver_rlx" localSheetId="1" hidden="1">2</definedName>
    <definedName name="solver_rlx" localSheetId="2" hidden="1">1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4" hidden="1">2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9" l="1"/>
  <c r="E12" i="9"/>
  <c r="E8" i="4"/>
  <c r="E5" i="4"/>
  <c r="E6" i="4"/>
  <c r="E7" i="4"/>
  <c r="E13" i="4"/>
  <c r="E14" i="4"/>
  <c r="E15" i="4"/>
  <c r="E15" i="9"/>
  <c r="E19" i="4"/>
  <c r="E18" i="4"/>
  <c r="E17" i="4"/>
  <c r="E9" i="4"/>
  <c r="E10" i="9"/>
  <c r="E14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H2" i="9"/>
  <c r="I2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E16" i="9"/>
  <c r="B8" i="3"/>
  <c r="B8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P6" i="8"/>
  <c r="AQ6" i="8"/>
  <c r="AR6" i="8"/>
  <c r="AS6" i="8"/>
  <c r="AT6" i="8"/>
  <c r="AU6" i="8"/>
  <c r="AV6" i="8"/>
  <c r="AW6" i="8"/>
  <c r="AX6" i="8"/>
  <c r="AY6" i="8"/>
  <c r="AZ6" i="8"/>
  <c r="AP7" i="8"/>
  <c r="AG6" i="8"/>
  <c r="AH6" i="8"/>
  <c r="AI6" i="8"/>
  <c r="AJ6" i="8"/>
  <c r="AK6" i="8"/>
  <c r="AL6" i="8"/>
  <c r="AM6" i="8"/>
  <c r="AN6" i="8"/>
  <c r="AO6" i="8"/>
  <c r="AG7" i="8"/>
  <c r="W6" i="8"/>
  <c r="X6" i="8"/>
  <c r="Y6" i="8"/>
  <c r="Z6" i="8"/>
  <c r="AA6" i="8"/>
  <c r="AB6" i="8"/>
  <c r="AC6" i="8"/>
  <c r="AD6" i="8"/>
  <c r="AE6" i="8"/>
  <c r="AF6" i="8"/>
  <c r="W7" i="8"/>
  <c r="M6" i="8"/>
  <c r="N6" i="8"/>
  <c r="O6" i="8"/>
  <c r="P6" i="8"/>
  <c r="Q6" i="8"/>
  <c r="R6" i="8"/>
  <c r="S6" i="8"/>
  <c r="T6" i="8"/>
  <c r="U6" i="8"/>
  <c r="V6" i="8"/>
  <c r="M7" i="8"/>
  <c r="C6" i="8"/>
  <c r="D6" i="8"/>
  <c r="E6" i="8"/>
  <c r="F6" i="8"/>
  <c r="G6" i="8"/>
  <c r="H6" i="8"/>
  <c r="I6" i="8"/>
  <c r="J6" i="8"/>
  <c r="K6" i="8"/>
  <c r="L6" i="8"/>
  <c r="H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  <c r="E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9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D6" i="3"/>
  <c r="E6" i="3"/>
  <c r="F6" i="3"/>
  <c r="G6" i="3"/>
  <c r="H6" i="3"/>
  <c r="I6" i="3"/>
  <c r="J6" i="3"/>
  <c r="K6" i="3"/>
  <c r="L6" i="3"/>
  <c r="N6" i="3"/>
  <c r="O6" i="3"/>
  <c r="P6" i="3"/>
  <c r="Q6" i="3"/>
  <c r="R6" i="3"/>
  <c r="S6" i="3"/>
  <c r="T6" i="3"/>
  <c r="U6" i="3"/>
  <c r="V6" i="3"/>
  <c r="X6" i="3"/>
  <c r="Y6" i="3"/>
  <c r="Z6" i="3"/>
  <c r="AA6" i="3"/>
  <c r="AB6" i="3"/>
  <c r="AC6" i="3"/>
  <c r="AD6" i="3"/>
  <c r="AE6" i="3"/>
  <c r="AF6" i="3"/>
  <c r="AH6" i="3"/>
  <c r="AI6" i="3"/>
  <c r="AJ6" i="3"/>
  <c r="AK6" i="3"/>
  <c r="AL6" i="3"/>
  <c r="AM6" i="3"/>
  <c r="AN6" i="3"/>
  <c r="AO6" i="3"/>
  <c r="AQ6" i="3"/>
  <c r="AR6" i="3"/>
  <c r="AS6" i="3"/>
  <c r="AT6" i="3"/>
  <c r="AU6" i="3"/>
  <c r="AV6" i="3"/>
  <c r="AW6" i="3"/>
  <c r="AX6" i="3"/>
  <c r="AY6" i="3"/>
  <c r="AZ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C11" i="3"/>
  <c r="B11" i="3"/>
  <c r="C3" i="2"/>
  <c r="C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7" i="2"/>
  <c r="C6" i="3"/>
  <c r="B6" i="3"/>
  <c r="B7" i="3"/>
  <c r="M6" i="3"/>
  <c r="M7" i="3"/>
  <c r="W6" i="3"/>
  <c r="W7" i="3"/>
  <c r="AG6" i="3"/>
  <c r="AP6" i="3"/>
  <c r="AG7" i="3"/>
  <c r="AP7" i="3"/>
  <c r="B6" i="8"/>
  <c r="B7" i="8"/>
</calcChain>
</file>

<file path=xl/sharedStrings.xml><?xml version="1.0" encoding="utf-8"?>
<sst xmlns="http://schemas.openxmlformats.org/spreadsheetml/2006/main" count="68" uniqueCount="38">
  <si>
    <t>Maturité</t>
  </si>
  <si>
    <t>STTI en t=0</t>
  </si>
  <si>
    <t>mu_1</t>
  </si>
  <si>
    <t>mu_2</t>
  </si>
  <si>
    <t>mu_3</t>
  </si>
  <si>
    <t>tau_1</t>
  </si>
  <si>
    <t>min</t>
  </si>
  <si>
    <t>max</t>
  </si>
  <si>
    <t>error</t>
  </si>
  <si>
    <t>value</t>
  </si>
  <si>
    <t>STTI Nelson Siegel</t>
  </si>
  <si>
    <t>method</t>
  </si>
  <si>
    <t>GRG non linear</t>
  </si>
  <si>
    <t>Maturité T\temps t</t>
  </si>
  <si>
    <t>t</t>
  </si>
  <si>
    <t>erreur</t>
  </si>
  <si>
    <t>erreur totale</t>
  </si>
  <si>
    <t>r0(t)</t>
  </si>
  <si>
    <t>r(t)</t>
  </si>
  <si>
    <t>Estimateurs</t>
  </si>
  <si>
    <t>b^</t>
  </si>
  <si>
    <t>kappa</t>
  </si>
  <si>
    <t>c^</t>
  </si>
  <si>
    <t>delta2^</t>
  </si>
  <si>
    <t>r_inf</t>
  </si>
  <si>
    <t>sigma</t>
  </si>
  <si>
    <t>simulation</t>
  </si>
  <si>
    <t>gaussienne</t>
  </si>
  <si>
    <t>r</t>
  </si>
  <si>
    <t>n_max</t>
  </si>
  <si>
    <t>n_sample</t>
  </si>
  <si>
    <t>Least square regression</t>
  </si>
  <si>
    <t>Sxx</t>
  </si>
  <si>
    <t>Sx</t>
  </si>
  <si>
    <t>Sy</t>
  </si>
  <si>
    <t>Sxy</t>
  </si>
  <si>
    <t>Syy</t>
  </si>
  <si>
    <t>a^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</si>
</sst>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5" formatCode="0.000%"/>
    <numFmt numFmtId="166" formatCode="0.0000%"/>
  </numFmts>
  <fonts count="4" x14ac:knownFonts="1"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43" fontId="1" fillId="0" borderId="0" applyFill="0" applyBorder="0" applyAlignment="0" applyProtection="0"/>
    <xf numFmtId="9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1" fillId="0" borderId="0" xfId="2" applyNumberFormat="1"/>
    <xf numFmtId="165" fontId="1" fillId="0" borderId="0" xfId="2" applyNumberFormat="1"/>
    <xf numFmtId="43" fontId="1" fillId="0" borderId="0" xfId="1"/>
    <xf numFmtId="43" fontId="0" fillId="0" borderId="0" xfId="0" applyNumberFormat="1"/>
    <xf numFmtId="166" fontId="1" fillId="0" borderId="0" xfId="2" applyNumberFormat="1"/>
  </cellXfs>
  <cellStyles count="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term_structure!$A$2:$AZ$2</c:f>
              <c:numCache>
                <c:formatCode>General</c:formatCode>
                <c:ptCount val="52"/>
                <c:pt idx="0">
                  <c:v>1.0</c:v>
                </c:pt>
                <c:pt idx="1">
                  <c:v>0.00523000000016793</c:v>
                </c:pt>
                <c:pt idx="2">
                  <c:v>0.00791966613679351</c:v>
                </c:pt>
                <c:pt idx="3">
                  <c:v>0.0130315369496534</c:v>
                </c:pt>
                <c:pt idx="4">
                  <c:v>0.0189204694384009</c:v>
                </c:pt>
                <c:pt idx="5">
                  <c:v>0.0246508634807852</c:v>
                </c:pt>
                <c:pt idx="6">
                  <c:v>0.0279277067314994</c:v>
                </c:pt>
                <c:pt idx="7">
                  <c:v>0.0308667442770445</c:v>
                </c:pt>
                <c:pt idx="8">
                  <c:v>0.0332826261000638</c:v>
                </c:pt>
                <c:pt idx="9">
                  <c:v>0.0355907382483236</c:v>
                </c:pt>
                <c:pt idx="10">
                  <c:v>0.0370303515949768</c:v>
                </c:pt>
                <c:pt idx="11">
                  <c:v>0.0377962474533857</c:v>
                </c:pt>
                <c:pt idx="12">
                  <c:v>0.0384261948972735</c:v>
                </c:pt>
                <c:pt idx="13">
                  <c:v>0.0381558260422208</c:v>
                </c:pt>
                <c:pt idx="14">
                  <c:v>0.0380611131162036</c:v>
                </c:pt>
                <c:pt idx="15">
                  <c:v>0.037265222338456</c:v>
                </c:pt>
                <c:pt idx="16">
                  <c:v>0.0363069047572031</c:v>
                </c:pt>
                <c:pt idx="17">
                  <c:v>0.0348424257497706</c:v>
                </c:pt>
                <c:pt idx="18">
                  <c:v>0.0339408138749941</c:v>
                </c:pt>
                <c:pt idx="19">
                  <c:v>0.032712864970392</c:v>
                </c:pt>
                <c:pt idx="20">
                  <c:v>0.0311517475526752</c:v>
                </c:pt>
                <c:pt idx="21">
                  <c:v>0.031861512812031</c:v>
                </c:pt>
                <c:pt idx="22">
                  <c:v>0.03305479987829</c:v>
                </c:pt>
                <c:pt idx="23">
                  <c:v>0.0340996560504156</c:v>
                </c:pt>
                <c:pt idx="24">
                  <c:v>0.035016281504747</c:v>
                </c:pt>
                <c:pt idx="25">
                  <c:v>0.0358217525763884</c:v>
                </c:pt>
                <c:pt idx="26">
                  <c:v>0.036530583932576</c:v>
                </c:pt>
                <c:pt idx="27">
                  <c:v>0.0371551733265856</c:v>
                </c:pt>
                <c:pt idx="28">
                  <c:v>0.0377061567868995</c:v>
                </c:pt>
                <c:pt idx="29">
                  <c:v>0.0381926947692046</c:v>
                </c:pt>
                <c:pt idx="30">
                  <c:v>0.0386227045718865</c:v>
                </c:pt>
                <c:pt idx="31">
                  <c:v>0.0390030505395564</c:v>
                </c:pt>
                <c:pt idx="32">
                  <c:v>0.0393397008205811</c:v>
                </c:pt>
                <c:pt idx="33">
                  <c:v>0.0396378574080984</c:v>
                </c:pt>
                <c:pt idx="34">
                  <c:v>0.0399020646763177</c:v>
                </c:pt>
                <c:pt idx="35">
                  <c:v>0.0401363004804989</c:v>
                </c:pt>
                <c:pt idx="36">
                  <c:v>0.0403440530231909</c:v>
                </c:pt>
                <c:pt idx="37">
                  <c:v>0.0405283860246721</c:v>
                </c:pt>
                <c:pt idx="38">
                  <c:v>0.0406919942245365</c:v>
                </c:pt>
                <c:pt idx="39">
                  <c:v>0.0408372508438886</c:v>
                </c:pt>
                <c:pt idx="40">
                  <c:v>0.040966248325929</c:v>
                </c:pt>
                <c:pt idx="41">
                  <c:v>0.0410808334285986</c:v>
                </c:pt>
                <c:pt idx="42">
                  <c:v>0.041182637548091</c:v>
                </c:pt>
                <c:pt idx="43">
                  <c:v>0.0412731029975506</c:v>
                </c:pt>
                <c:pt idx="44">
                  <c:v>0.0413535058403704</c:v>
                </c:pt>
                <c:pt idx="45">
                  <c:v>0.0414249757778666</c:v>
                </c:pt>
                <c:pt idx="46">
                  <c:v>0.0414885135087999</c:v>
                </c:pt>
                <c:pt idx="47">
                  <c:v>0.0415450059122342</c:v>
                </c:pt>
                <c:pt idx="48">
                  <c:v>0.0415952393504968</c:v>
                </c:pt>
                <c:pt idx="49">
                  <c:v>0.0416399113434562</c:v>
                </c:pt>
                <c:pt idx="50">
                  <c:v>0.0416796408290454</c:v>
                </c:pt>
                <c:pt idx="51">
                  <c:v>0.0417149771923846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term_structure!$A$3:$AZ$3</c:f>
              <c:numCache>
                <c:formatCode>General</c:formatCode>
                <c:ptCount val="52"/>
                <c:pt idx="0">
                  <c:v>2.0</c:v>
                </c:pt>
                <c:pt idx="1">
                  <c:v>0.0065739346867959</c:v>
                </c:pt>
                <c:pt idx="2">
                  <c:v>0.0130315369496534</c:v>
                </c:pt>
                <c:pt idx="3">
                  <c:v>0.0189204694384009</c:v>
                </c:pt>
                <c:pt idx="4">
                  <c:v>0.0246508634807852</c:v>
                </c:pt>
                <c:pt idx="5">
                  <c:v>0.0279277067314994</c:v>
                </c:pt>
                <c:pt idx="6">
                  <c:v>0.0308667442770445</c:v>
                </c:pt>
                <c:pt idx="7">
                  <c:v>0.0332826261000638</c:v>
                </c:pt>
                <c:pt idx="8">
                  <c:v>0.0355907382483236</c:v>
                </c:pt>
                <c:pt idx="9">
                  <c:v>0.0370303515949768</c:v>
                </c:pt>
                <c:pt idx="10">
                  <c:v>0.0377962474533857</c:v>
                </c:pt>
                <c:pt idx="11">
                  <c:v>0.0384261948972735</c:v>
                </c:pt>
                <c:pt idx="12">
                  <c:v>0.0381558260422208</c:v>
                </c:pt>
                <c:pt idx="13">
                  <c:v>0.0380611131162036</c:v>
                </c:pt>
                <c:pt idx="14">
                  <c:v>0.037265222338456</c:v>
                </c:pt>
                <c:pt idx="15">
                  <c:v>0.0363069047572031</c:v>
                </c:pt>
                <c:pt idx="16">
                  <c:v>0.0348424257497706</c:v>
                </c:pt>
                <c:pt idx="17">
                  <c:v>0.0339408138749941</c:v>
                </c:pt>
                <c:pt idx="18">
                  <c:v>0.032712864970392</c:v>
                </c:pt>
                <c:pt idx="19">
                  <c:v>0.0311517475526752</c:v>
                </c:pt>
                <c:pt idx="20">
                  <c:v>0.031861512812031</c:v>
                </c:pt>
                <c:pt idx="21">
                  <c:v>0.03305479987829</c:v>
                </c:pt>
                <c:pt idx="22">
                  <c:v>0.0340996560504156</c:v>
                </c:pt>
                <c:pt idx="23">
                  <c:v>0.035016281504747</c:v>
                </c:pt>
                <c:pt idx="24">
                  <c:v>0.0358217525763884</c:v>
                </c:pt>
                <c:pt idx="25">
                  <c:v>0.036530583932576</c:v>
                </c:pt>
                <c:pt idx="26">
                  <c:v>0.0371551733265856</c:v>
                </c:pt>
                <c:pt idx="27">
                  <c:v>0.0377061567868995</c:v>
                </c:pt>
                <c:pt idx="28">
                  <c:v>0.0381926947692046</c:v>
                </c:pt>
                <c:pt idx="29">
                  <c:v>0.0386227045718865</c:v>
                </c:pt>
                <c:pt idx="30">
                  <c:v>0.0390030505395564</c:v>
                </c:pt>
                <c:pt idx="31">
                  <c:v>0.0393397008205811</c:v>
                </c:pt>
                <c:pt idx="32">
                  <c:v>0.0396378574080984</c:v>
                </c:pt>
                <c:pt idx="33">
                  <c:v>0.0399020646763177</c:v>
                </c:pt>
                <c:pt idx="34">
                  <c:v>0.0401363004804989</c:v>
                </c:pt>
                <c:pt idx="35">
                  <c:v>0.0403440530231909</c:v>
                </c:pt>
                <c:pt idx="36">
                  <c:v>0.0405283860246721</c:v>
                </c:pt>
                <c:pt idx="37">
                  <c:v>0.0406919942245365</c:v>
                </c:pt>
                <c:pt idx="38">
                  <c:v>0.0408372508438886</c:v>
                </c:pt>
                <c:pt idx="39">
                  <c:v>0.040966248325929</c:v>
                </c:pt>
                <c:pt idx="40">
                  <c:v>0.0410808334285986</c:v>
                </c:pt>
                <c:pt idx="41">
                  <c:v>0.041182637548091</c:v>
                </c:pt>
                <c:pt idx="42">
                  <c:v>0.0412731029975506</c:v>
                </c:pt>
                <c:pt idx="43">
                  <c:v>0.0413535058403704</c:v>
                </c:pt>
                <c:pt idx="44">
                  <c:v>0.0414249757778666</c:v>
                </c:pt>
                <c:pt idx="45">
                  <c:v>0.0414885135087999</c:v>
                </c:pt>
                <c:pt idx="46">
                  <c:v>0.0415450059122342</c:v>
                </c:pt>
                <c:pt idx="47">
                  <c:v>0.0415952393504968</c:v>
                </c:pt>
                <c:pt idx="48">
                  <c:v>0.0416399113434562</c:v>
                </c:pt>
                <c:pt idx="49">
                  <c:v>0.0416796408290454</c:v>
                </c:pt>
                <c:pt idx="50">
                  <c:v>0.0417149771923846</c:v>
                </c:pt>
                <c:pt idx="51">
                  <c:v>0.0417464082212195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term_structure!$A$4:$AZ$4</c:f>
              <c:numCache>
                <c:formatCode>General</c:formatCode>
                <c:ptCount val="52"/>
                <c:pt idx="0">
                  <c:v>3.0</c:v>
                </c:pt>
                <c:pt idx="1">
                  <c:v>0.00872188196851442</c:v>
                </c:pt>
                <c:pt idx="2">
                  <c:v>0.0189204694384009</c:v>
                </c:pt>
                <c:pt idx="3">
                  <c:v>0.0246508634807852</c:v>
                </c:pt>
                <c:pt idx="4">
                  <c:v>0.0279277067314994</c:v>
                </c:pt>
                <c:pt idx="5">
                  <c:v>0.0308667442770445</c:v>
                </c:pt>
                <c:pt idx="6">
                  <c:v>0.0332826261000638</c:v>
                </c:pt>
                <c:pt idx="7">
                  <c:v>0.0355907382483236</c:v>
                </c:pt>
                <c:pt idx="8">
                  <c:v>0.0370303515949768</c:v>
                </c:pt>
                <c:pt idx="9">
                  <c:v>0.0377962474533857</c:v>
                </c:pt>
                <c:pt idx="10">
                  <c:v>0.0384261948972735</c:v>
                </c:pt>
                <c:pt idx="11">
                  <c:v>0.0381558260422208</c:v>
                </c:pt>
                <c:pt idx="12">
                  <c:v>0.0380611131162036</c:v>
                </c:pt>
                <c:pt idx="13">
                  <c:v>0.037265222338456</c:v>
                </c:pt>
                <c:pt idx="14">
                  <c:v>0.0363069047572031</c:v>
                </c:pt>
                <c:pt idx="15">
                  <c:v>0.0348424257497706</c:v>
                </c:pt>
                <c:pt idx="16">
                  <c:v>0.0339408138749941</c:v>
                </c:pt>
                <c:pt idx="17">
                  <c:v>0.032712864970392</c:v>
                </c:pt>
                <c:pt idx="18">
                  <c:v>0.0311517475526752</c:v>
                </c:pt>
                <c:pt idx="19">
                  <c:v>0.031861512812031</c:v>
                </c:pt>
                <c:pt idx="20">
                  <c:v>0.03305479987829</c:v>
                </c:pt>
                <c:pt idx="21">
                  <c:v>0.0340996560504156</c:v>
                </c:pt>
                <c:pt idx="22">
                  <c:v>0.035016281504747</c:v>
                </c:pt>
                <c:pt idx="23">
                  <c:v>0.0358217525763884</c:v>
                </c:pt>
                <c:pt idx="24">
                  <c:v>0.036530583932576</c:v>
                </c:pt>
                <c:pt idx="25">
                  <c:v>0.0371551733265856</c:v>
                </c:pt>
                <c:pt idx="26">
                  <c:v>0.0377061567868995</c:v>
                </c:pt>
                <c:pt idx="27">
                  <c:v>0.0381926947692046</c:v>
                </c:pt>
                <c:pt idx="28">
                  <c:v>0.0386227045718865</c:v>
                </c:pt>
                <c:pt idx="29">
                  <c:v>0.0390030505395564</c:v>
                </c:pt>
                <c:pt idx="30">
                  <c:v>0.0393397008205811</c:v>
                </c:pt>
                <c:pt idx="31">
                  <c:v>0.0396378574080984</c:v>
                </c:pt>
                <c:pt idx="32">
                  <c:v>0.0399020646763177</c:v>
                </c:pt>
                <c:pt idx="33">
                  <c:v>0.0401363004804989</c:v>
                </c:pt>
                <c:pt idx="34">
                  <c:v>0.0403440530231909</c:v>
                </c:pt>
                <c:pt idx="35">
                  <c:v>0.0405283860246721</c:v>
                </c:pt>
                <c:pt idx="36">
                  <c:v>0.0406919942245365</c:v>
                </c:pt>
                <c:pt idx="37">
                  <c:v>0.0408372508438886</c:v>
                </c:pt>
                <c:pt idx="38">
                  <c:v>0.040966248325929</c:v>
                </c:pt>
                <c:pt idx="39">
                  <c:v>0.0410808334285986</c:v>
                </c:pt>
                <c:pt idx="40">
                  <c:v>0.041182637548091</c:v>
                </c:pt>
                <c:pt idx="41">
                  <c:v>0.0412731029975506</c:v>
                </c:pt>
                <c:pt idx="42">
                  <c:v>0.0413535058403704</c:v>
                </c:pt>
                <c:pt idx="43">
                  <c:v>0.0414249757778666</c:v>
                </c:pt>
                <c:pt idx="44">
                  <c:v>0.0414885135087999</c:v>
                </c:pt>
                <c:pt idx="45">
                  <c:v>0.0415450059122342</c:v>
                </c:pt>
                <c:pt idx="46">
                  <c:v>0.0415952393504968</c:v>
                </c:pt>
                <c:pt idx="47">
                  <c:v>0.0416399113434562</c:v>
                </c:pt>
                <c:pt idx="48">
                  <c:v>0.0416796408290454</c:v>
                </c:pt>
                <c:pt idx="49">
                  <c:v>0.0417149771923846</c:v>
                </c:pt>
                <c:pt idx="50">
                  <c:v>0.0417464082212195</c:v>
                </c:pt>
                <c:pt idx="51">
                  <c:v>0.0417743671225887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term_structure!$A$5:$AZ$5</c:f>
              <c:numCache>
                <c:formatCode>General</c:formatCode>
                <c:ptCount val="52"/>
                <c:pt idx="0">
                  <c:v>4.0</c:v>
                </c:pt>
                <c:pt idx="1">
                  <c:v>0.0112619187179621</c:v>
                </c:pt>
                <c:pt idx="2">
                  <c:v>0.0246508634807852</c:v>
                </c:pt>
                <c:pt idx="3">
                  <c:v>0.0279277067314994</c:v>
                </c:pt>
                <c:pt idx="4">
                  <c:v>0.0308667442770445</c:v>
                </c:pt>
                <c:pt idx="5">
                  <c:v>0.0332826261000638</c:v>
                </c:pt>
                <c:pt idx="6">
                  <c:v>0.0355907382483236</c:v>
                </c:pt>
                <c:pt idx="7">
                  <c:v>0.0370303515949768</c:v>
                </c:pt>
                <c:pt idx="8">
                  <c:v>0.0377962474533857</c:v>
                </c:pt>
                <c:pt idx="9">
                  <c:v>0.0384261948972735</c:v>
                </c:pt>
                <c:pt idx="10">
                  <c:v>0.0381558260422208</c:v>
                </c:pt>
                <c:pt idx="11">
                  <c:v>0.0380611131162036</c:v>
                </c:pt>
                <c:pt idx="12">
                  <c:v>0.037265222338456</c:v>
                </c:pt>
                <c:pt idx="13">
                  <c:v>0.0363069047572031</c:v>
                </c:pt>
                <c:pt idx="14">
                  <c:v>0.0348424257497706</c:v>
                </c:pt>
                <c:pt idx="15">
                  <c:v>0.0339408138749941</c:v>
                </c:pt>
                <c:pt idx="16">
                  <c:v>0.032712864970392</c:v>
                </c:pt>
                <c:pt idx="17">
                  <c:v>0.0311517475526752</c:v>
                </c:pt>
                <c:pt idx="18">
                  <c:v>0.031861512812031</c:v>
                </c:pt>
                <c:pt idx="19">
                  <c:v>0.03305479987829</c:v>
                </c:pt>
                <c:pt idx="20">
                  <c:v>0.0340996560504156</c:v>
                </c:pt>
                <c:pt idx="21">
                  <c:v>0.035016281504747</c:v>
                </c:pt>
                <c:pt idx="22">
                  <c:v>0.0358217525763884</c:v>
                </c:pt>
                <c:pt idx="23">
                  <c:v>0.036530583932576</c:v>
                </c:pt>
                <c:pt idx="24">
                  <c:v>0.0371551733265856</c:v>
                </c:pt>
                <c:pt idx="25">
                  <c:v>0.0377061567868995</c:v>
                </c:pt>
                <c:pt idx="26">
                  <c:v>0.0381926947692046</c:v>
                </c:pt>
                <c:pt idx="27">
                  <c:v>0.0386227045718865</c:v>
                </c:pt>
                <c:pt idx="28">
                  <c:v>0.0390030505395564</c:v>
                </c:pt>
                <c:pt idx="29">
                  <c:v>0.0393397008205811</c:v>
                </c:pt>
                <c:pt idx="30">
                  <c:v>0.0396378574080984</c:v>
                </c:pt>
                <c:pt idx="31">
                  <c:v>0.0399020646763177</c:v>
                </c:pt>
                <c:pt idx="32">
                  <c:v>0.0401363004804989</c:v>
                </c:pt>
                <c:pt idx="33">
                  <c:v>0.0403440530231909</c:v>
                </c:pt>
                <c:pt idx="34">
                  <c:v>0.0405283860246721</c:v>
                </c:pt>
                <c:pt idx="35">
                  <c:v>0.0406919942245365</c:v>
                </c:pt>
                <c:pt idx="36">
                  <c:v>0.0408372508438886</c:v>
                </c:pt>
                <c:pt idx="37">
                  <c:v>0.040966248325929</c:v>
                </c:pt>
                <c:pt idx="38">
                  <c:v>0.0410808334285986</c:v>
                </c:pt>
                <c:pt idx="39">
                  <c:v>0.041182637548091</c:v>
                </c:pt>
                <c:pt idx="40">
                  <c:v>0.0412731029975506</c:v>
                </c:pt>
                <c:pt idx="41">
                  <c:v>0.0413535058403704</c:v>
                </c:pt>
                <c:pt idx="42">
                  <c:v>0.0414249757778666</c:v>
                </c:pt>
                <c:pt idx="43">
                  <c:v>0.0414885135087999</c:v>
                </c:pt>
                <c:pt idx="44">
                  <c:v>0.0415450059122342</c:v>
                </c:pt>
                <c:pt idx="45">
                  <c:v>0.0415952393504968</c:v>
                </c:pt>
                <c:pt idx="46">
                  <c:v>0.0416399113434562</c:v>
                </c:pt>
                <c:pt idx="47">
                  <c:v>0.0416796408290454</c:v>
                </c:pt>
                <c:pt idx="48">
                  <c:v>0.0417149771923846</c:v>
                </c:pt>
                <c:pt idx="49">
                  <c:v>0.0417464082212195</c:v>
                </c:pt>
                <c:pt idx="50">
                  <c:v>0.0417743671225887</c:v>
                </c:pt>
                <c:pt idx="51">
                  <c:v>0.0417992387171926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term_structure!$A$6:$AZ$6</c:f>
              <c:numCache>
                <c:formatCode>General</c:formatCode>
                <c:ptCount val="52"/>
                <c:pt idx="0">
                  <c:v>5.0</c:v>
                </c:pt>
                <c:pt idx="1">
                  <c:v>0.0139256378948915</c:v>
                </c:pt>
                <c:pt idx="2">
                  <c:v>0.0279277067314994</c:v>
                </c:pt>
                <c:pt idx="3">
                  <c:v>0.0308667442770445</c:v>
                </c:pt>
                <c:pt idx="4">
                  <c:v>0.0332826261000638</c:v>
                </c:pt>
                <c:pt idx="5">
                  <c:v>0.0355907382483236</c:v>
                </c:pt>
                <c:pt idx="6">
                  <c:v>0.0370303515949768</c:v>
                </c:pt>
                <c:pt idx="7">
                  <c:v>0.0377962474533857</c:v>
                </c:pt>
                <c:pt idx="8">
                  <c:v>0.0384261948972735</c:v>
                </c:pt>
                <c:pt idx="9">
                  <c:v>0.0381558260422208</c:v>
                </c:pt>
                <c:pt idx="10">
                  <c:v>0.0380611131162036</c:v>
                </c:pt>
                <c:pt idx="11">
                  <c:v>0.037265222338456</c:v>
                </c:pt>
                <c:pt idx="12">
                  <c:v>0.0363069047572031</c:v>
                </c:pt>
                <c:pt idx="13">
                  <c:v>0.0348424257497706</c:v>
                </c:pt>
                <c:pt idx="14">
                  <c:v>0.0339408138749941</c:v>
                </c:pt>
                <c:pt idx="15">
                  <c:v>0.032712864970392</c:v>
                </c:pt>
                <c:pt idx="16">
                  <c:v>0.0311517475526752</c:v>
                </c:pt>
                <c:pt idx="17">
                  <c:v>0.031861512812031</c:v>
                </c:pt>
                <c:pt idx="18">
                  <c:v>0.03305479987829</c:v>
                </c:pt>
                <c:pt idx="19">
                  <c:v>0.0340996560504156</c:v>
                </c:pt>
                <c:pt idx="20">
                  <c:v>0.035016281504747</c:v>
                </c:pt>
                <c:pt idx="21">
                  <c:v>0.0358217525763884</c:v>
                </c:pt>
                <c:pt idx="22">
                  <c:v>0.036530583932576</c:v>
                </c:pt>
                <c:pt idx="23">
                  <c:v>0.0371551733265856</c:v>
                </c:pt>
                <c:pt idx="24">
                  <c:v>0.0377061567868995</c:v>
                </c:pt>
                <c:pt idx="25">
                  <c:v>0.0381926947692046</c:v>
                </c:pt>
                <c:pt idx="26">
                  <c:v>0.0386227045718865</c:v>
                </c:pt>
                <c:pt idx="27">
                  <c:v>0.0390030505395564</c:v>
                </c:pt>
                <c:pt idx="28">
                  <c:v>0.0393397008205811</c:v>
                </c:pt>
                <c:pt idx="29">
                  <c:v>0.0396378574080984</c:v>
                </c:pt>
                <c:pt idx="30">
                  <c:v>0.0399020646763177</c:v>
                </c:pt>
                <c:pt idx="31">
                  <c:v>0.0401363004804989</c:v>
                </c:pt>
                <c:pt idx="32">
                  <c:v>0.0403440530231909</c:v>
                </c:pt>
                <c:pt idx="33">
                  <c:v>0.0405283860246721</c:v>
                </c:pt>
                <c:pt idx="34">
                  <c:v>0.0406919942245365</c:v>
                </c:pt>
                <c:pt idx="35">
                  <c:v>0.0408372508438886</c:v>
                </c:pt>
                <c:pt idx="36">
                  <c:v>0.040966248325929</c:v>
                </c:pt>
                <c:pt idx="37">
                  <c:v>0.0410808334285986</c:v>
                </c:pt>
                <c:pt idx="38">
                  <c:v>0.041182637548091</c:v>
                </c:pt>
                <c:pt idx="39">
                  <c:v>0.0412731029975506</c:v>
                </c:pt>
                <c:pt idx="40">
                  <c:v>0.0413535058403704</c:v>
                </c:pt>
                <c:pt idx="41">
                  <c:v>0.0414249757778666</c:v>
                </c:pt>
                <c:pt idx="42">
                  <c:v>0.0414885135087999</c:v>
                </c:pt>
                <c:pt idx="43">
                  <c:v>0.0415450059122342</c:v>
                </c:pt>
                <c:pt idx="44">
                  <c:v>0.0415952393504968</c:v>
                </c:pt>
                <c:pt idx="45">
                  <c:v>0.0416399113434562</c:v>
                </c:pt>
                <c:pt idx="46">
                  <c:v>0.0416796408290454</c:v>
                </c:pt>
                <c:pt idx="47">
                  <c:v>0.0417149771923846</c:v>
                </c:pt>
                <c:pt idx="48">
                  <c:v>0.0417464082212195</c:v>
                </c:pt>
                <c:pt idx="49">
                  <c:v>0.0417743671225887</c:v>
                </c:pt>
                <c:pt idx="50">
                  <c:v>0.0417992387171926</c:v>
                </c:pt>
                <c:pt idx="51">
                  <c:v>0.0418213649129881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term_structure!$A$7:$AZ$7</c:f>
              <c:numCache>
                <c:formatCode>General</c:formatCode>
                <c:ptCount val="52"/>
                <c:pt idx="0">
                  <c:v>6.0</c:v>
                </c:pt>
                <c:pt idx="1">
                  <c:v>0.0162460001227136</c:v>
                </c:pt>
                <c:pt idx="2">
                  <c:v>0.0308667442770445</c:v>
                </c:pt>
                <c:pt idx="3">
                  <c:v>0.0332826261000638</c:v>
                </c:pt>
                <c:pt idx="4">
                  <c:v>0.0355907382483236</c:v>
                </c:pt>
                <c:pt idx="5">
                  <c:v>0.0370303515949768</c:v>
                </c:pt>
                <c:pt idx="6">
                  <c:v>0.0377962474533857</c:v>
                </c:pt>
                <c:pt idx="7">
                  <c:v>0.0384261948972735</c:v>
                </c:pt>
                <c:pt idx="8">
                  <c:v>0.0381558260422208</c:v>
                </c:pt>
                <c:pt idx="9">
                  <c:v>0.0380611131162036</c:v>
                </c:pt>
                <c:pt idx="10">
                  <c:v>0.037265222338456</c:v>
                </c:pt>
                <c:pt idx="11">
                  <c:v>0.0363069047572031</c:v>
                </c:pt>
                <c:pt idx="12">
                  <c:v>0.0348424257497706</c:v>
                </c:pt>
                <c:pt idx="13">
                  <c:v>0.0339408138749941</c:v>
                </c:pt>
                <c:pt idx="14">
                  <c:v>0.032712864970392</c:v>
                </c:pt>
                <c:pt idx="15">
                  <c:v>0.0311517475526752</c:v>
                </c:pt>
                <c:pt idx="16">
                  <c:v>0.031861512812031</c:v>
                </c:pt>
                <c:pt idx="17">
                  <c:v>0.03305479987829</c:v>
                </c:pt>
                <c:pt idx="18">
                  <c:v>0.0340996560504156</c:v>
                </c:pt>
                <c:pt idx="19">
                  <c:v>0.035016281504747</c:v>
                </c:pt>
                <c:pt idx="20">
                  <c:v>0.0358217525763884</c:v>
                </c:pt>
                <c:pt idx="21">
                  <c:v>0.036530583932576</c:v>
                </c:pt>
                <c:pt idx="22">
                  <c:v>0.0371551733265856</c:v>
                </c:pt>
                <c:pt idx="23">
                  <c:v>0.0377061567868995</c:v>
                </c:pt>
                <c:pt idx="24">
                  <c:v>0.0381926947692046</c:v>
                </c:pt>
                <c:pt idx="25">
                  <c:v>0.0386227045718865</c:v>
                </c:pt>
                <c:pt idx="26">
                  <c:v>0.0390030505395564</c:v>
                </c:pt>
                <c:pt idx="27">
                  <c:v>0.0393397008205811</c:v>
                </c:pt>
                <c:pt idx="28">
                  <c:v>0.0396378574080984</c:v>
                </c:pt>
                <c:pt idx="29">
                  <c:v>0.0399020646763177</c:v>
                </c:pt>
                <c:pt idx="30">
                  <c:v>0.0401363004804989</c:v>
                </c:pt>
                <c:pt idx="31">
                  <c:v>0.0403440530231909</c:v>
                </c:pt>
                <c:pt idx="32">
                  <c:v>0.0405283860246721</c:v>
                </c:pt>
                <c:pt idx="33">
                  <c:v>0.0406919942245365</c:v>
                </c:pt>
                <c:pt idx="34">
                  <c:v>0.0408372508438886</c:v>
                </c:pt>
                <c:pt idx="35">
                  <c:v>0.040966248325929</c:v>
                </c:pt>
                <c:pt idx="36">
                  <c:v>0.0410808334285986</c:v>
                </c:pt>
                <c:pt idx="37">
                  <c:v>0.041182637548091</c:v>
                </c:pt>
                <c:pt idx="38">
                  <c:v>0.0412731029975506</c:v>
                </c:pt>
                <c:pt idx="39">
                  <c:v>0.0413535058403704</c:v>
                </c:pt>
                <c:pt idx="40">
                  <c:v>0.0414249757778666</c:v>
                </c:pt>
                <c:pt idx="41">
                  <c:v>0.0414885135087999</c:v>
                </c:pt>
                <c:pt idx="42">
                  <c:v>0.0415450059122342</c:v>
                </c:pt>
                <c:pt idx="43">
                  <c:v>0.0415952393504968</c:v>
                </c:pt>
                <c:pt idx="44">
                  <c:v>0.0416399113434562</c:v>
                </c:pt>
                <c:pt idx="45">
                  <c:v>0.0416796408290454</c:v>
                </c:pt>
                <c:pt idx="46">
                  <c:v>0.0417149771923846</c:v>
                </c:pt>
                <c:pt idx="47">
                  <c:v>0.0417464082212195</c:v>
                </c:pt>
                <c:pt idx="48">
                  <c:v>0.0417743671225887</c:v>
                </c:pt>
                <c:pt idx="49">
                  <c:v>0.0417992387171926</c:v>
                </c:pt>
                <c:pt idx="50">
                  <c:v>0.0418213649129881</c:v>
                </c:pt>
                <c:pt idx="51">
                  <c:v>0.0418410495450165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term_structure!$A$8:$AZ$8</c:f>
              <c:numCache>
                <c:formatCode>General</c:formatCode>
                <c:ptCount val="52"/>
                <c:pt idx="0">
                  <c:v>7.0</c:v>
                </c:pt>
                <c:pt idx="1">
                  <c:v>0.0183219128924212</c:v>
                </c:pt>
                <c:pt idx="2">
                  <c:v>0.0332826261000638</c:v>
                </c:pt>
                <c:pt idx="3">
                  <c:v>0.0355907382483236</c:v>
                </c:pt>
                <c:pt idx="4">
                  <c:v>0.0370303515949768</c:v>
                </c:pt>
                <c:pt idx="5">
                  <c:v>0.0377962474533857</c:v>
                </c:pt>
                <c:pt idx="6">
                  <c:v>0.0384261948972735</c:v>
                </c:pt>
                <c:pt idx="7">
                  <c:v>0.0381558260422208</c:v>
                </c:pt>
                <c:pt idx="8">
                  <c:v>0.0380611131162036</c:v>
                </c:pt>
                <c:pt idx="9">
                  <c:v>0.037265222338456</c:v>
                </c:pt>
                <c:pt idx="10">
                  <c:v>0.0363069047572031</c:v>
                </c:pt>
                <c:pt idx="11">
                  <c:v>0.0348424257497706</c:v>
                </c:pt>
                <c:pt idx="12">
                  <c:v>0.0339408138749941</c:v>
                </c:pt>
                <c:pt idx="13">
                  <c:v>0.032712864970392</c:v>
                </c:pt>
                <c:pt idx="14">
                  <c:v>0.0311517475526752</c:v>
                </c:pt>
                <c:pt idx="15">
                  <c:v>0.031861512812031</c:v>
                </c:pt>
                <c:pt idx="16">
                  <c:v>0.03305479987829</c:v>
                </c:pt>
                <c:pt idx="17">
                  <c:v>0.0340996560504156</c:v>
                </c:pt>
                <c:pt idx="18">
                  <c:v>0.035016281504747</c:v>
                </c:pt>
                <c:pt idx="19">
                  <c:v>0.0358217525763884</c:v>
                </c:pt>
                <c:pt idx="20">
                  <c:v>0.036530583932576</c:v>
                </c:pt>
                <c:pt idx="21">
                  <c:v>0.0371551733265856</c:v>
                </c:pt>
                <c:pt idx="22">
                  <c:v>0.0377061567868995</c:v>
                </c:pt>
                <c:pt idx="23">
                  <c:v>0.0381926947692046</c:v>
                </c:pt>
                <c:pt idx="24">
                  <c:v>0.0386227045718865</c:v>
                </c:pt>
                <c:pt idx="25">
                  <c:v>0.0390030505395564</c:v>
                </c:pt>
                <c:pt idx="26">
                  <c:v>0.0393397008205811</c:v>
                </c:pt>
                <c:pt idx="27">
                  <c:v>0.0396378574080984</c:v>
                </c:pt>
                <c:pt idx="28">
                  <c:v>0.0399020646763177</c:v>
                </c:pt>
                <c:pt idx="29">
                  <c:v>0.0401363004804989</c:v>
                </c:pt>
                <c:pt idx="30">
                  <c:v>0.0403440530231909</c:v>
                </c:pt>
                <c:pt idx="31">
                  <c:v>0.0405283860246721</c:v>
                </c:pt>
                <c:pt idx="32">
                  <c:v>0.0406919942245365</c:v>
                </c:pt>
                <c:pt idx="33">
                  <c:v>0.0408372508438886</c:v>
                </c:pt>
                <c:pt idx="34">
                  <c:v>0.040966248325929</c:v>
                </c:pt>
                <c:pt idx="35">
                  <c:v>0.0410808334285986</c:v>
                </c:pt>
                <c:pt idx="36">
                  <c:v>0.041182637548091</c:v>
                </c:pt>
                <c:pt idx="37">
                  <c:v>0.0412731029975506</c:v>
                </c:pt>
                <c:pt idx="38">
                  <c:v>0.0413535058403704</c:v>
                </c:pt>
                <c:pt idx="39">
                  <c:v>0.0414249757778666</c:v>
                </c:pt>
                <c:pt idx="40">
                  <c:v>0.0414885135087999</c:v>
                </c:pt>
                <c:pt idx="41">
                  <c:v>0.0415450059122342</c:v>
                </c:pt>
                <c:pt idx="42">
                  <c:v>0.0415952393504968</c:v>
                </c:pt>
                <c:pt idx="43">
                  <c:v>0.0416399113434562</c:v>
                </c:pt>
                <c:pt idx="44">
                  <c:v>0.0416796408290454</c:v>
                </c:pt>
                <c:pt idx="45">
                  <c:v>0.0417149771923846</c:v>
                </c:pt>
                <c:pt idx="46">
                  <c:v>0.0417464082212195</c:v>
                </c:pt>
                <c:pt idx="47">
                  <c:v>0.0417743671225887</c:v>
                </c:pt>
                <c:pt idx="48">
                  <c:v>0.0417992387171926</c:v>
                </c:pt>
                <c:pt idx="49">
                  <c:v>0.0418213649129881</c:v>
                </c:pt>
                <c:pt idx="50">
                  <c:v>0.0418410495450165</c:v>
                </c:pt>
                <c:pt idx="51">
                  <c:v>0.0418585626583094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term_structure!$A$9:$AZ$9</c:f>
              <c:numCache>
                <c:formatCode>General</c:formatCode>
                <c:ptCount val="52"/>
                <c:pt idx="0">
                  <c:v>8.0</c:v>
                </c:pt>
                <c:pt idx="1">
                  <c:v>0.0201800911759344</c:v>
                </c:pt>
                <c:pt idx="2">
                  <c:v>0.0355907382483236</c:v>
                </c:pt>
                <c:pt idx="3">
                  <c:v>0.0370303515949768</c:v>
                </c:pt>
                <c:pt idx="4">
                  <c:v>0.0377962474533857</c:v>
                </c:pt>
                <c:pt idx="5">
                  <c:v>0.0384261948972735</c:v>
                </c:pt>
                <c:pt idx="6">
                  <c:v>0.0381558260422208</c:v>
                </c:pt>
                <c:pt idx="7">
                  <c:v>0.0380611131162036</c:v>
                </c:pt>
                <c:pt idx="8">
                  <c:v>0.037265222338456</c:v>
                </c:pt>
                <c:pt idx="9">
                  <c:v>0.0363069047572031</c:v>
                </c:pt>
                <c:pt idx="10">
                  <c:v>0.0348424257497706</c:v>
                </c:pt>
                <c:pt idx="11">
                  <c:v>0.0339408138749941</c:v>
                </c:pt>
                <c:pt idx="12">
                  <c:v>0.032712864970392</c:v>
                </c:pt>
                <c:pt idx="13">
                  <c:v>0.0311517475526752</c:v>
                </c:pt>
                <c:pt idx="14">
                  <c:v>0.031861512812031</c:v>
                </c:pt>
                <c:pt idx="15">
                  <c:v>0.03305479987829</c:v>
                </c:pt>
                <c:pt idx="16">
                  <c:v>0.0340996560504156</c:v>
                </c:pt>
                <c:pt idx="17">
                  <c:v>0.035016281504747</c:v>
                </c:pt>
                <c:pt idx="18">
                  <c:v>0.0358217525763884</c:v>
                </c:pt>
                <c:pt idx="19">
                  <c:v>0.036530583932576</c:v>
                </c:pt>
                <c:pt idx="20">
                  <c:v>0.0371551733265856</c:v>
                </c:pt>
                <c:pt idx="21">
                  <c:v>0.0377061567868995</c:v>
                </c:pt>
                <c:pt idx="22">
                  <c:v>0.0381926947692046</c:v>
                </c:pt>
                <c:pt idx="23">
                  <c:v>0.0386227045718865</c:v>
                </c:pt>
                <c:pt idx="24">
                  <c:v>0.0390030505395564</c:v>
                </c:pt>
                <c:pt idx="25">
                  <c:v>0.0393397008205811</c:v>
                </c:pt>
                <c:pt idx="26">
                  <c:v>0.0396378574080984</c:v>
                </c:pt>
                <c:pt idx="27">
                  <c:v>0.0399020646763177</c:v>
                </c:pt>
                <c:pt idx="28">
                  <c:v>0.0401363004804989</c:v>
                </c:pt>
                <c:pt idx="29">
                  <c:v>0.0403440530231909</c:v>
                </c:pt>
                <c:pt idx="30">
                  <c:v>0.0405283860246721</c:v>
                </c:pt>
                <c:pt idx="31">
                  <c:v>0.0406919942245365</c:v>
                </c:pt>
                <c:pt idx="32">
                  <c:v>0.0408372508438886</c:v>
                </c:pt>
                <c:pt idx="33">
                  <c:v>0.040966248325929</c:v>
                </c:pt>
                <c:pt idx="34">
                  <c:v>0.0410808334285986</c:v>
                </c:pt>
                <c:pt idx="35">
                  <c:v>0.041182637548091</c:v>
                </c:pt>
                <c:pt idx="36">
                  <c:v>0.0412731029975506</c:v>
                </c:pt>
                <c:pt idx="37">
                  <c:v>0.0413535058403704</c:v>
                </c:pt>
                <c:pt idx="38">
                  <c:v>0.0414249757778666</c:v>
                </c:pt>
                <c:pt idx="39">
                  <c:v>0.0414885135087999</c:v>
                </c:pt>
                <c:pt idx="40">
                  <c:v>0.0415450059122342</c:v>
                </c:pt>
                <c:pt idx="41">
                  <c:v>0.0415952393504968</c:v>
                </c:pt>
                <c:pt idx="42">
                  <c:v>0.0416399113434562</c:v>
                </c:pt>
                <c:pt idx="43">
                  <c:v>0.0416796408290454</c:v>
                </c:pt>
                <c:pt idx="44">
                  <c:v>0.0417149771923846</c:v>
                </c:pt>
                <c:pt idx="45">
                  <c:v>0.0417464082212195</c:v>
                </c:pt>
                <c:pt idx="46">
                  <c:v>0.0417743671225887</c:v>
                </c:pt>
                <c:pt idx="47">
                  <c:v>0.0417992387171926</c:v>
                </c:pt>
                <c:pt idx="48">
                  <c:v>0.0418213649129881</c:v>
                </c:pt>
                <c:pt idx="49">
                  <c:v>0.0418410495450165</c:v>
                </c:pt>
                <c:pt idx="50">
                  <c:v>0.0418585626583094</c:v>
                </c:pt>
                <c:pt idx="51">
                  <c:v>0.0418741442998289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term_structure!$A$10:$AZ$10</c:f>
              <c:numCache>
                <c:formatCode>General</c:formatCode>
                <c:ptCount val="52"/>
                <c:pt idx="0">
                  <c:v>9.0</c:v>
                </c:pt>
                <c:pt idx="1">
                  <c:v>0.021880997635622</c:v>
                </c:pt>
                <c:pt idx="2">
                  <c:v>0.0370303515949768</c:v>
                </c:pt>
                <c:pt idx="3">
                  <c:v>0.0377962474533857</c:v>
                </c:pt>
                <c:pt idx="4">
                  <c:v>0.0384261948972735</c:v>
                </c:pt>
                <c:pt idx="5">
                  <c:v>0.0381558260422208</c:v>
                </c:pt>
                <c:pt idx="6">
                  <c:v>0.0380611131162036</c:v>
                </c:pt>
                <c:pt idx="7">
                  <c:v>0.037265222338456</c:v>
                </c:pt>
                <c:pt idx="8">
                  <c:v>0.0363069047572031</c:v>
                </c:pt>
                <c:pt idx="9">
                  <c:v>0.0348424257497706</c:v>
                </c:pt>
                <c:pt idx="10">
                  <c:v>0.0339408138749941</c:v>
                </c:pt>
                <c:pt idx="11">
                  <c:v>0.032712864970392</c:v>
                </c:pt>
                <c:pt idx="12">
                  <c:v>0.0311517475526752</c:v>
                </c:pt>
                <c:pt idx="13">
                  <c:v>0.031861512812031</c:v>
                </c:pt>
                <c:pt idx="14">
                  <c:v>0.03305479987829</c:v>
                </c:pt>
                <c:pt idx="15">
                  <c:v>0.0340996560504156</c:v>
                </c:pt>
                <c:pt idx="16">
                  <c:v>0.035016281504747</c:v>
                </c:pt>
                <c:pt idx="17">
                  <c:v>0.0358217525763884</c:v>
                </c:pt>
                <c:pt idx="18">
                  <c:v>0.036530583932576</c:v>
                </c:pt>
                <c:pt idx="19">
                  <c:v>0.0371551733265856</c:v>
                </c:pt>
                <c:pt idx="20">
                  <c:v>0.0377061567868995</c:v>
                </c:pt>
                <c:pt idx="21">
                  <c:v>0.0381926947692046</c:v>
                </c:pt>
                <c:pt idx="22">
                  <c:v>0.0386227045718865</c:v>
                </c:pt>
                <c:pt idx="23">
                  <c:v>0.0390030505395564</c:v>
                </c:pt>
                <c:pt idx="24">
                  <c:v>0.0393397008205811</c:v>
                </c:pt>
                <c:pt idx="25">
                  <c:v>0.0396378574080984</c:v>
                </c:pt>
                <c:pt idx="26">
                  <c:v>0.0399020646763177</c:v>
                </c:pt>
                <c:pt idx="27">
                  <c:v>0.0401363004804989</c:v>
                </c:pt>
                <c:pt idx="28">
                  <c:v>0.0403440530231909</c:v>
                </c:pt>
                <c:pt idx="29">
                  <c:v>0.0405283860246721</c:v>
                </c:pt>
                <c:pt idx="30">
                  <c:v>0.0406919942245365</c:v>
                </c:pt>
                <c:pt idx="31">
                  <c:v>0.0408372508438886</c:v>
                </c:pt>
                <c:pt idx="32">
                  <c:v>0.040966248325929</c:v>
                </c:pt>
                <c:pt idx="33">
                  <c:v>0.0410808334285986</c:v>
                </c:pt>
                <c:pt idx="34">
                  <c:v>0.041182637548091</c:v>
                </c:pt>
                <c:pt idx="35">
                  <c:v>0.0412731029975506</c:v>
                </c:pt>
                <c:pt idx="36">
                  <c:v>0.0413535058403704</c:v>
                </c:pt>
                <c:pt idx="37">
                  <c:v>0.0414249757778666</c:v>
                </c:pt>
                <c:pt idx="38">
                  <c:v>0.0414885135087999</c:v>
                </c:pt>
                <c:pt idx="39">
                  <c:v>0.0415450059122342</c:v>
                </c:pt>
                <c:pt idx="40">
                  <c:v>0.0415952393504968</c:v>
                </c:pt>
                <c:pt idx="41">
                  <c:v>0.0416399113434562</c:v>
                </c:pt>
                <c:pt idx="42">
                  <c:v>0.0416796408290454</c:v>
                </c:pt>
                <c:pt idx="43">
                  <c:v>0.0417149771923846</c:v>
                </c:pt>
                <c:pt idx="44">
                  <c:v>0.0417464082212195</c:v>
                </c:pt>
                <c:pt idx="45">
                  <c:v>0.0417743671225887</c:v>
                </c:pt>
                <c:pt idx="46">
                  <c:v>0.0417992387171926</c:v>
                </c:pt>
                <c:pt idx="47">
                  <c:v>0.0418213649129881</c:v>
                </c:pt>
                <c:pt idx="48">
                  <c:v>0.0418410495450165</c:v>
                </c:pt>
                <c:pt idx="49">
                  <c:v>0.0418585626583094</c:v>
                </c:pt>
                <c:pt idx="50">
                  <c:v>0.0418741442998289</c:v>
                </c:pt>
                <c:pt idx="51">
                  <c:v>0.0418880078779233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term_structure!$A$11:$AZ$11</c:f>
              <c:numCache>
                <c:formatCode>General</c:formatCode>
                <c:ptCount val="52"/>
                <c:pt idx="0">
                  <c:v>10.0</c:v>
                </c:pt>
                <c:pt idx="1">
                  <c:v>0.023385920423117</c:v>
                </c:pt>
                <c:pt idx="2">
                  <c:v>0.0377962474533857</c:v>
                </c:pt>
                <c:pt idx="3">
                  <c:v>0.0384261948972735</c:v>
                </c:pt>
                <c:pt idx="4">
                  <c:v>0.0381558260422208</c:v>
                </c:pt>
                <c:pt idx="5">
                  <c:v>0.0380611131162036</c:v>
                </c:pt>
                <c:pt idx="6">
                  <c:v>0.037265222338456</c:v>
                </c:pt>
                <c:pt idx="7">
                  <c:v>0.0363069047572031</c:v>
                </c:pt>
                <c:pt idx="8">
                  <c:v>0.0348424257497706</c:v>
                </c:pt>
                <c:pt idx="9">
                  <c:v>0.0339408138749941</c:v>
                </c:pt>
                <c:pt idx="10">
                  <c:v>0.032712864970392</c:v>
                </c:pt>
                <c:pt idx="11">
                  <c:v>0.0311517475526752</c:v>
                </c:pt>
                <c:pt idx="12">
                  <c:v>0.031861512812031</c:v>
                </c:pt>
                <c:pt idx="13">
                  <c:v>0.03305479987829</c:v>
                </c:pt>
                <c:pt idx="14">
                  <c:v>0.0340996560504156</c:v>
                </c:pt>
                <c:pt idx="15">
                  <c:v>0.035016281504747</c:v>
                </c:pt>
                <c:pt idx="16">
                  <c:v>0.0358217525763884</c:v>
                </c:pt>
                <c:pt idx="17">
                  <c:v>0.036530583932576</c:v>
                </c:pt>
                <c:pt idx="18">
                  <c:v>0.0371551733265856</c:v>
                </c:pt>
                <c:pt idx="19">
                  <c:v>0.0377061567868995</c:v>
                </c:pt>
                <c:pt idx="20">
                  <c:v>0.0381926947692046</c:v>
                </c:pt>
                <c:pt idx="21">
                  <c:v>0.0386227045718865</c:v>
                </c:pt>
                <c:pt idx="22">
                  <c:v>0.0390030505395564</c:v>
                </c:pt>
                <c:pt idx="23">
                  <c:v>0.0393397008205811</c:v>
                </c:pt>
                <c:pt idx="24">
                  <c:v>0.0396378574080984</c:v>
                </c:pt>
                <c:pt idx="25">
                  <c:v>0.0399020646763177</c:v>
                </c:pt>
                <c:pt idx="26">
                  <c:v>0.0401363004804989</c:v>
                </c:pt>
                <c:pt idx="27">
                  <c:v>0.0403440530231909</c:v>
                </c:pt>
                <c:pt idx="28">
                  <c:v>0.0405283860246721</c:v>
                </c:pt>
                <c:pt idx="29">
                  <c:v>0.0406919942245365</c:v>
                </c:pt>
                <c:pt idx="30">
                  <c:v>0.0408372508438886</c:v>
                </c:pt>
                <c:pt idx="31">
                  <c:v>0.040966248325929</c:v>
                </c:pt>
                <c:pt idx="32">
                  <c:v>0.0410808334285986</c:v>
                </c:pt>
                <c:pt idx="33">
                  <c:v>0.041182637548091</c:v>
                </c:pt>
                <c:pt idx="34">
                  <c:v>0.0412731029975506</c:v>
                </c:pt>
                <c:pt idx="35">
                  <c:v>0.0413535058403704</c:v>
                </c:pt>
                <c:pt idx="36">
                  <c:v>0.0414249757778666</c:v>
                </c:pt>
                <c:pt idx="37">
                  <c:v>0.0414885135087999</c:v>
                </c:pt>
                <c:pt idx="38">
                  <c:v>0.0415450059122342</c:v>
                </c:pt>
                <c:pt idx="39">
                  <c:v>0.0415952393504968</c:v>
                </c:pt>
                <c:pt idx="40">
                  <c:v>0.0416399113434562</c:v>
                </c:pt>
                <c:pt idx="41">
                  <c:v>0.0416796408290454</c:v>
                </c:pt>
                <c:pt idx="42">
                  <c:v>0.0417149771923846</c:v>
                </c:pt>
                <c:pt idx="43">
                  <c:v>0.0417464082212195</c:v>
                </c:pt>
                <c:pt idx="44">
                  <c:v>0.0417743671225887</c:v>
                </c:pt>
                <c:pt idx="45">
                  <c:v>0.0417992387171926</c:v>
                </c:pt>
                <c:pt idx="46">
                  <c:v>0.0418213649129881</c:v>
                </c:pt>
                <c:pt idx="47">
                  <c:v>0.0418410495450165</c:v>
                </c:pt>
                <c:pt idx="48">
                  <c:v>0.0418585626583094</c:v>
                </c:pt>
                <c:pt idx="49">
                  <c:v>0.0418741442998289</c:v>
                </c:pt>
                <c:pt idx="50">
                  <c:v>0.0418880078779233</c:v>
                </c:pt>
                <c:pt idx="51">
                  <c:v>0.0419003431399574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term_structure!$A$12:$AZ$12</c:f>
              <c:numCache>
                <c:formatCode>General</c:formatCode>
                <c:ptCount val="52"/>
                <c:pt idx="0">
                  <c:v>11.0</c:v>
                </c:pt>
                <c:pt idx="1">
                  <c:v>0.0246876397222926</c:v>
                </c:pt>
                <c:pt idx="2">
                  <c:v>0.0384261948972735</c:v>
                </c:pt>
                <c:pt idx="3">
                  <c:v>0.0381558260422208</c:v>
                </c:pt>
                <c:pt idx="4">
                  <c:v>0.0380611131162036</c:v>
                </c:pt>
                <c:pt idx="5">
                  <c:v>0.037265222338456</c:v>
                </c:pt>
                <c:pt idx="6">
                  <c:v>0.0363069047572031</c:v>
                </c:pt>
                <c:pt idx="7">
                  <c:v>0.0348424257497706</c:v>
                </c:pt>
                <c:pt idx="8">
                  <c:v>0.0339408138749941</c:v>
                </c:pt>
                <c:pt idx="9">
                  <c:v>0.032712864970392</c:v>
                </c:pt>
                <c:pt idx="10">
                  <c:v>0.0311517475526752</c:v>
                </c:pt>
                <c:pt idx="11">
                  <c:v>0.031861512812031</c:v>
                </c:pt>
                <c:pt idx="12">
                  <c:v>0.03305479987829</c:v>
                </c:pt>
                <c:pt idx="13">
                  <c:v>0.0340996560504156</c:v>
                </c:pt>
                <c:pt idx="14">
                  <c:v>0.035016281504747</c:v>
                </c:pt>
                <c:pt idx="15">
                  <c:v>0.0358217525763884</c:v>
                </c:pt>
                <c:pt idx="16">
                  <c:v>0.036530583932576</c:v>
                </c:pt>
                <c:pt idx="17">
                  <c:v>0.0371551733265856</c:v>
                </c:pt>
                <c:pt idx="18">
                  <c:v>0.0377061567868995</c:v>
                </c:pt>
                <c:pt idx="19">
                  <c:v>0.0381926947692046</c:v>
                </c:pt>
                <c:pt idx="20">
                  <c:v>0.0386227045718865</c:v>
                </c:pt>
                <c:pt idx="21">
                  <c:v>0.0390030505395564</c:v>
                </c:pt>
                <c:pt idx="22">
                  <c:v>0.0393397008205811</c:v>
                </c:pt>
                <c:pt idx="23">
                  <c:v>0.0396378574080984</c:v>
                </c:pt>
                <c:pt idx="24">
                  <c:v>0.0399020646763177</c:v>
                </c:pt>
                <c:pt idx="25">
                  <c:v>0.0401363004804989</c:v>
                </c:pt>
                <c:pt idx="26">
                  <c:v>0.0403440530231909</c:v>
                </c:pt>
                <c:pt idx="27">
                  <c:v>0.0405283860246721</c:v>
                </c:pt>
                <c:pt idx="28">
                  <c:v>0.0406919942245365</c:v>
                </c:pt>
                <c:pt idx="29">
                  <c:v>0.0408372508438886</c:v>
                </c:pt>
                <c:pt idx="30">
                  <c:v>0.040966248325929</c:v>
                </c:pt>
                <c:pt idx="31">
                  <c:v>0.0410808334285986</c:v>
                </c:pt>
                <c:pt idx="32">
                  <c:v>0.041182637548091</c:v>
                </c:pt>
                <c:pt idx="33">
                  <c:v>0.0412731029975506</c:v>
                </c:pt>
                <c:pt idx="34">
                  <c:v>0.0413535058403704</c:v>
                </c:pt>
                <c:pt idx="35">
                  <c:v>0.0414249757778666</c:v>
                </c:pt>
                <c:pt idx="36">
                  <c:v>0.0414885135087999</c:v>
                </c:pt>
                <c:pt idx="37">
                  <c:v>0.0415450059122342</c:v>
                </c:pt>
                <c:pt idx="38">
                  <c:v>0.0415952393504968</c:v>
                </c:pt>
                <c:pt idx="39">
                  <c:v>0.0416399113434562</c:v>
                </c:pt>
                <c:pt idx="40">
                  <c:v>0.0416796408290454</c:v>
                </c:pt>
                <c:pt idx="41">
                  <c:v>0.0417149771923846</c:v>
                </c:pt>
                <c:pt idx="42">
                  <c:v>0.0417464082212195</c:v>
                </c:pt>
                <c:pt idx="43">
                  <c:v>0.0417743671225887</c:v>
                </c:pt>
                <c:pt idx="44">
                  <c:v>0.0417992387171926</c:v>
                </c:pt>
                <c:pt idx="45">
                  <c:v>0.0418213649129881</c:v>
                </c:pt>
                <c:pt idx="46">
                  <c:v>0.0418410495450165</c:v>
                </c:pt>
                <c:pt idx="47">
                  <c:v>0.0418585626583094</c:v>
                </c:pt>
                <c:pt idx="48">
                  <c:v>0.0418741442998289</c:v>
                </c:pt>
                <c:pt idx="49">
                  <c:v>0.0418880078779233</c:v>
                </c:pt>
                <c:pt idx="50">
                  <c:v>0.0419003431399574</c:v>
                </c:pt>
                <c:pt idx="51">
                  <c:v>0.0419113188125211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term_structure!$A$13:$AZ$13</c:f>
              <c:numCache>
                <c:formatCode>General</c:formatCode>
                <c:ptCount val="52"/>
                <c:pt idx="0">
                  <c:v>12.0</c:v>
                </c:pt>
                <c:pt idx="1">
                  <c:v>0.0258255435693513</c:v>
                </c:pt>
                <c:pt idx="2">
                  <c:v>0.0381558260422208</c:v>
                </c:pt>
                <c:pt idx="3">
                  <c:v>0.0380611131162036</c:v>
                </c:pt>
                <c:pt idx="4">
                  <c:v>0.037265222338456</c:v>
                </c:pt>
                <c:pt idx="5">
                  <c:v>0.0363069047572031</c:v>
                </c:pt>
                <c:pt idx="6">
                  <c:v>0.0348424257497706</c:v>
                </c:pt>
                <c:pt idx="7">
                  <c:v>0.0339408138749941</c:v>
                </c:pt>
                <c:pt idx="8">
                  <c:v>0.032712864970392</c:v>
                </c:pt>
                <c:pt idx="9">
                  <c:v>0.0311517475526752</c:v>
                </c:pt>
                <c:pt idx="10">
                  <c:v>0.031861512812031</c:v>
                </c:pt>
                <c:pt idx="11">
                  <c:v>0.03305479987829</c:v>
                </c:pt>
                <c:pt idx="12">
                  <c:v>0.0340996560504156</c:v>
                </c:pt>
                <c:pt idx="13">
                  <c:v>0.035016281504747</c:v>
                </c:pt>
                <c:pt idx="14">
                  <c:v>0.0358217525763884</c:v>
                </c:pt>
                <c:pt idx="15">
                  <c:v>0.036530583932576</c:v>
                </c:pt>
                <c:pt idx="16">
                  <c:v>0.0371551733265856</c:v>
                </c:pt>
                <c:pt idx="17">
                  <c:v>0.0377061567868995</c:v>
                </c:pt>
                <c:pt idx="18">
                  <c:v>0.0381926947692046</c:v>
                </c:pt>
                <c:pt idx="19">
                  <c:v>0.0386227045718865</c:v>
                </c:pt>
                <c:pt idx="20">
                  <c:v>0.0390030505395564</c:v>
                </c:pt>
                <c:pt idx="21">
                  <c:v>0.0393397008205811</c:v>
                </c:pt>
                <c:pt idx="22">
                  <c:v>0.0396378574080984</c:v>
                </c:pt>
                <c:pt idx="23">
                  <c:v>0.0399020646763177</c:v>
                </c:pt>
                <c:pt idx="24">
                  <c:v>0.0401363004804989</c:v>
                </c:pt>
                <c:pt idx="25">
                  <c:v>0.0403440530231909</c:v>
                </c:pt>
                <c:pt idx="26">
                  <c:v>0.0405283860246721</c:v>
                </c:pt>
                <c:pt idx="27">
                  <c:v>0.0406919942245365</c:v>
                </c:pt>
                <c:pt idx="28">
                  <c:v>0.0408372508438886</c:v>
                </c:pt>
                <c:pt idx="29">
                  <c:v>0.040966248325929</c:v>
                </c:pt>
                <c:pt idx="30">
                  <c:v>0.0410808334285986</c:v>
                </c:pt>
                <c:pt idx="31">
                  <c:v>0.041182637548091</c:v>
                </c:pt>
                <c:pt idx="32">
                  <c:v>0.0412731029975506</c:v>
                </c:pt>
                <c:pt idx="33">
                  <c:v>0.0413535058403704</c:v>
                </c:pt>
                <c:pt idx="34">
                  <c:v>0.0414249757778666</c:v>
                </c:pt>
                <c:pt idx="35">
                  <c:v>0.0414885135087999</c:v>
                </c:pt>
                <c:pt idx="36">
                  <c:v>0.0415450059122342</c:v>
                </c:pt>
                <c:pt idx="37">
                  <c:v>0.0415952393504968</c:v>
                </c:pt>
                <c:pt idx="38">
                  <c:v>0.0416399113434562</c:v>
                </c:pt>
                <c:pt idx="39">
                  <c:v>0.0416796408290454</c:v>
                </c:pt>
                <c:pt idx="40">
                  <c:v>0.0417149771923846</c:v>
                </c:pt>
                <c:pt idx="41">
                  <c:v>0.0417464082212195</c:v>
                </c:pt>
                <c:pt idx="42">
                  <c:v>0.0417743671225887</c:v>
                </c:pt>
                <c:pt idx="43">
                  <c:v>0.0417992387171926</c:v>
                </c:pt>
                <c:pt idx="44">
                  <c:v>0.0418213649129881</c:v>
                </c:pt>
                <c:pt idx="45">
                  <c:v>0.0418410495450165</c:v>
                </c:pt>
                <c:pt idx="46">
                  <c:v>0.0418585626583094</c:v>
                </c:pt>
                <c:pt idx="47">
                  <c:v>0.0418741442998289</c:v>
                </c:pt>
                <c:pt idx="48">
                  <c:v>0.0418880078779233</c:v>
                </c:pt>
                <c:pt idx="49">
                  <c:v>0.0419003431399574</c:v>
                </c:pt>
                <c:pt idx="50">
                  <c:v>0.0419113188125211</c:v>
                </c:pt>
                <c:pt idx="51">
                  <c:v>0.0419210849436296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term_structure!$A$14:$AZ$14</c:f>
              <c:numCache>
                <c:formatCode>General</c:formatCode>
                <c:ptCount val="52"/>
                <c:pt idx="0">
                  <c:v>13.0</c:v>
                </c:pt>
                <c:pt idx="1">
                  <c:v>0.0267688051930008</c:v>
                </c:pt>
                <c:pt idx="2">
                  <c:v>0.0380611131162036</c:v>
                </c:pt>
                <c:pt idx="3">
                  <c:v>0.037265222338456</c:v>
                </c:pt>
                <c:pt idx="4">
                  <c:v>0.0363069047572031</c:v>
                </c:pt>
                <c:pt idx="5">
                  <c:v>0.0348424257497706</c:v>
                </c:pt>
                <c:pt idx="6">
                  <c:v>0.0339408138749941</c:v>
                </c:pt>
                <c:pt idx="7">
                  <c:v>0.032712864970392</c:v>
                </c:pt>
                <c:pt idx="8">
                  <c:v>0.0311517475526752</c:v>
                </c:pt>
                <c:pt idx="9">
                  <c:v>0.031861512812031</c:v>
                </c:pt>
                <c:pt idx="10">
                  <c:v>0.03305479987829</c:v>
                </c:pt>
                <c:pt idx="11">
                  <c:v>0.0340996560504156</c:v>
                </c:pt>
                <c:pt idx="12">
                  <c:v>0.035016281504747</c:v>
                </c:pt>
                <c:pt idx="13">
                  <c:v>0.0358217525763884</c:v>
                </c:pt>
                <c:pt idx="14">
                  <c:v>0.036530583932576</c:v>
                </c:pt>
                <c:pt idx="15">
                  <c:v>0.0371551733265856</c:v>
                </c:pt>
                <c:pt idx="16">
                  <c:v>0.0377061567868995</c:v>
                </c:pt>
                <c:pt idx="17">
                  <c:v>0.0381926947692046</c:v>
                </c:pt>
                <c:pt idx="18">
                  <c:v>0.0386227045718865</c:v>
                </c:pt>
                <c:pt idx="19">
                  <c:v>0.0390030505395564</c:v>
                </c:pt>
                <c:pt idx="20">
                  <c:v>0.0393397008205811</c:v>
                </c:pt>
                <c:pt idx="21">
                  <c:v>0.0396378574080984</c:v>
                </c:pt>
                <c:pt idx="22">
                  <c:v>0.0399020646763177</c:v>
                </c:pt>
                <c:pt idx="23">
                  <c:v>0.0401363004804989</c:v>
                </c:pt>
                <c:pt idx="24">
                  <c:v>0.0403440530231909</c:v>
                </c:pt>
                <c:pt idx="25">
                  <c:v>0.0405283860246721</c:v>
                </c:pt>
                <c:pt idx="26">
                  <c:v>0.0406919942245365</c:v>
                </c:pt>
                <c:pt idx="27">
                  <c:v>0.0408372508438886</c:v>
                </c:pt>
                <c:pt idx="28">
                  <c:v>0.040966248325929</c:v>
                </c:pt>
                <c:pt idx="29">
                  <c:v>0.0410808334285986</c:v>
                </c:pt>
                <c:pt idx="30">
                  <c:v>0.041182637548091</c:v>
                </c:pt>
                <c:pt idx="31">
                  <c:v>0.0412731029975506</c:v>
                </c:pt>
                <c:pt idx="32">
                  <c:v>0.0413535058403704</c:v>
                </c:pt>
                <c:pt idx="33">
                  <c:v>0.0414249757778666</c:v>
                </c:pt>
                <c:pt idx="34">
                  <c:v>0.0414885135087999</c:v>
                </c:pt>
                <c:pt idx="35">
                  <c:v>0.0415450059122342</c:v>
                </c:pt>
                <c:pt idx="36">
                  <c:v>0.0415952393504968</c:v>
                </c:pt>
                <c:pt idx="37">
                  <c:v>0.0416399113434562</c:v>
                </c:pt>
                <c:pt idx="38">
                  <c:v>0.0416796408290454</c:v>
                </c:pt>
                <c:pt idx="39">
                  <c:v>0.0417149771923846</c:v>
                </c:pt>
                <c:pt idx="40">
                  <c:v>0.0417464082212195</c:v>
                </c:pt>
                <c:pt idx="41">
                  <c:v>0.0417743671225887</c:v>
                </c:pt>
                <c:pt idx="42">
                  <c:v>0.0417992387171926</c:v>
                </c:pt>
                <c:pt idx="43">
                  <c:v>0.0418213649129881</c:v>
                </c:pt>
                <c:pt idx="44">
                  <c:v>0.0418410495450165</c:v>
                </c:pt>
                <c:pt idx="45">
                  <c:v>0.0418585626583094</c:v>
                </c:pt>
                <c:pt idx="46">
                  <c:v>0.0418741442998289</c:v>
                </c:pt>
                <c:pt idx="47">
                  <c:v>0.0418880078779233</c:v>
                </c:pt>
                <c:pt idx="48">
                  <c:v>0.0419003431399574</c:v>
                </c:pt>
                <c:pt idx="49">
                  <c:v>0.0419113188125211</c:v>
                </c:pt>
                <c:pt idx="50">
                  <c:v>0.0419210849436296</c:v>
                </c:pt>
                <c:pt idx="51">
                  <c:v>0.0419297749811438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term_structure!$A$15:$AZ$15</c:f>
              <c:numCache>
                <c:formatCode>General</c:formatCode>
                <c:ptCount val="52"/>
                <c:pt idx="0">
                  <c:v>14.0</c:v>
                </c:pt>
                <c:pt idx="1">
                  <c:v>0.0275713088984353</c:v>
                </c:pt>
                <c:pt idx="2">
                  <c:v>0.037265222338456</c:v>
                </c:pt>
                <c:pt idx="3">
                  <c:v>0.0363069047572031</c:v>
                </c:pt>
                <c:pt idx="4">
                  <c:v>0.0348424257497706</c:v>
                </c:pt>
                <c:pt idx="5">
                  <c:v>0.0339408138749941</c:v>
                </c:pt>
                <c:pt idx="6">
                  <c:v>0.032712864970392</c:v>
                </c:pt>
                <c:pt idx="7">
                  <c:v>0.0311517475526752</c:v>
                </c:pt>
                <c:pt idx="8">
                  <c:v>0.031861512812031</c:v>
                </c:pt>
                <c:pt idx="9">
                  <c:v>0.03305479987829</c:v>
                </c:pt>
                <c:pt idx="10">
                  <c:v>0.0340996560504156</c:v>
                </c:pt>
                <c:pt idx="11">
                  <c:v>0.035016281504747</c:v>
                </c:pt>
                <c:pt idx="12">
                  <c:v>0.0358217525763884</c:v>
                </c:pt>
                <c:pt idx="13">
                  <c:v>0.036530583932576</c:v>
                </c:pt>
                <c:pt idx="14">
                  <c:v>0.0371551733265856</c:v>
                </c:pt>
                <c:pt idx="15">
                  <c:v>0.0377061567868995</c:v>
                </c:pt>
                <c:pt idx="16">
                  <c:v>0.0381926947692046</c:v>
                </c:pt>
                <c:pt idx="17">
                  <c:v>0.0386227045718865</c:v>
                </c:pt>
                <c:pt idx="18">
                  <c:v>0.0390030505395564</c:v>
                </c:pt>
                <c:pt idx="19">
                  <c:v>0.0393397008205811</c:v>
                </c:pt>
                <c:pt idx="20">
                  <c:v>0.0396378574080984</c:v>
                </c:pt>
                <c:pt idx="21">
                  <c:v>0.0399020646763177</c:v>
                </c:pt>
                <c:pt idx="22">
                  <c:v>0.0401363004804989</c:v>
                </c:pt>
                <c:pt idx="23">
                  <c:v>0.0403440530231909</c:v>
                </c:pt>
                <c:pt idx="24">
                  <c:v>0.0405283860246721</c:v>
                </c:pt>
                <c:pt idx="25">
                  <c:v>0.0406919942245365</c:v>
                </c:pt>
                <c:pt idx="26">
                  <c:v>0.0408372508438886</c:v>
                </c:pt>
                <c:pt idx="27">
                  <c:v>0.040966248325929</c:v>
                </c:pt>
                <c:pt idx="28">
                  <c:v>0.0410808334285986</c:v>
                </c:pt>
                <c:pt idx="29">
                  <c:v>0.041182637548091</c:v>
                </c:pt>
                <c:pt idx="30">
                  <c:v>0.0412731029975506</c:v>
                </c:pt>
                <c:pt idx="31">
                  <c:v>0.0413535058403704</c:v>
                </c:pt>
                <c:pt idx="32">
                  <c:v>0.0414249757778666</c:v>
                </c:pt>
                <c:pt idx="33">
                  <c:v>0.0414885135087999</c:v>
                </c:pt>
                <c:pt idx="34">
                  <c:v>0.0415450059122342</c:v>
                </c:pt>
                <c:pt idx="35">
                  <c:v>0.0415952393504968</c:v>
                </c:pt>
                <c:pt idx="36">
                  <c:v>0.0416399113434562</c:v>
                </c:pt>
                <c:pt idx="37">
                  <c:v>0.0416796408290454</c:v>
                </c:pt>
                <c:pt idx="38">
                  <c:v>0.0417149771923846</c:v>
                </c:pt>
                <c:pt idx="39">
                  <c:v>0.0417464082212195</c:v>
                </c:pt>
                <c:pt idx="40">
                  <c:v>0.0417743671225887</c:v>
                </c:pt>
                <c:pt idx="41">
                  <c:v>0.0417992387171926</c:v>
                </c:pt>
                <c:pt idx="42">
                  <c:v>0.0418213649129881</c:v>
                </c:pt>
                <c:pt idx="43">
                  <c:v>0.0418410495450165</c:v>
                </c:pt>
                <c:pt idx="44">
                  <c:v>0.0418585626583094</c:v>
                </c:pt>
                <c:pt idx="45">
                  <c:v>0.0418741442998289</c:v>
                </c:pt>
                <c:pt idx="46">
                  <c:v>0.0418880078779233</c:v>
                </c:pt>
                <c:pt idx="47">
                  <c:v>0.0419003431399574</c:v>
                </c:pt>
                <c:pt idx="48">
                  <c:v>0.0419113188125211</c:v>
                </c:pt>
                <c:pt idx="49">
                  <c:v>0.0419210849436296</c:v>
                </c:pt>
                <c:pt idx="50">
                  <c:v>0.0419297749811438</c:v>
                </c:pt>
                <c:pt idx="51">
                  <c:v>0.0419375076177024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term_structure!$A$16:$AZ$16</c:f>
              <c:numCache>
                <c:formatCode>General</c:formatCode>
                <c:ptCount val="52"/>
                <c:pt idx="0">
                  <c:v>15.0</c:v>
                </c:pt>
                <c:pt idx="1">
                  <c:v>0.0282147418446874</c:v>
                </c:pt>
                <c:pt idx="2">
                  <c:v>0.0363069047572031</c:v>
                </c:pt>
                <c:pt idx="3">
                  <c:v>0.0348424257497706</c:v>
                </c:pt>
                <c:pt idx="4">
                  <c:v>0.0339408138749941</c:v>
                </c:pt>
                <c:pt idx="5">
                  <c:v>0.032712864970392</c:v>
                </c:pt>
                <c:pt idx="6">
                  <c:v>0.0311517475526752</c:v>
                </c:pt>
                <c:pt idx="7">
                  <c:v>0.031861512812031</c:v>
                </c:pt>
                <c:pt idx="8">
                  <c:v>0.03305479987829</c:v>
                </c:pt>
                <c:pt idx="9">
                  <c:v>0.0340996560504156</c:v>
                </c:pt>
                <c:pt idx="10">
                  <c:v>0.035016281504747</c:v>
                </c:pt>
                <c:pt idx="11">
                  <c:v>0.0358217525763884</c:v>
                </c:pt>
                <c:pt idx="12">
                  <c:v>0.036530583932576</c:v>
                </c:pt>
                <c:pt idx="13">
                  <c:v>0.0371551733265856</c:v>
                </c:pt>
                <c:pt idx="14">
                  <c:v>0.0377061567868995</c:v>
                </c:pt>
                <c:pt idx="15">
                  <c:v>0.0381926947692046</c:v>
                </c:pt>
                <c:pt idx="16">
                  <c:v>0.0386227045718865</c:v>
                </c:pt>
                <c:pt idx="17">
                  <c:v>0.0390030505395564</c:v>
                </c:pt>
                <c:pt idx="18">
                  <c:v>0.0393397008205811</c:v>
                </c:pt>
                <c:pt idx="19">
                  <c:v>0.0396378574080984</c:v>
                </c:pt>
                <c:pt idx="20">
                  <c:v>0.0399020646763177</c:v>
                </c:pt>
                <c:pt idx="21">
                  <c:v>0.0401363004804989</c:v>
                </c:pt>
                <c:pt idx="22">
                  <c:v>0.0403440530231909</c:v>
                </c:pt>
                <c:pt idx="23">
                  <c:v>0.0405283860246721</c:v>
                </c:pt>
                <c:pt idx="24">
                  <c:v>0.0406919942245365</c:v>
                </c:pt>
                <c:pt idx="25">
                  <c:v>0.0408372508438886</c:v>
                </c:pt>
                <c:pt idx="26">
                  <c:v>0.040966248325929</c:v>
                </c:pt>
                <c:pt idx="27">
                  <c:v>0.0410808334285986</c:v>
                </c:pt>
                <c:pt idx="28">
                  <c:v>0.041182637548091</c:v>
                </c:pt>
                <c:pt idx="29">
                  <c:v>0.0412731029975506</c:v>
                </c:pt>
                <c:pt idx="30">
                  <c:v>0.0413535058403704</c:v>
                </c:pt>
                <c:pt idx="31">
                  <c:v>0.0414249757778666</c:v>
                </c:pt>
                <c:pt idx="32">
                  <c:v>0.0414885135087999</c:v>
                </c:pt>
                <c:pt idx="33">
                  <c:v>0.0415450059122342</c:v>
                </c:pt>
                <c:pt idx="34">
                  <c:v>0.0415952393504968</c:v>
                </c:pt>
                <c:pt idx="35">
                  <c:v>0.0416399113434562</c:v>
                </c:pt>
                <c:pt idx="36">
                  <c:v>0.0416796408290454</c:v>
                </c:pt>
                <c:pt idx="37">
                  <c:v>0.0417149771923846</c:v>
                </c:pt>
                <c:pt idx="38">
                  <c:v>0.0417464082212195</c:v>
                </c:pt>
                <c:pt idx="39">
                  <c:v>0.0417743671225887</c:v>
                </c:pt>
                <c:pt idx="40">
                  <c:v>0.0417992387171926</c:v>
                </c:pt>
                <c:pt idx="41">
                  <c:v>0.0418213649129881</c:v>
                </c:pt>
                <c:pt idx="42">
                  <c:v>0.0418410495450165</c:v>
                </c:pt>
                <c:pt idx="43">
                  <c:v>0.0418585626583094</c:v>
                </c:pt>
                <c:pt idx="44">
                  <c:v>0.0418741442998289</c:v>
                </c:pt>
                <c:pt idx="45">
                  <c:v>0.0418880078779233</c:v>
                </c:pt>
                <c:pt idx="46">
                  <c:v>0.0419003431399574</c:v>
                </c:pt>
                <c:pt idx="47">
                  <c:v>0.0419113188125211</c:v>
                </c:pt>
                <c:pt idx="48">
                  <c:v>0.0419210849436296</c:v>
                </c:pt>
                <c:pt idx="49">
                  <c:v>0.0419297749811438</c:v>
                </c:pt>
                <c:pt idx="50">
                  <c:v>0.0419375076177024</c:v>
                </c:pt>
                <c:pt idx="51">
                  <c:v>0.0419443884287873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term_structure!$A$17:$AZ$17</c:f>
              <c:numCache>
                <c:formatCode>General</c:formatCode>
                <c:ptCount val="52"/>
                <c:pt idx="0">
                  <c:v>16.0</c:v>
                </c:pt>
                <c:pt idx="1">
                  <c:v>0.0287186456487796</c:v>
                </c:pt>
                <c:pt idx="2">
                  <c:v>0.0348424257497706</c:v>
                </c:pt>
                <c:pt idx="3">
                  <c:v>0.0339408138749941</c:v>
                </c:pt>
                <c:pt idx="4">
                  <c:v>0.032712864970392</c:v>
                </c:pt>
                <c:pt idx="5">
                  <c:v>0.0311517475526752</c:v>
                </c:pt>
                <c:pt idx="6">
                  <c:v>0.031861512812031</c:v>
                </c:pt>
                <c:pt idx="7">
                  <c:v>0.03305479987829</c:v>
                </c:pt>
                <c:pt idx="8">
                  <c:v>0.0340996560504156</c:v>
                </c:pt>
                <c:pt idx="9">
                  <c:v>0.035016281504747</c:v>
                </c:pt>
                <c:pt idx="10">
                  <c:v>0.0358217525763884</c:v>
                </c:pt>
                <c:pt idx="11">
                  <c:v>0.036530583932576</c:v>
                </c:pt>
                <c:pt idx="12">
                  <c:v>0.0371551733265856</c:v>
                </c:pt>
                <c:pt idx="13">
                  <c:v>0.0377061567868995</c:v>
                </c:pt>
                <c:pt idx="14">
                  <c:v>0.0381926947692046</c:v>
                </c:pt>
                <c:pt idx="15">
                  <c:v>0.0386227045718865</c:v>
                </c:pt>
                <c:pt idx="16">
                  <c:v>0.0390030505395564</c:v>
                </c:pt>
                <c:pt idx="17">
                  <c:v>0.0393397008205811</c:v>
                </c:pt>
                <c:pt idx="18">
                  <c:v>0.0396378574080984</c:v>
                </c:pt>
                <c:pt idx="19">
                  <c:v>0.0399020646763177</c:v>
                </c:pt>
                <c:pt idx="20">
                  <c:v>0.0401363004804989</c:v>
                </c:pt>
                <c:pt idx="21">
                  <c:v>0.0403440530231909</c:v>
                </c:pt>
                <c:pt idx="22">
                  <c:v>0.0405283860246721</c:v>
                </c:pt>
                <c:pt idx="23">
                  <c:v>0.0406919942245365</c:v>
                </c:pt>
                <c:pt idx="24">
                  <c:v>0.0408372508438886</c:v>
                </c:pt>
                <c:pt idx="25">
                  <c:v>0.040966248325929</c:v>
                </c:pt>
                <c:pt idx="26">
                  <c:v>0.0410808334285986</c:v>
                </c:pt>
                <c:pt idx="27">
                  <c:v>0.041182637548091</c:v>
                </c:pt>
                <c:pt idx="28">
                  <c:v>0.0412731029975506</c:v>
                </c:pt>
                <c:pt idx="29">
                  <c:v>0.0413535058403704</c:v>
                </c:pt>
                <c:pt idx="30">
                  <c:v>0.0414249757778666</c:v>
                </c:pt>
                <c:pt idx="31">
                  <c:v>0.0414885135087999</c:v>
                </c:pt>
                <c:pt idx="32">
                  <c:v>0.0415450059122342</c:v>
                </c:pt>
                <c:pt idx="33">
                  <c:v>0.0415952393504968</c:v>
                </c:pt>
                <c:pt idx="34">
                  <c:v>0.0416399113434562</c:v>
                </c:pt>
                <c:pt idx="35">
                  <c:v>0.0416796408290454</c:v>
                </c:pt>
                <c:pt idx="36">
                  <c:v>0.0417149771923846</c:v>
                </c:pt>
                <c:pt idx="37">
                  <c:v>0.0417464082212195</c:v>
                </c:pt>
                <c:pt idx="38">
                  <c:v>0.0417743671225887</c:v>
                </c:pt>
                <c:pt idx="39">
                  <c:v>0.0417992387171926</c:v>
                </c:pt>
                <c:pt idx="40">
                  <c:v>0.0418213649129881</c:v>
                </c:pt>
                <c:pt idx="41">
                  <c:v>0.0418410495450165</c:v>
                </c:pt>
                <c:pt idx="42">
                  <c:v>0.0418585626583094</c:v>
                </c:pt>
                <c:pt idx="43">
                  <c:v>0.0418741442998289</c:v>
                </c:pt>
                <c:pt idx="44">
                  <c:v>0.0418880078779233</c:v>
                </c:pt>
                <c:pt idx="45">
                  <c:v>0.0419003431399574</c:v>
                </c:pt>
                <c:pt idx="46">
                  <c:v>0.0419113188125211</c:v>
                </c:pt>
                <c:pt idx="47">
                  <c:v>0.0419210849436296</c:v>
                </c:pt>
                <c:pt idx="48">
                  <c:v>0.0419297749811438</c:v>
                </c:pt>
                <c:pt idx="49">
                  <c:v>0.0419375076177024</c:v>
                </c:pt>
                <c:pt idx="50">
                  <c:v>0.0419443884287873</c:v>
                </c:pt>
                <c:pt idx="51">
                  <c:v>0.041950511327776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term_structure!$A$18:$AZ$18</c:f>
              <c:numCache>
                <c:formatCode>General</c:formatCode>
                <c:ptCount val="52"/>
                <c:pt idx="0">
                  <c:v>17.0</c:v>
                </c:pt>
                <c:pt idx="1">
                  <c:v>0.0290778627764465</c:v>
                </c:pt>
                <c:pt idx="2">
                  <c:v>0.0339408138749941</c:v>
                </c:pt>
                <c:pt idx="3">
                  <c:v>0.032712864970392</c:v>
                </c:pt>
                <c:pt idx="4">
                  <c:v>0.0311517475526752</c:v>
                </c:pt>
                <c:pt idx="5">
                  <c:v>0.031861512812031</c:v>
                </c:pt>
                <c:pt idx="6">
                  <c:v>0.03305479987829</c:v>
                </c:pt>
                <c:pt idx="7">
                  <c:v>0.0340996560504156</c:v>
                </c:pt>
                <c:pt idx="8">
                  <c:v>0.035016281504747</c:v>
                </c:pt>
                <c:pt idx="9">
                  <c:v>0.0358217525763884</c:v>
                </c:pt>
                <c:pt idx="10">
                  <c:v>0.036530583932576</c:v>
                </c:pt>
                <c:pt idx="11">
                  <c:v>0.0371551733265856</c:v>
                </c:pt>
                <c:pt idx="12">
                  <c:v>0.0377061567868995</c:v>
                </c:pt>
                <c:pt idx="13">
                  <c:v>0.0381926947692046</c:v>
                </c:pt>
                <c:pt idx="14">
                  <c:v>0.0386227045718865</c:v>
                </c:pt>
                <c:pt idx="15">
                  <c:v>0.0390030505395564</c:v>
                </c:pt>
                <c:pt idx="16">
                  <c:v>0.0393397008205811</c:v>
                </c:pt>
                <c:pt idx="17">
                  <c:v>0.0396378574080984</c:v>
                </c:pt>
                <c:pt idx="18">
                  <c:v>0.0399020646763177</c:v>
                </c:pt>
                <c:pt idx="19">
                  <c:v>0.0401363004804989</c:v>
                </c:pt>
                <c:pt idx="20">
                  <c:v>0.0403440530231909</c:v>
                </c:pt>
                <c:pt idx="21">
                  <c:v>0.0405283860246721</c:v>
                </c:pt>
                <c:pt idx="22">
                  <c:v>0.0406919942245365</c:v>
                </c:pt>
                <c:pt idx="23">
                  <c:v>0.0408372508438886</c:v>
                </c:pt>
                <c:pt idx="24">
                  <c:v>0.040966248325929</c:v>
                </c:pt>
                <c:pt idx="25">
                  <c:v>0.0410808334285986</c:v>
                </c:pt>
                <c:pt idx="26">
                  <c:v>0.041182637548091</c:v>
                </c:pt>
                <c:pt idx="27">
                  <c:v>0.0412731029975506</c:v>
                </c:pt>
                <c:pt idx="28">
                  <c:v>0.0413535058403704</c:v>
                </c:pt>
                <c:pt idx="29">
                  <c:v>0.0414249757778666</c:v>
                </c:pt>
                <c:pt idx="30">
                  <c:v>0.0414885135087999</c:v>
                </c:pt>
                <c:pt idx="31">
                  <c:v>0.0415450059122342</c:v>
                </c:pt>
                <c:pt idx="32">
                  <c:v>0.0415952393504968</c:v>
                </c:pt>
                <c:pt idx="33">
                  <c:v>0.0416399113434562</c:v>
                </c:pt>
                <c:pt idx="34">
                  <c:v>0.0416796408290454</c:v>
                </c:pt>
                <c:pt idx="35">
                  <c:v>0.0417149771923846</c:v>
                </c:pt>
                <c:pt idx="36">
                  <c:v>0.0417464082212195</c:v>
                </c:pt>
                <c:pt idx="37">
                  <c:v>0.0417743671225887</c:v>
                </c:pt>
                <c:pt idx="38">
                  <c:v>0.0417992387171926</c:v>
                </c:pt>
                <c:pt idx="39">
                  <c:v>0.0418213649129881</c:v>
                </c:pt>
                <c:pt idx="40">
                  <c:v>0.0418410495450165</c:v>
                </c:pt>
                <c:pt idx="41">
                  <c:v>0.0418585626583094</c:v>
                </c:pt>
                <c:pt idx="42">
                  <c:v>0.0418741442998289</c:v>
                </c:pt>
                <c:pt idx="43">
                  <c:v>0.0418880078779233</c:v>
                </c:pt>
                <c:pt idx="44">
                  <c:v>0.0419003431399574</c:v>
                </c:pt>
                <c:pt idx="45">
                  <c:v>0.0419113188125211</c:v>
                </c:pt>
                <c:pt idx="46">
                  <c:v>0.0419210849436296</c:v>
                </c:pt>
                <c:pt idx="47">
                  <c:v>0.0419297749811438</c:v>
                </c:pt>
                <c:pt idx="48">
                  <c:v>0.0419375076177024</c:v>
                </c:pt>
                <c:pt idx="49">
                  <c:v>0.0419443884287873</c:v>
                </c:pt>
                <c:pt idx="50">
                  <c:v>0.041950511327776</c:v>
                </c:pt>
                <c:pt idx="51">
                  <c:v>0.0419559598581034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term_structure!$A$19:$AZ$19</c:f>
              <c:numCache>
                <c:formatCode>General</c:formatCode>
                <c:ptCount val="52"/>
                <c:pt idx="0">
                  <c:v>18.0</c:v>
                </c:pt>
                <c:pt idx="1">
                  <c:v>0.0293474256939612</c:v>
                </c:pt>
                <c:pt idx="2">
                  <c:v>0.032712864970392</c:v>
                </c:pt>
                <c:pt idx="3">
                  <c:v>0.0311517475526752</c:v>
                </c:pt>
                <c:pt idx="4">
                  <c:v>0.031861512812031</c:v>
                </c:pt>
                <c:pt idx="5">
                  <c:v>0.03305479987829</c:v>
                </c:pt>
                <c:pt idx="6">
                  <c:v>0.0340996560504156</c:v>
                </c:pt>
                <c:pt idx="7">
                  <c:v>0.035016281504747</c:v>
                </c:pt>
                <c:pt idx="8">
                  <c:v>0.0358217525763884</c:v>
                </c:pt>
                <c:pt idx="9">
                  <c:v>0.036530583932576</c:v>
                </c:pt>
                <c:pt idx="10">
                  <c:v>0.0371551733265856</c:v>
                </c:pt>
                <c:pt idx="11">
                  <c:v>0.0377061567868995</c:v>
                </c:pt>
                <c:pt idx="12">
                  <c:v>0.0381926947692046</c:v>
                </c:pt>
                <c:pt idx="13">
                  <c:v>0.0386227045718865</c:v>
                </c:pt>
                <c:pt idx="14">
                  <c:v>0.0390030505395564</c:v>
                </c:pt>
                <c:pt idx="15">
                  <c:v>0.0393397008205811</c:v>
                </c:pt>
                <c:pt idx="16">
                  <c:v>0.0396378574080984</c:v>
                </c:pt>
                <c:pt idx="17">
                  <c:v>0.0399020646763177</c:v>
                </c:pt>
                <c:pt idx="18">
                  <c:v>0.0401363004804989</c:v>
                </c:pt>
                <c:pt idx="19">
                  <c:v>0.0403440530231909</c:v>
                </c:pt>
                <c:pt idx="20">
                  <c:v>0.0405283860246721</c:v>
                </c:pt>
                <c:pt idx="21">
                  <c:v>0.0406919942245365</c:v>
                </c:pt>
                <c:pt idx="22">
                  <c:v>0.0408372508438886</c:v>
                </c:pt>
                <c:pt idx="23">
                  <c:v>0.040966248325929</c:v>
                </c:pt>
                <c:pt idx="24">
                  <c:v>0.0410808334285986</c:v>
                </c:pt>
                <c:pt idx="25">
                  <c:v>0.041182637548091</c:v>
                </c:pt>
                <c:pt idx="26">
                  <c:v>0.0412731029975506</c:v>
                </c:pt>
                <c:pt idx="27">
                  <c:v>0.0413535058403704</c:v>
                </c:pt>
                <c:pt idx="28">
                  <c:v>0.0414249757778666</c:v>
                </c:pt>
                <c:pt idx="29">
                  <c:v>0.0414885135087999</c:v>
                </c:pt>
                <c:pt idx="30">
                  <c:v>0.0415450059122342</c:v>
                </c:pt>
                <c:pt idx="31">
                  <c:v>0.0415952393504968</c:v>
                </c:pt>
                <c:pt idx="32">
                  <c:v>0.0416399113434562</c:v>
                </c:pt>
                <c:pt idx="33">
                  <c:v>0.0416796408290454</c:v>
                </c:pt>
                <c:pt idx="34">
                  <c:v>0.0417149771923846</c:v>
                </c:pt>
                <c:pt idx="35">
                  <c:v>0.0417464082212195</c:v>
                </c:pt>
                <c:pt idx="36">
                  <c:v>0.0417743671225887</c:v>
                </c:pt>
                <c:pt idx="37">
                  <c:v>0.0417992387171926</c:v>
                </c:pt>
                <c:pt idx="38">
                  <c:v>0.0418213649129881</c:v>
                </c:pt>
                <c:pt idx="39">
                  <c:v>0.0418410495450165</c:v>
                </c:pt>
                <c:pt idx="40">
                  <c:v>0.0418585626583094</c:v>
                </c:pt>
                <c:pt idx="41">
                  <c:v>0.0418741442998289</c:v>
                </c:pt>
                <c:pt idx="42">
                  <c:v>0.0418880078779233</c:v>
                </c:pt>
                <c:pt idx="43">
                  <c:v>0.0419003431399574</c:v>
                </c:pt>
                <c:pt idx="44">
                  <c:v>0.0419113188125211</c:v>
                </c:pt>
                <c:pt idx="45">
                  <c:v>0.0419210849436296</c:v>
                </c:pt>
                <c:pt idx="46">
                  <c:v>0.0419297749811438</c:v>
                </c:pt>
                <c:pt idx="47">
                  <c:v>0.0419375076177024</c:v>
                </c:pt>
                <c:pt idx="48">
                  <c:v>0.0419443884287873</c:v>
                </c:pt>
                <c:pt idx="49">
                  <c:v>0.041950511327776</c:v>
                </c:pt>
                <c:pt idx="50">
                  <c:v>0.0419559598581034</c:v>
                </c:pt>
                <c:pt idx="51">
                  <c:v>0.0419608083418692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term_structure!$A$20:$AZ$20</c:f>
              <c:numCache>
                <c:formatCode>General</c:formatCode>
                <c:ptCount val="52"/>
                <c:pt idx="0">
                  <c:v>19.0</c:v>
                </c:pt>
                <c:pt idx="1">
                  <c:v>0.0295242803381184</c:v>
                </c:pt>
                <c:pt idx="2">
                  <c:v>0.0311517475526752</c:v>
                </c:pt>
                <c:pt idx="3">
                  <c:v>0.031861512812031</c:v>
                </c:pt>
                <c:pt idx="4">
                  <c:v>0.03305479987829</c:v>
                </c:pt>
                <c:pt idx="5">
                  <c:v>0.0340996560504156</c:v>
                </c:pt>
                <c:pt idx="6">
                  <c:v>0.035016281504747</c:v>
                </c:pt>
                <c:pt idx="7">
                  <c:v>0.0358217525763884</c:v>
                </c:pt>
                <c:pt idx="8">
                  <c:v>0.036530583932576</c:v>
                </c:pt>
                <c:pt idx="9">
                  <c:v>0.0371551733265856</c:v>
                </c:pt>
                <c:pt idx="10">
                  <c:v>0.0377061567868995</c:v>
                </c:pt>
                <c:pt idx="11">
                  <c:v>0.0381926947692046</c:v>
                </c:pt>
                <c:pt idx="12">
                  <c:v>0.0386227045718865</c:v>
                </c:pt>
                <c:pt idx="13">
                  <c:v>0.0390030505395564</c:v>
                </c:pt>
                <c:pt idx="14">
                  <c:v>0.0393397008205811</c:v>
                </c:pt>
                <c:pt idx="15">
                  <c:v>0.0396378574080984</c:v>
                </c:pt>
                <c:pt idx="16">
                  <c:v>0.0399020646763177</c:v>
                </c:pt>
                <c:pt idx="17">
                  <c:v>0.0401363004804989</c:v>
                </c:pt>
                <c:pt idx="18">
                  <c:v>0.0403440530231909</c:v>
                </c:pt>
                <c:pt idx="19">
                  <c:v>0.0405283860246721</c:v>
                </c:pt>
                <c:pt idx="20">
                  <c:v>0.0406919942245365</c:v>
                </c:pt>
                <c:pt idx="21">
                  <c:v>0.0408372508438886</c:v>
                </c:pt>
                <c:pt idx="22">
                  <c:v>0.040966248325929</c:v>
                </c:pt>
                <c:pt idx="23">
                  <c:v>0.0410808334285986</c:v>
                </c:pt>
                <c:pt idx="24">
                  <c:v>0.041182637548091</c:v>
                </c:pt>
                <c:pt idx="25">
                  <c:v>0.0412731029975506</c:v>
                </c:pt>
                <c:pt idx="26">
                  <c:v>0.0413535058403704</c:v>
                </c:pt>
                <c:pt idx="27">
                  <c:v>0.0414249757778666</c:v>
                </c:pt>
                <c:pt idx="28">
                  <c:v>0.0414885135087999</c:v>
                </c:pt>
                <c:pt idx="29">
                  <c:v>0.0415450059122342</c:v>
                </c:pt>
                <c:pt idx="30">
                  <c:v>0.0415952393504968</c:v>
                </c:pt>
                <c:pt idx="31">
                  <c:v>0.0416399113434562</c:v>
                </c:pt>
                <c:pt idx="32">
                  <c:v>0.0416796408290454</c:v>
                </c:pt>
                <c:pt idx="33">
                  <c:v>0.0417149771923846</c:v>
                </c:pt>
                <c:pt idx="34">
                  <c:v>0.0417464082212195</c:v>
                </c:pt>
                <c:pt idx="35">
                  <c:v>0.0417743671225887</c:v>
                </c:pt>
                <c:pt idx="36">
                  <c:v>0.0417992387171926</c:v>
                </c:pt>
                <c:pt idx="37">
                  <c:v>0.0418213649129881</c:v>
                </c:pt>
                <c:pt idx="38">
                  <c:v>0.0418410495450165</c:v>
                </c:pt>
                <c:pt idx="39">
                  <c:v>0.0418585626583094</c:v>
                </c:pt>
                <c:pt idx="40">
                  <c:v>0.0418741442998289</c:v>
                </c:pt>
                <c:pt idx="41">
                  <c:v>0.0418880078779233</c:v>
                </c:pt>
                <c:pt idx="42">
                  <c:v>0.0419003431399574</c:v>
                </c:pt>
                <c:pt idx="43">
                  <c:v>0.0419113188125211</c:v>
                </c:pt>
                <c:pt idx="44">
                  <c:v>0.0419210849436296</c:v>
                </c:pt>
                <c:pt idx="45">
                  <c:v>0.0419297749811438</c:v>
                </c:pt>
                <c:pt idx="46">
                  <c:v>0.0419375076177024</c:v>
                </c:pt>
                <c:pt idx="47">
                  <c:v>0.0419443884287873</c:v>
                </c:pt>
                <c:pt idx="48">
                  <c:v>0.041950511327776</c:v>
                </c:pt>
                <c:pt idx="49">
                  <c:v>0.0419559598581034</c:v>
                </c:pt>
                <c:pt idx="50">
                  <c:v>0.0419608083418692</c:v>
                </c:pt>
                <c:pt idx="51">
                  <c:v>0.0419651229001536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term_structure!$A$21:$AZ$21</c:f>
              <c:numCache>
                <c:formatCode>General</c:formatCode>
                <c:ptCount val="52"/>
                <c:pt idx="0">
                  <c:v>20.0</c:v>
                </c:pt>
                <c:pt idx="1">
                  <c:v>0.0296055926601058</c:v>
                </c:pt>
                <c:pt idx="2">
                  <c:v>0.031861512812031</c:v>
                </c:pt>
                <c:pt idx="3">
                  <c:v>0.03305479987829</c:v>
                </c:pt>
                <c:pt idx="4">
                  <c:v>0.0340996560504156</c:v>
                </c:pt>
                <c:pt idx="5">
                  <c:v>0.035016281504747</c:v>
                </c:pt>
                <c:pt idx="6">
                  <c:v>0.0358217525763884</c:v>
                </c:pt>
                <c:pt idx="7">
                  <c:v>0.036530583932576</c:v>
                </c:pt>
                <c:pt idx="8">
                  <c:v>0.0371551733265856</c:v>
                </c:pt>
                <c:pt idx="9">
                  <c:v>0.0377061567868995</c:v>
                </c:pt>
                <c:pt idx="10">
                  <c:v>0.0381926947692046</c:v>
                </c:pt>
                <c:pt idx="11">
                  <c:v>0.0386227045718865</c:v>
                </c:pt>
                <c:pt idx="12">
                  <c:v>0.0390030505395564</c:v>
                </c:pt>
                <c:pt idx="13">
                  <c:v>0.0393397008205811</c:v>
                </c:pt>
                <c:pt idx="14">
                  <c:v>0.0396378574080984</c:v>
                </c:pt>
                <c:pt idx="15">
                  <c:v>0.0399020646763177</c:v>
                </c:pt>
                <c:pt idx="16">
                  <c:v>0.0401363004804989</c:v>
                </c:pt>
                <c:pt idx="17">
                  <c:v>0.0403440530231909</c:v>
                </c:pt>
                <c:pt idx="18">
                  <c:v>0.0405283860246721</c:v>
                </c:pt>
                <c:pt idx="19">
                  <c:v>0.0406919942245365</c:v>
                </c:pt>
                <c:pt idx="20">
                  <c:v>0.0408372508438886</c:v>
                </c:pt>
                <c:pt idx="21">
                  <c:v>0.040966248325929</c:v>
                </c:pt>
                <c:pt idx="22">
                  <c:v>0.0410808334285986</c:v>
                </c:pt>
                <c:pt idx="23">
                  <c:v>0.041182637548091</c:v>
                </c:pt>
                <c:pt idx="24">
                  <c:v>0.0412731029975506</c:v>
                </c:pt>
                <c:pt idx="25">
                  <c:v>0.0413535058403704</c:v>
                </c:pt>
                <c:pt idx="26">
                  <c:v>0.0414249757778666</c:v>
                </c:pt>
                <c:pt idx="27">
                  <c:v>0.0414885135087999</c:v>
                </c:pt>
                <c:pt idx="28">
                  <c:v>0.0415450059122342</c:v>
                </c:pt>
                <c:pt idx="29">
                  <c:v>0.0415952393504968</c:v>
                </c:pt>
                <c:pt idx="30">
                  <c:v>0.0416399113434562</c:v>
                </c:pt>
                <c:pt idx="31">
                  <c:v>0.0416796408290454</c:v>
                </c:pt>
                <c:pt idx="32">
                  <c:v>0.0417149771923846</c:v>
                </c:pt>
                <c:pt idx="33">
                  <c:v>0.0417464082212195</c:v>
                </c:pt>
                <c:pt idx="34">
                  <c:v>0.0417743671225887</c:v>
                </c:pt>
                <c:pt idx="35">
                  <c:v>0.0417992387171926</c:v>
                </c:pt>
                <c:pt idx="36">
                  <c:v>0.0418213649129881</c:v>
                </c:pt>
                <c:pt idx="37">
                  <c:v>0.0418410495450165</c:v>
                </c:pt>
                <c:pt idx="38">
                  <c:v>0.0418585626583094</c:v>
                </c:pt>
                <c:pt idx="39">
                  <c:v>0.0418741442998289</c:v>
                </c:pt>
                <c:pt idx="40">
                  <c:v>0.0418880078779233</c:v>
                </c:pt>
                <c:pt idx="41">
                  <c:v>0.0419003431399574</c:v>
                </c:pt>
                <c:pt idx="42">
                  <c:v>0.0419113188125211</c:v>
                </c:pt>
                <c:pt idx="43">
                  <c:v>0.0419210849436296</c:v>
                </c:pt>
                <c:pt idx="44">
                  <c:v>0.0419297749811438</c:v>
                </c:pt>
                <c:pt idx="45">
                  <c:v>0.0419375076177024</c:v>
                </c:pt>
                <c:pt idx="46">
                  <c:v>0.0419443884287873</c:v>
                </c:pt>
                <c:pt idx="47">
                  <c:v>0.041950511327776</c:v>
                </c:pt>
                <c:pt idx="48">
                  <c:v>0.0419559598581034</c:v>
                </c:pt>
                <c:pt idx="49">
                  <c:v>0.0419608083418692</c:v>
                </c:pt>
                <c:pt idx="50">
                  <c:v>0.0419651229001536</c:v>
                </c:pt>
                <c:pt idx="51">
                  <c:v>0.041968962359971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term_structure!$A$22:$AZ$22</c:f>
              <c:numCache>
                <c:formatCode>General</c:formatCode>
                <c:ptCount val="52"/>
                <c:pt idx="0">
                  <c:v>21.0</c:v>
                </c:pt>
                <c:pt idx="1">
                  <c:v>0.0297129055062679</c:v>
                </c:pt>
                <c:pt idx="2">
                  <c:v>0.03305479987829</c:v>
                </c:pt>
                <c:pt idx="3">
                  <c:v>0.0340996560504156</c:v>
                </c:pt>
                <c:pt idx="4">
                  <c:v>0.035016281504747</c:v>
                </c:pt>
                <c:pt idx="5">
                  <c:v>0.0358217525763884</c:v>
                </c:pt>
                <c:pt idx="6">
                  <c:v>0.036530583932576</c:v>
                </c:pt>
                <c:pt idx="7">
                  <c:v>0.0371551733265856</c:v>
                </c:pt>
                <c:pt idx="8">
                  <c:v>0.0377061567868995</c:v>
                </c:pt>
                <c:pt idx="9">
                  <c:v>0.0381926947692046</c:v>
                </c:pt>
                <c:pt idx="10">
                  <c:v>0.0386227045718865</c:v>
                </c:pt>
                <c:pt idx="11">
                  <c:v>0.0390030505395564</c:v>
                </c:pt>
                <c:pt idx="12">
                  <c:v>0.0393397008205811</c:v>
                </c:pt>
                <c:pt idx="13">
                  <c:v>0.0396378574080984</c:v>
                </c:pt>
                <c:pt idx="14">
                  <c:v>0.0399020646763177</c:v>
                </c:pt>
                <c:pt idx="15">
                  <c:v>0.0401363004804989</c:v>
                </c:pt>
                <c:pt idx="16">
                  <c:v>0.0403440530231909</c:v>
                </c:pt>
                <c:pt idx="17">
                  <c:v>0.0405283860246721</c:v>
                </c:pt>
                <c:pt idx="18">
                  <c:v>0.0406919942245365</c:v>
                </c:pt>
                <c:pt idx="19">
                  <c:v>0.0408372508438886</c:v>
                </c:pt>
                <c:pt idx="20">
                  <c:v>0.040966248325929</c:v>
                </c:pt>
                <c:pt idx="21">
                  <c:v>0.0410808334285986</c:v>
                </c:pt>
                <c:pt idx="22">
                  <c:v>0.041182637548091</c:v>
                </c:pt>
                <c:pt idx="23">
                  <c:v>0.0412731029975506</c:v>
                </c:pt>
                <c:pt idx="24">
                  <c:v>0.0413535058403704</c:v>
                </c:pt>
                <c:pt idx="25">
                  <c:v>0.0414249757778666</c:v>
                </c:pt>
                <c:pt idx="26">
                  <c:v>0.0414885135087999</c:v>
                </c:pt>
                <c:pt idx="27">
                  <c:v>0.0415450059122342</c:v>
                </c:pt>
                <c:pt idx="28">
                  <c:v>0.0415952393504968</c:v>
                </c:pt>
                <c:pt idx="29">
                  <c:v>0.0416399113434562</c:v>
                </c:pt>
                <c:pt idx="30">
                  <c:v>0.0416796408290454</c:v>
                </c:pt>
                <c:pt idx="31">
                  <c:v>0.0417149771923846</c:v>
                </c:pt>
                <c:pt idx="32">
                  <c:v>0.0417464082212195</c:v>
                </c:pt>
                <c:pt idx="33">
                  <c:v>0.0417743671225887</c:v>
                </c:pt>
                <c:pt idx="34">
                  <c:v>0.0417992387171926</c:v>
                </c:pt>
                <c:pt idx="35">
                  <c:v>0.0418213649129881</c:v>
                </c:pt>
                <c:pt idx="36">
                  <c:v>0.0418410495450165</c:v>
                </c:pt>
                <c:pt idx="37">
                  <c:v>0.0418585626583094</c:v>
                </c:pt>
                <c:pt idx="38">
                  <c:v>0.0418741442998289</c:v>
                </c:pt>
                <c:pt idx="39">
                  <c:v>0.0418880078779233</c:v>
                </c:pt>
                <c:pt idx="40">
                  <c:v>0.0419003431399574</c:v>
                </c:pt>
                <c:pt idx="41">
                  <c:v>0.0419113188125211</c:v>
                </c:pt>
                <c:pt idx="42">
                  <c:v>0.0419210849436296</c:v>
                </c:pt>
                <c:pt idx="43">
                  <c:v>0.0419297749811438</c:v>
                </c:pt>
                <c:pt idx="44">
                  <c:v>0.0419375076177024</c:v>
                </c:pt>
                <c:pt idx="45">
                  <c:v>0.0419443884287873</c:v>
                </c:pt>
                <c:pt idx="46">
                  <c:v>0.041950511327776</c:v>
                </c:pt>
                <c:pt idx="47">
                  <c:v>0.0419559598581034</c:v>
                </c:pt>
                <c:pt idx="48">
                  <c:v>0.0419608083418692</c:v>
                </c:pt>
                <c:pt idx="49">
                  <c:v>0.0419651229001536</c:v>
                </c:pt>
                <c:pt idx="50">
                  <c:v>0.041968962359971</c:v>
                </c:pt>
                <c:pt idx="51">
                  <c:v>0.0419723790607449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term_structure!$A$23:$AZ$23</c:f>
              <c:numCache>
                <c:formatCode>General</c:formatCode>
                <c:ptCount val="52"/>
                <c:pt idx="0">
                  <c:v>22.0</c:v>
                </c:pt>
                <c:pt idx="1">
                  <c:v>0.0298645749969577</c:v>
                </c:pt>
                <c:pt idx="2">
                  <c:v>0.0340996560504156</c:v>
                </c:pt>
                <c:pt idx="3">
                  <c:v>0.035016281504747</c:v>
                </c:pt>
                <c:pt idx="4">
                  <c:v>0.0358217525763884</c:v>
                </c:pt>
                <c:pt idx="5">
                  <c:v>0.036530583932576</c:v>
                </c:pt>
                <c:pt idx="6">
                  <c:v>0.0371551733265856</c:v>
                </c:pt>
                <c:pt idx="7">
                  <c:v>0.0377061567868995</c:v>
                </c:pt>
                <c:pt idx="8">
                  <c:v>0.0381926947692046</c:v>
                </c:pt>
                <c:pt idx="9">
                  <c:v>0.0386227045718865</c:v>
                </c:pt>
                <c:pt idx="10">
                  <c:v>0.0390030505395564</c:v>
                </c:pt>
                <c:pt idx="11">
                  <c:v>0.0393397008205811</c:v>
                </c:pt>
                <c:pt idx="12">
                  <c:v>0.0396378574080984</c:v>
                </c:pt>
                <c:pt idx="13">
                  <c:v>0.0399020646763177</c:v>
                </c:pt>
                <c:pt idx="14">
                  <c:v>0.0401363004804989</c:v>
                </c:pt>
                <c:pt idx="15">
                  <c:v>0.0403440530231909</c:v>
                </c:pt>
                <c:pt idx="16">
                  <c:v>0.0405283860246721</c:v>
                </c:pt>
                <c:pt idx="17">
                  <c:v>0.0406919942245365</c:v>
                </c:pt>
                <c:pt idx="18">
                  <c:v>0.0408372508438886</c:v>
                </c:pt>
                <c:pt idx="19">
                  <c:v>0.040966248325929</c:v>
                </c:pt>
                <c:pt idx="20">
                  <c:v>0.0410808334285986</c:v>
                </c:pt>
                <c:pt idx="21">
                  <c:v>0.041182637548091</c:v>
                </c:pt>
                <c:pt idx="22">
                  <c:v>0.0412731029975506</c:v>
                </c:pt>
                <c:pt idx="23">
                  <c:v>0.0413535058403704</c:v>
                </c:pt>
                <c:pt idx="24">
                  <c:v>0.0414249757778666</c:v>
                </c:pt>
                <c:pt idx="25">
                  <c:v>0.0414885135087999</c:v>
                </c:pt>
                <c:pt idx="26">
                  <c:v>0.0415450059122342</c:v>
                </c:pt>
                <c:pt idx="27">
                  <c:v>0.0415952393504968</c:v>
                </c:pt>
                <c:pt idx="28">
                  <c:v>0.0416399113434562</c:v>
                </c:pt>
                <c:pt idx="29">
                  <c:v>0.0416796408290454</c:v>
                </c:pt>
                <c:pt idx="30">
                  <c:v>0.0417149771923846</c:v>
                </c:pt>
                <c:pt idx="31">
                  <c:v>0.0417464082212195</c:v>
                </c:pt>
                <c:pt idx="32">
                  <c:v>0.0417743671225887</c:v>
                </c:pt>
                <c:pt idx="33">
                  <c:v>0.0417992387171926</c:v>
                </c:pt>
                <c:pt idx="34">
                  <c:v>0.0418213649129881</c:v>
                </c:pt>
                <c:pt idx="35">
                  <c:v>0.0418410495450165</c:v>
                </c:pt>
                <c:pt idx="36">
                  <c:v>0.0418585626583094</c:v>
                </c:pt>
                <c:pt idx="37">
                  <c:v>0.0418741442998289</c:v>
                </c:pt>
                <c:pt idx="38">
                  <c:v>0.0418880078779233</c:v>
                </c:pt>
                <c:pt idx="39">
                  <c:v>0.0419003431399574</c:v>
                </c:pt>
                <c:pt idx="40">
                  <c:v>0.0419113188125211</c:v>
                </c:pt>
                <c:pt idx="41">
                  <c:v>0.0419210849436296</c:v>
                </c:pt>
                <c:pt idx="42">
                  <c:v>0.0419297749811438</c:v>
                </c:pt>
                <c:pt idx="43">
                  <c:v>0.0419375076177024</c:v>
                </c:pt>
                <c:pt idx="44">
                  <c:v>0.0419443884287873</c:v>
                </c:pt>
                <c:pt idx="45">
                  <c:v>0.041950511327776</c:v>
                </c:pt>
                <c:pt idx="46">
                  <c:v>0.0419559598581034</c:v>
                </c:pt>
                <c:pt idx="47">
                  <c:v>0.0419608083418692</c:v>
                </c:pt>
                <c:pt idx="48">
                  <c:v>0.0419651229001536</c:v>
                </c:pt>
                <c:pt idx="49">
                  <c:v>0.041968962359971</c:v>
                </c:pt>
                <c:pt idx="50">
                  <c:v>0.0419723790607449</c:v>
                </c:pt>
                <c:pt idx="51">
                  <c:v>0.0419754195708151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term_structure!$A$24:$AZ$24</c:f>
              <c:numCache>
                <c:formatCode>General</c:formatCode>
                <c:ptCount val="52"/>
                <c:pt idx="0">
                  <c:v>23.0</c:v>
                </c:pt>
                <c:pt idx="1">
                  <c:v>0.0300483477808888</c:v>
                </c:pt>
                <c:pt idx="2">
                  <c:v>0.035016281504747</c:v>
                </c:pt>
                <c:pt idx="3">
                  <c:v>0.0358217525763884</c:v>
                </c:pt>
                <c:pt idx="4">
                  <c:v>0.036530583932576</c:v>
                </c:pt>
                <c:pt idx="5">
                  <c:v>0.0371551733265856</c:v>
                </c:pt>
                <c:pt idx="6">
                  <c:v>0.0377061567868995</c:v>
                </c:pt>
                <c:pt idx="7">
                  <c:v>0.0381926947692046</c:v>
                </c:pt>
                <c:pt idx="8">
                  <c:v>0.0386227045718865</c:v>
                </c:pt>
                <c:pt idx="9">
                  <c:v>0.0390030505395564</c:v>
                </c:pt>
                <c:pt idx="10">
                  <c:v>0.0393397008205811</c:v>
                </c:pt>
                <c:pt idx="11">
                  <c:v>0.0396378574080984</c:v>
                </c:pt>
                <c:pt idx="12">
                  <c:v>0.0399020646763177</c:v>
                </c:pt>
                <c:pt idx="13">
                  <c:v>0.0401363004804989</c:v>
                </c:pt>
                <c:pt idx="14">
                  <c:v>0.0403440530231909</c:v>
                </c:pt>
                <c:pt idx="15">
                  <c:v>0.0405283860246721</c:v>
                </c:pt>
                <c:pt idx="16">
                  <c:v>0.0406919942245365</c:v>
                </c:pt>
                <c:pt idx="17">
                  <c:v>0.0408372508438886</c:v>
                </c:pt>
                <c:pt idx="18">
                  <c:v>0.040966248325929</c:v>
                </c:pt>
                <c:pt idx="19">
                  <c:v>0.0410808334285986</c:v>
                </c:pt>
                <c:pt idx="20">
                  <c:v>0.041182637548091</c:v>
                </c:pt>
                <c:pt idx="21">
                  <c:v>0.0412731029975506</c:v>
                </c:pt>
                <c:pt idx="22">
                  <c:v>0.0413535058403704</c:v>
                </c:pt>
                <c:pt idx="23">
                  <c:v>0.0414249757778666</c:v>
                </c:pt>
                <c:pt idx="24">
                  <c:v>0.0414885135087999</c:v>
                </c:pt>
                <c:pt idx="25">
                  <c:v>0.0415450059122342</c:v>
                </c:pt>
                <c:pt idx="26">
                  <c:v>0.0415952393504968</c:v>
                </c:pt>
                <c:pt idx="27">
                  <c:v>0.0416399113434562</c:v>
                </c:pt>
                <c:pt idx="28">
                  <c:v>0.0416796408290454</c:v>
                </c:pt>
                <c:pt idx="29">
                  <c:v>0.0417149771923846</c:v>
                </c:pt>
                <c:pt idx="30">
                  <c:v>0.0417464082212195</c:v>
                </c:pt>
                <c:pt idx="31">
                  <c:v>0.0417743671225887</c:v>
                </c:pt>
                <c:pt idx="32">
                  <c:v>0.0417992387171926</c:v>
                </c:pt>
                <c:pt idx="33">
                  <c:v>0.0418213649129881</c:v>
                </c:pt>
                <c:pt idx="34">
                  <c:v>0.0418410495450165</c:v>
                </c:pt>
                <c:pt idx="35">
                  <c:v>0.0418585626583094</c:v>
                </c:pt>
                <c:pt idx="36">
                  <c:v>0.0418741442998289</c:v>
                </c:pt>
                <c:pt idx="37">
                  <c:v>0.0418880078779233</c:v>
                </c:pt>
                <c:pt idx="38">
                  <c:v>0.0419003431399574</c:v>
                </c:pt>
                <c:pt idx="39">
                  <c:v>0.0419113188125211</c:v>
                </c:pt>
                <c:pt idx="40">
                  <c:v>0.0419210849436296</c:v>
                </c:pt>
                <c:pt idx="41">
                  <c:v>0.0419297749811438</c:v>
                </c:pt>
                <c:pt idx="42">
                  <c:v>0.0419375076177024</c:v>
                </c:pt>
                <c:pt idx="43">
                  <c:v>0.0419443884287873</c:v>
                </c:pt>
                <c:pt idx="44">
                  <c:v>0.041950511327776</c:v>
                </c:pt>
                <c:pt idx="45">
                  <c:v>0.0419559598581034</c:v>
                </c:pt>
                <c:pt idx="46">
                  <c:v>0.0419608083418692</c:v>
                </c:pt>
                <c:pt idx="47">
                  <c:v>0.0419651229001536</c:v>
                </c:pt>
                <c:pt idx="48">
                  <c:v>0.041968962359971</c:v>
                </c:pt>
                <c:pt idx="49">
                  <c:v>0.0419723790607449</c:v>
                </c:pt>
                <c:pt idx="50">
                  <c:v>0.0419754195708151</c:v>
                </c:pt>
                <c:pt idx="51">
                  <c:v>0.0419781253251017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term_structure!$A$25:$AZ$25</c:f>
              <c:numCache>
                <c:formatCode>General</c:formatCode>
                <c:ptCount val="52"/>
                <c:pt idx="0">
                  <c:v>24.0</c:v>
                </c:pt>
                <c:pt idx="1">
                  <c:v>0.0302548681441821</c:v>
                </c:pt>
                <c:pt idx="2">
                  <c:v>0.0358217525763884</c:v>
                </c:pt>
                <c:pt idx="3">
                  <c:v>0.036530583932576</c:v>
                </c:pt>
                <c:pt idx="4">
                  <c:v>0.0371551733265856</c:v>
                </c:pt>
                <c:pt idx="5">
                  <c:v>0.0377061567868995</c:v>
                </c:pt>
                <c:pt idx="6">
                  <c:v>0.0381926947692046</c:v>
                </c:pt>
                <c:pt idx="7">
                  <c:v>0.0386227045718865</c:v>
                </c:pt>
                <c:pt idx="8">
                  <c:v>0.0390030505395564</c:v>
                </c:pt>
                <c:pt idx="9">
                  <c:v>0.0393397008205811</c:v>
                </c:pt>
                <c:pt idx="10">
                  <c:v>0.0396378574080984</c:v>
                </c:pt>
                <c:pt idx="11">
                  <c:v>0.0399020646763177</c:v>
                </c:pt>
                <c:pt idx="12">
                  <c:v>0.0401363004804989</c:v>
                </c:pt>
                <c:pt idx="13">
                  <c:v>0.0403440530231909</c:v>
                </c:pt>
                <c:pt idx="14">
                  <c:v>0.0405283860246721</c:v>
                </c:pt>
                <c:pt idx="15">
                  <c:v>0.0406919942245365</c:v>
                </c:pt>
                <c:pt idx="16">
                  <c:v>0.0408372508438886</c:v>
                </c:pt>
                <c:pt idx="17">
                  <c:v>0.040966248325929</c:v>
                </c:pt>
                <c:pt idx="18">
                  <c:v>0.0410808334285986</c:v>
                </c:pt>
                <c:pt idx="19">
                  <c:v>0.041182637548091</c:v>
                </c:pt>
                <c:pt idx="20">
                  <c:v>0.0412731029975506</c:v>
                </c:pt>
                <c:pt idx="21">
                  <c:v>0.0413535058403704</c:v>
                </c:pt>
                <c:pt idx="22">
                  <c:v>0.0414249757778666</c:v>
                </c:pt>
                <c:pt idx="23">
                  <c:v>0.0414885135087999</c:v>
                </c:pt>
                <c:pt idx="24">
                  <c:v>0.0415450059122342</c:v>
                </c:pt>
                <c:pt idx="25">
                  <c:v>0.0415952393504968</c:v>
                </c:pt>
                <c:pt idx="26">
                  <c:v>0.0416399113434562</c:v>
                </c:pt>
                <c:pt idx="27">
                  <c:v>0.0416796408290454</c:v>
                </c:pt>
                <c:pt idx="28">
                  <c:v>0.0417149771923846</c:v>
                </c:pt>
                <c:pt idx="29">
                  <c:v>0.0417464082212195</c:v>
                </c:pt>
                <c:pt idx="30">
                  <c:v>0.0417743671225887</c:v>
                </c:pt>
                <c:pt idx="31">
                  <c:v>0.0417992387171926</c:v>
                </c:pt>
                <c:pt idx="32">
                  <c:v>0.0418213649129881</c:v>
                </c:pt>
                <c:pt idx="33">
                  <c:v>0.0418410495450165</c:v>
                </c:pt>
                <c:pt idx="34">
                  <c:v>0.0418585626583094</c:v>
                </c:pt>
                <c:pt idx="35">
                  <c:v>0.0418741442998289</c:v>
                </c:pt>
                <c:pt idx="36">
                  <c:v>0.0418880078779233</c:v>
                </c:pt>
                <c:pt idx="37">
                  <c:v>0.0419003431399574</c:v>
                </c:pt>
                <c:pt idx="38">
                  <c:v>0.0419113188125211</c:v>
                </c:pt>
                <c:pt idx="39">
                  <c:v>0.0419210849436296</c:v>
                </c:pt>
                <c:pt idx="40">
                  <c:v>0.0419297749811438</c:v>
                </c:pt>
                <c:pt idx="41">
                  <c:v>0.0419375076177024</c:v>
                </c:pt>
                <c:pt idx="42">
                  <c:v>0.0419443884287873</c:v>
                </c:pt>
                <c:pt idx="43">
                  <c:v>0.041950511327776</c:v>
                </c:pt>
                <c:pt idx="44">
                  <c:v>0.0419559598581034</c:v>
                </c:pt>
                <c:pt idx="45">
                  <c:v>0.0419608083418692</c:v>
                </c:pt>
                <c:pt idx="46">
                  <c:v>0.0419651229001536</c:v>
                </c:pt>
                <c:pt idx="47">
                  <c:v>0.041968962359971</c:v>
                </c:pt>
                <c:pt idx="48">
                  <c:v>0.0419723790607449</c:v>
                </c:pt>
                <c:pt idx="49">
                  <c:v>0.0419754195708151</c:v>
                </c:pt>
                <c:pt idx="50">
                  <c:v>0.0419781253251017</c:v>
                </c:pt>
                <c:pt idx="51">
                  <c:v>0.0419805331914473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term_structure!$A$26:$AZ$26</c:f>
              <c:numCache>
                <c:formatCode>General</c:formatCode>
                <c:ptCount val="52"/>
                <c:pt idx="0">
                  <c:v>25.0</c:v>
                </c:pt>
                <c:pt idx="1">
                  <c:v>0.0304769680136618</c:v>
                </c:pt>
                <c:pt idx="2">
                  <c:v>0.036530583932576</c:v>
                </c:pt>
                <c:pt idx="3">
                  <c:v>0.0371551733265856</c:v>
                </c:pt>
                <c:pt idx="4">
                  <c:v>0.0377061567868995</c:v>
                </c:pt>
                <c:pt idx="5">
                  <c:v>0.0381926947692046</c:v>
                </c:pt>
                <c:pt idx="6">
                  <c:v>0.0386227045718865</c:v>
                </c:pt>
                <c:pt idx="7">
                  <c:v>0.0390030505395564</c:v>
                </c:pt>
                <c:pt idx="8">
                  <c:v>0.0393397008205811</c:v>
                </c:pt>
                <c:pt idx="9">
                  <c:v>0.0396378574080984</c:v>
                </c:pt>
                <c:pt idx="10">
                  <c:v>0.0399020646763177</c:v>
                </c:pt>
                <c:pt idx="11">
                  <c:v>0.0401363004804989</c:v>
                </c:pt>
                <c:pt idx="12">
                  <c:v>0.0403440530231909</c:v>
                </c:pt>
                <c:pt idx="13">
                  <c:v>0.0405283860246721</c:v>
                </c:pt>
                <c:pt idx="14">
                  <c:v>0.0406919942245365</c:v>
                </c:pt>
                <c:pt idx="15">
                  <c:v>0.0408372508438886</c:v>
                </c:pt>
                <c:pt idx="16">
                  <c:v>0.040966248325929</c:v>
                </c:pt>
                <c:pt idx="17">
                  <c:v>0.0410808334285986</c:v>
                </c:pt>
                <c:pt idx="18">
                  <c:v>0.041182637548091</c:v>
                </c:pt>
                <c:pt idx="19">
                  <c:v>0.0412731029975506</c:v>
                </c:pt>
                <c:pt idx="20">
                  <c:v>0.0413535058403704</c:v>
                </c:pt>
                <c:pt idx="21">
                  <c:v>0.0414249757778666</c:v>
                </c:pt>
                <c:pt idx="22">
                  <c:v>0.0414885135087999</c:v>
                </c:pt>
                <c:pt idx="23">
                  <c:v>0.0415450059122342</c:v>
                </c:pt>
                <c:pt idx="24">
                  <c:v>0.0415952393504968</c:v>
                </c:pt>
                <c:pt idx="25">
                  <c:v>0.0416399113434562</c:v>
                </c:pt>
                <c:pt idx="26">
                  <c:v>0.0416796408290454</c:v>
                </c:pt>
                <c:pt idx="27">
                  <c:v>0.0417149771923846</c:v>
                </c:pt>
                <c:pt idx="28">
                  <c:v>0.0417464082212195</c:v>
                </c:pt>
                <c:pt idx="29">
                  <c:v>0.0417743671225887</c:v>
                </c:pt>
                <c:pt idx="30">
                  <c:v>0.0417992387171926</c:v>
                </c:pt>
                <c:pt idx="31">
                  <c:v>0.0418213649129881</c:v>
                </c:pt>
                <c:pt idx="32">
                  <c:v>0.0418410495450165</c:v>
                </c:pt>
                <c:pt idx="33">
                  <c:v>0.0418585626583094</c:v>
                </c:pt>
                <c:pt idx="34">
                  <c:v>0.0418741442998289</c:v>
                </c:pt>
                <c:pt idx="35">
                  <c:v>0.0418880078779233</c:v>
                </c:pt>
                <c:pt idx="36">
                  <c:v>0.0419003431399574</c:v>
                </c:pt>
                <c:pt idx="37">
                  <c:v>0.0419113188125211</c:v>
                </c:pt>
                <c:pt idx="38">
                  <c:v>0.0419210849436296</c:v>
                </c:pt>
                <c:pt idx="39">
                  <c:v>0.0419297749811438</c:v>
                </c:pt>
                <c:pt idx="40">
                  <c:v>0.0419375076177024</c:v>
                </c:pt>
                <c:pt idx="41">
                  <c:v>0.0419443884287873</c:v>
                </c:pt>
                <c:pt idx="42">
                  <c:v>0.041950511327776</c:v>
                </c:pt>
                <c:pt idx="43">
                  <c:v>0.0419559598581034</c:v>
                </c:pt>
                <c:pt idx="44">
                  <c:v>0.0419608083418692</c:v>
                </c:pt>
                <c:pt idx="45">
                  <c:v>0.0419651229001536</c:v>
                </c:pt>
                <c:pt idx="46">
                  <c:v>0.041968962359971</c:v>
                </c:pt>
                <c:pt idx="47">
                  <c:v>0.0419723790607449</c:v>
                </c:pt>
                <c:pt idx="48">
                  <c:v>0.0419754195708151</c:v>
                </c:pt>
                <c:pt idx="49">
                  <c:v>0.0419781253251017</c:v>
                </c:pt>
                <c:pt idx="50">
                  <c:v>0.0419805331914473</c:v>
                </c:pt>
                <c:pt idx="51">
                  <c:v>0.0419826759750674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term_structure!$A$27:$AZ$27</c:f>
              <c:numCache>
                <c:formatCode>General</c:formatCode>
                <c:ptCount val="52"/>
                <c:pt idx="0">
                  <c:v>26.0</c:v>
                </c:pt>
                <c:pt idx="1">
                  <c:v>0.0307091443207457</c:v>
                </c:pt>
                <c:pt idx="2">
                  <c:v>0.0371551733265856</c:v>
                </c:pt>
                <c:pt idx="3">
                  <c:v>0.0377061567868995</c:v>
                </c:pt>
                <c:pt idx="4">
                  <c:v>0.0381926947692046</c:v>
                </c:pt>
                <c:pt idx="5">
                  <c:v>0.0386227045718865</c:v>
                </c:pt>
                <c:pt idx="6">
                  <c:v>0.0390030505395564</c:v>
                </c:pt>
                <c:pt idx="7">
                  <c:v>0.0393397008205811</c:v>
                </c:pt>
                <c:pt idx="8">
                  <c:v>0.0396378574080984</c:v>
                </c:pt>
                <c:pt idx="9">
                  <c:v>0.0399020646763177</c:v>
                </c:pt>
                <c:pt idx="10">
                  <c:v>0.0401363004804989</c:v>
                </c:pt>
                <c:pt idx="11">
                  <c:v>0.0403440530231909</c:v>
                </c:pt>
                <c:pt idx="12">
                  <c:v>0.0405283860246721</c:v>
                </c:pt>
                <c:pt idx="13">
                  <c:v>0.0406919942245365</c:v>
                </c:pt>
                <c:pt idx="14">
                  <c:v>0.0408372508438886</c:v>
                </c:pt>
                <c:pt idx="15">
                  <c:v>0.040966248325929</c:v>
                </c:pt>
                <c:pt idx="16">
                  <c:v>0.0410808334285986</c:v>
                </c:pt>
                <c:pt idx="17">
                  <c:v>0.041182637548091</c:v>
                </c:pt>
                <c:pt idx="18">
                  <c:v>0.0412731029975506</c:v>
                </c:pt>
                <c:pt idx="19">
                  <c:v>0.0413535058403704</c:v>
                </c:pt>
                <c:pt idx="20">
                  <c:v>0.0414249757778666</c:v>
                </c:pt>
                <c:pt idx="21">
                  <c:v>0.0414885135087999</c:v>
                </c:pt>
                <c:pt idx="22">
                  <c:v>0.0415450059122342</c:v>
                </c:pt>
                <c:pt idx="23">
                  <c:v>0.0415952393504968</c:v>
                </c:pt>
                <c:pt idx="24">
                  <c:v>0.0416399113434562</c:v>
                </c:pt>
                <c:pt idx="25">
                  <c:v>0.0416796408290454</c:v>
                </c:pt>
                <c:pt idx="26">
                  <c:v>0.0417149771923846</c:v>
                </c:pt>
                <c:pt idx="27">
                  <c:v>0.0417464082212195</c:v>
                </c:pt>
                <c:pt idx="28">
                  <c:v>0.0417743671225887</c:v>
                </c:pt>
                <c:pt idx="29">
                  <c:v>0.0417992387171926</c:v>
                </c:pt>
                <c:pt idx="30">
                  <c:v>0.0418213649129881</c:v>
                </c:pt>
                <c:pt idx="31">
                  <c:v>0.0418410495450165</c:v>
                </c:pt>
                <c:pt idx="32">
                  <c:v>0.0418585626583094</c:v>
                </c:pt>
                <c:pt idx="33">
                  <c:v>0.0418741442998289</c:v>
                </c:pt>
                <c:pt idx="34">
                  <c:v>0.0418880078779233</c:v>
                </c:pt>
                <c:pt idx="35">
                  <c:v>0.0419003431399574</c:v>
                </c:pt>
                <c:pt idx="36">
                  <c:v>0.0419113188125211</c:v>
                </c:pt>
                <c:pt idx="37">
                  <c:v>0.0419210849436296</c:v>
                </c:pt>
                <c:pt idx="38">
                  <c:v>0.0419297749811438</c:v>
                </c:pt>
                <c:pt idx="39">
                  <c:v>0.0419375076177024</c:v>
                </c:pt>
                <c:pt idx="40">
                  <c:v>0.0419443884287873</c:v>
                </c:pt>
                <c:pt idx="41">
                  <c:v>0.041950511327776</c:v>
                </c:pt>
                <c:pt idx="42">
                  <c:v>0.0419559598581034</c:v>
                </c:pt>
                <c:pt idx="43">
                  <c:v>0.0419608083418692</c:v>
                </c:pt>
                <c:pt idx="44">
                  <c:v>0.0419651229001536</c:v>
                </c:pt>
                <c:pt idx="45">
                  <c:v>0.041968962359971</c:v>
                </c:pt>
                <c:pt idx="46">
                  <c:v>0.0419723790607449</c:v>
                </c:pt>
                <c:pt idx="47">
                  <c:v>0.0419754195708151</c:v>
                </c:pt>
                <c:pt idx="48">
                  <c:v>0.0419781253251017</c:v>
                </c:pt>
                <c:pt idx="49">
                  <c:v>0.0419805331914473</c:v>
                </c:pt>
                <c:pt idx="50">
                  <c:v>0.0419826759750674</c:v>
                </c:pt>
                <c:pt idx="51">
                  <c:v>0.0419845828663239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term_structure!$A$28:$AZ$28</c:f>
              <c:numCache>
                <c:formatCode>General</c:formatCode>
                <c:ptCount val="52"/>
                <c:pt idx="0">
                  <c:v>27.0</c:v>
                </c:pt>
                <c:pt idx="1">
                  <c:v>0.0309471701710839</c:v>
                </c:pt>
                <c:pt idx="2">
                  <c:v>0.0377061567868995</c:v>
                </c:pt>
                <c:pt idx="3">
                  <c:v>0.0381926947692046</c:v>
                </c:pt>
                <c:pt idx="4">
                  <c:v>0.0386227045718865</c:v>
                </c:pt>
                <c:pt idx="5">
                  <c:v>0.0390030505395564</c:v>
                </c:pt>
                <c:pt idx="6">
                  <c:v>0.0393397008205811</c:v>
                </c:pt>
                <c:pt idx="7">
                  <c:v>0.0396378574080984</c:v>
                </c:pt>
                <c:pt idx="8">
                  <c:v>0.0399020646763177</c:v>
                </c:pt>
                <c:pt idx="9">
                  <c:v>0.0401363004804989</c:v>
                </c:pt>
                <c:pt idx="10">
                  <c:v>0.0403440530231909</c:v>
                </c:pt>
                <c:pt idx="11">
                  <c:v>0.0405283860246721</c:v>
                </c:pt>
                <c:pt idx="12">
                  <c:v>0.0406919942245365</c:v>
                </c:pt>
                <c:pt idx="13">
                  <c:v>0.0408372508438886</c:v>
                </c:pt>
                <c:pt idx="14">
                  <c:v>0.040966248325929</c:v>
                </c:pt>
                <c:pt idx="15">
                  <c:v>0.0410808334285986</c:v>
                </c:pt>
                <c:pt idx="16">
                  <c:v>0.041182637548091</c:v>
                </c:pt>
                <c:pt idx="17">
                  <c:v>0.0412731029975506</c:v>
                </c:pt>
                <c:pt idx="18">
                  <c:v>0.0413535058403704</c:v>
                </c:pt>
                <c:pt idx="19">
                  <c:v>0.0414249757778666</c:v>
                </c:pt>
                <c:pt idx="20">
                  <c:v>0.0414885135087999</c:v>
                </c:pt>
                <c:pt idx="21">
                  <c:v>0.0415450059122342</c:v>
                </c:pt>
                <c:pt idx="22">
                  <c:v>0.0415952393504968</c:v>
                </c:pt>
                <c:pt idx="23">
                  <c:v>0.0416399113434562</c:v>
                </c:pt>
                <c:pt idx="24">
                  <c:v>0.0416796408290454</c:v>
                </c:pt>
                <c:pt idx="25">
                  <c:v>0.0417149771923846</c:v>
                </c:pt>
                <c:pt idx="26">
                  <c:v>0.0417464082212195</c:v>
                </c:pt>
                <c:pt idx="27">
                  <c:v>0.0417743671225887</c:v>
                </c:pt>
                <c:pt idx="28">
                  <c:v>0.0417992387171926</c:v>
                </c:pt>
                <c:pt idx="29">
                  <c:v>0.0418213649129881</c:v>
                </c:pt>
                <c:pt idx="30">
                  <c:v>0.0418410495450165</c:v>
                </c:pt>
                <c:pt idx="31">
                  <c:v>0.0418585626583094</c:v>
                </c:pt>
                <c:pt idx="32">
                  <c:v>0.0418741442998289</c:v>
                </c:pt>
                <c:pt idx="33">
                  <c:v>0.0418880078779233</c:v>
                </c:pt>
                <c:pt idx="34">
                  <c:v>0.0419003431399574</c:v>
                </c:pt>
                <c:pt idx="35">
                  <c:v>0.0419113188125211</c:v>
                </c:pt>
                <c:pt idx="36">
                  <c:v>0.0419210849436296</c:v>
                </c:pt>
                <c:pt idx="37">
                  <c:v>0.0419297749811438</c:v>
                </c:pt>
                <c:pt idx="38">
                  <c:v>0.0419375076177024</c:v>
                </c:pt>
                <c:pt idx="39">
                  <c:v>0.0419443884287873</c:v>
                </c:pt>
                <c:pt idx="40">
                  <c:v>0.041950511327776</c:v>
                </c:pt>
                <c:pt idx="41">
                  <c:v>0.0419559598581034</c:v>
                </c:pt>
                <c:pt idx="42">
                  <c:v>0.0419608083418692</c:v>
                </c:pt>
                <c:pt idx="43">
                  <c:v>0.0419651229001536</c:v>
                </c:pt>
                <c:pt idx="44">
                  <c:v>0.041968962359971</c:v>
                </c:pt>
                <c:pt idx="45">
                  <c:v>0.0419723790607449</c:v>
                </c:pt>
                <c:pt idx="46">
                  <c:v>0.0419754195708151</c:v>
                </c:pt>
                <c:pt idx="47">
                  <c:v>0.0419781253251017</c:v>
                </c:pt>
                <c:pt idx="48">
                  <c:v>0.0419805331914473</c:v>
                </c:pt>
                <c:pt idx="49">
                  <c:v>0.0419826759750674</c:v>
                </c:pt>
                <c:pt idx="50">
                  <c:v>0.0419845828663239</c:v>
                </c:pt>
                <c:pt idx="51">
                  <c:v>0.0419862798397916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term_structure!$A$29:$AZ$29</c:f>
              <c:numCache>
                <c:formatCode>General</c:formatCode>
                <c:ptCount val="52"/>
                <c:pt idx="0">
                  <c:v>28.0</c:v>
                </c:pt>
                <c:pt idx="1">
                  <c:v>0.0311878027748391</c:v>
                </c:pt>
                <c:pt idx="2">
                  <c:v>0.0381926947692046</c:v>
                </c:pt>
                <c:pt idx="3">
                  <c:v>0.0386227045718865</c:v>
                </c:pt>
                <c:pt idx="4">
                  <c:v>0.0390030505395564</c:v>
                </c:pt>
                <c:pt idx="5">
                  <c:v>0.0393397008205811</c:v>
                </c:pt>
                <c:pt idx="6">
                  <c:v>0.0396378574080984</c:v>
                </c:pt>
                <c:pt idx="7">
                  <c:v>0.0399020646763177</c:v>
                </c:pt>
                <c:pt idx="8">
                  <c:v>0.0401363004804989</c:v>
                </c:pt>
                <c:pt idx="9">
                  <c:v>0.0403440530231909</c:v>
                </c:pt>
                <c:pt idx="10">
                  <c:v>0.0405283860246721</c:v>
                </c:pt>
                <c:pt idx="11">
                  <c:v>0.0406919942245365</c:v>
                </c:pt>
                <c:pt idx="12">
                  <c:v>0.0408372508438886</c:v>
                </c:pt>
                <c:pt idx="13">
                  <c:v>0.040966248325929</c:v>
                </c:pt>
                <c:pt idx="14">
                  <c:v>0.0410808334285986</c:v>
                </c:pt>
                <c:pt idx="15">
                  <c:v>0.041182637548091</c:v>
                </c:pt>
                <c:pt idx="16">
                  <c:v>0.0412731029975506</c:v>
                </c:pt>
                <c:pt idx="17">
                  <c:v>0.0413535058403704</c:v>
                </c:pt>
                <c:pt idx="18">
                  <c:v>0.0414249757778666</c:v>
                </c:pt>
                <c:pt idx="19">
                  <c:v>0.0414885135087999</c:v>
                </c:pt>
                <c:pt idx="20">
                  <c:v>0.0415450059122342</c:v>
                </c:pt>
                <c:pt idx="21">
                  <c:v>0.0415952393504968</c:v>
                </c:pt>
                <c:pt idx="22">
                  <c:v>0.0416399113434562</c:v>
                </c:pt>
                <c:pt idx="23">
                  <c:v>0.0416796408290454</c:v>
                </c:pt>
                <c:pt idx="24">
                  <c:v>0.0417149771923846</c:v>
                </c:pt>
                <c:pt idx="25">
                  <c:v>0.0417464082212195</c:v>
                </c:pt>
                <c:pt idx="26">
                  <c:v>0.0417743671225887</c:v>
                </c:pt>
                <c:pt idx="27">
                  <c:v>0.0417992387171926</c:v>
                </c:pt>
                <c:pt idx="28">
                  <c:v>0.0418213649129881</c:v>
                </c:pt>
                <c:pt idx="29">
                  <c:v>0.0418410495450165</c:v>
                </c:pt>
                <c:pt idx="30">
                  <c:v>0.0418585626583094</c:v>
                </c:pt>
                <c:pt idx="31">
                  <c:v>0.0418741442998289</c:v>
                </c:pt>
                <c:pt idx="32">
                  <c:v>0.0418880078779233</c:v>
                </c:pt>
                <c:pt idx="33">
                  <c:v>0.0419003431399574</c:v>
                </c:pt>
                <c:pt idx="34">
                  <c:v>0.0419113188125211</c:v>
                </c:pt>
                <c:pt idx="35">
                  <c:v>0.0419210849436296</c:v>
                </c:pt>
                <c:pt idx="36">
                  <c:v>0.0419297749811438</c:v>
                </c:pt>
                <c:pt idx="37">
                  <c:v>0.0419375076177024</c:v>
                </c:pt>
                <c:pt idx="38">
                  <c:v>0.0419443884287873</c:v>
                </c:pt>
                <c:pt idx="39">
                  <c:v>0.041950511327776</c:v>
                </c:pt>
                <c:pt idx="40">
                  <c:v>0.0419559598581034</c:v>
                </c:pt>
                <c:pt idx="41">
                  <c:v>0.0419608083418692</c:v>
                </c:pt>
                <c:pt idx="42">
                  <c:v>0.0419651229001536</c:v>
                </c:pt>
                <c:pt idx="43">
                  <c:v>0.041968962359971</c:v>
                </c:pt>
                <c:pt idx="44">
                  <c:v>0.0419723790607449</c:v>
                </c:pt>
                <c:pt idx="45">
                  <c:v>0.0419754195708151</c:v>
                </c:pt>
                <c:pt idx="46">
                  <c:v>0.0419781253251017</c:v>
                </c:pt>
                <c:pt idx="47">
                  <c:v>0.0419805331914473</c:v>
                </c:pt>
                <c:pt idx="48">
                  <c:v>0.0419826759750674</c:v>
                </c:pt>
                <c:pt idx="49">
                  <c:v>0.0419845828663239</c:v>
                </c:pt>
                <c:pt idx="50">
                  <c:v>0.0419862798397916</c:v>
                </c:pt>
                <c:pt idx="51">
                  <c:v>0.0419877900086156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term_structure!$A$30:$AZ$30</c:f>
              <c:numCache>
                <c:formatCode>General</c:formatCode>
                <c:ptCount val="52"/>
                <c:pt idx="0">
                  <c:v>29.0</c:v>
                </c:pt>
                <c:pt idx="1">
                  <c:v>0.0314285621511772</c:v>
                </c:pt>
                <c:pt idx="2">
                  <c:v>0.0386227045718865</c:v>
                </c:pt>
                <c:pt idx="3">
                  <c:v>0.0390030505395564</c:v>
                </c:pt>
                <c:pt idx="4">
                  <c:v>0.0393397008205811</c:v>
                </c:pt>
                <c:pt idx="5">
                  <c:v>0.0396378574080984</c:v>
                </c:pt>
                <c:pt idx="6">
                  <c:v>0.0399020646763177</c:v>
                </c:pt>
                <c:pt idx="7">
                  <c:v>0.0401363004804989</c:v>
                </c:pt>
                <c:pt idx="8">
                  <c:v>0.0403440530231909</c:v>
                </c:pt>
                <c:pt idx="9">
                  <c:v>0.0405283860246721</c:v>
                </c:pt>
                <c:pt idx="10">
                  <c:v>0.0406919942245365</c:v>
                </c:pt>
                <c:pt idx="11">
                  <c:v>0.0408372508438886</c:v>
                </c:pt>
                <c:pt idx="12">
                  <c:v>0.040966248325929</c:v>
                </c:pt>
                <c:pt idx="13">
                  <c:v>0.0410808334285986</c:v>
                </c:pt>
                <c:pt idx="14">
                  <c:v>0.041182637548091</c:v>
                </c:pt>
                <c:pt idx="15">
                  <c:v>0.0412731029975506</c:v>
                </c:pt>
                <c:pt idx="16">
                  <c:v>0.0413535058403704</c:v>
                </c:pt>
                <c:pt idx="17">
                  <c:v>0.0414249757778666</c:v>
                </c:pt>
                <c:pt idx="18">
                  <c:v>0.0414885135087999</c:v>
                </c:pt>
                <c:pt idx="19">
                  <c:v>0.0415450059122342</c:v>
                </c:pt>
                <c:pt idx="20">
                  <c:v>0.0415952393504968</c:v>
                </c:pt>
                <c:pt idx="21">
                  <c:v>0.0416399113434562</c:v>
                </c:pt>
                <c:pt idx="22">
                  <c:v>0.0416796408290454</c:v>
                </c:pt>
                <c:pt idx="23">
                  <c:v>0.0417149771923846</c:v>
                </c:pt>
                <c:pt idx="24">
                  <c:v>0.0417464082212195</c:v>
                </c:pt>
                <c:pt idx="25">
                  <c:v>0.0417743671225887</c:v>
                </c:pt>
                <c:pt idx="26">
                  <c:v>0.0417992387171926</c:v>
                </c:pt>
                <c:pt idx="27">
                  <c:v>0.0418213649129881</c:v>
                </c:pt>
                <c:pt idx="28">
                  <c:v>0.0418410495450165</c:v>
                </c:pt>
                <c:pt idx="29">
                  <c:v>0.0418585626583094</c:v>
                </c:pt>
                <c:pt idx="30">
                  <c:v>0.0418741442998289</c:v>
                </c:pt>
                <c:pt idx="31">
                  <c:v>0.0418880078779233</c:v>
                </c:pt>
                <c:pt idx="32">
                  <c:v>0.0419003431399574</c:v>
                </c:pt>
                <c:pt idx="33">
                  <c:v>0.0419113188125211</c:v>
                </c:pt>
                <c:pt idx="34">
                  <c:v>0.0419210849436296</c:v>
                </c:pt>
                <c:pt idx="35">
                  <c:v>0.0419297749811438</c:v>
                </c:pt>
                <c:pt idx="36">
                  <c:v>0.0419375076177024</c:v>
                </c:pt>
                <c:pt idx="37">
                  <c:v>0.0419443884287873</c:v>
                </c:pt>
                <c:pt idx="38">
                  <c:v>0.041950511327776</c:v>
                </c:pt>
                <c:pt idx="39">
                  <c:v>0.0419559598581034</c:v>
                </c:pt>
                <c:pt idx="40">
                  <c:v>0.0419608083418692</c:v>
                </c:pt>
                <c:pt idx="41">
                  <c:v>0.0419651229001536</c:v>
                </c:pt>
                <c:pt idx="42">
                  <c:v>0.041968962359971</c:v>
                </c:pt>
                <c:pt idx="43">
                  <c:v>0.0419723790607449</c:v>
                </c:pt>
                <c:pt idx="44">
                  <c:v>0.0419754195708151</c:v>
                </c:pt>
                <c:pt idx="45">
                  <c:v>0.0419781253251017</c:v>
                </c:pt>
                <c:pt idx="46">
                  <c:v>0.0419805331914473</c:v>
                </c:pt>
                <c:pt idx="47">
                  <c:v>0.0419826759750674</c:v>
                </c:pt>
                <c:pt idx="48">
                  <c:v>0.0419845828663239</c:v>
                </c:pt>
                <c:pt idx="49">
                  <c:v>0.0419862798397916</c:v>
                </c:pt>
                <c:pt idx="50">
                  <c:v>0.0419877900086156</c:v>
                </c:pt>
                <c:pt idx="51">
                  <c:v>0.0419891339401885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term_structure!$A$31:$AZ$31</c:f>
              <c:numCache>
                <c:formatCode>General</c:formatCode>
                <c:ptCount val="52"/>
                <c:pt idx="0">
                  <c:v>30.0</c:v>
                </c:pt>
                <c:pt idx="1">
                  <c:v>0.031667562142357</c:v>
                </c:pt>
                <c:pt idx="2">
                  <c:v>0.0390030505395564</c:v>
                </c:pt>
                <c:pt idx="3">
                  <c:v>0.0393397008205811</c:v>
                </c:pt>
                <c:pt idx="4">
                  <c:v>0.0396378574080984</c:v>
                </c:pt>
                <c:pt idx="5">
                  <c:v>0.0399020646763177</c:v>
                </c:pt>
                <c:pt idx="6">
                  <c:v>0.0401363004804989</c:v>
                </c:pt>
                <c:pt idx="7">
                  <c:v>0.0403440530231909</c:v>
                </c:pt>
                <c:pt idx="8">
                  <c:v>0.0405283860246721</c:v>
                </c:pt>
                <c:pt idx="9">
                  <c:v>0.0406919942245365</c:v>
                </c:pt>
                <c:pt idx="10">
                  <c:v>0.0408372508438886</c:v>
                </c:pt>
                <c:pt idx="11">
                  <c:v>0.040966248325929</c:v>
                </c:pt>
                <c:pt idx="12">
                  <c:v>0.0410808334285986</c:v>
                </c:pt>
                <c:pt idx="13">
                  <c:v>0.041182637548091</c:v>
                </c:pt>
                <c:pt idx="14">
                  <c:v>0.0412731029975506</c:v>
                </c:pt>
                <c:pt idx="15">
                  <c:v>0.0413535058403704</c:v>
                </c:pt>
                <c:pt idx="16">
                  <c:v>0.0414249757778666</c:v>
                </c:pt>
                <c:pt idx="17">
                  <c:v>0.0414885135087999</c:v>
                </c:pt>
                <c:pt idx="18">
                  <c:v>0.0415450059122342</c:v>
                </c:pt>
                <c:pt idx="19">
                  <c:v>0.0415952393504968</c:v>
                </c:pt>
                <c:pt idx="20">
                  <c:v>0.0416399113434562</c:v>
                </c:pt>
                <c:pt idx="21">
                  <c:v>0.0416796408290454</c:v>
                </c:pt>
                <c:pt idx="22">
                  <c:v>0.0417149771923846</c:v>
                </c:pt>
                <c:pt idx="23">
                  <c:v>0.0417464082212195</c:v>
                </c:pt>
                <c:pt idx="24">
                  <c:v>0.0417743671225887</c:v>
                </c:pt>
                <c:pt idx="25">
                  <c:v>0.0417992387171926</c:v>
                </c:pt>
                <c:pt idx="26">
                  <c:v>0.0418213649129881</c:v>
                </c:pt>
                <c:pt idx="27">
                  <c:v>0.0418410495450165</c:v>
                </c:pt>
                <c:pt idx="28">
                  <c:v>0.0418585626583094</c:v>
                </c:pt>
                <c:pt idx="29">
                  <c:v>0.0418741442998289</c:v>
                </c:pt>
                <c:pt idx="30">
                  <c:v>0.0418880078779233</c:v>
                </c:pt>
                <c:pt idx="31">
                  <c:v>0.0419003431399574</c:v>
                </c:pt>
                <c:pt idx="32">
                  <c:v>0.0419113188125211</c:v>
                </c:pt>
                <c:pt idx="33">
                  <c:v>0.0419210849436296</c:v>
                </c:pt>
                <c:pt idx="34">
                  <c:v>0.0419297749811438</c:v>
                </c:pt>
                <c:pt idx="35">
                  <c:v>0.0419375076177024</c:v>
                </c:pt>
                <c:pt idx="36">
                  <c:v>0.0419443884287873</c:v>
                </c:pt>
                <c:pt idx="37">
                  <c:v>0.041950511327776</c:v>
                </c:pt>
                <c:pt idx="38">
                  <c:v>0.0419559598581034</c:v>
                </c:pt>
                <c:pt idx="39">
                  <c:v>0.0419608083418692</c:v>
                </c:pt>
                <c:pt idx="40">
                  <c:v>0.0419651229001536</c:v>
                </c:pt>
                <c:pt idx="41">
                  <c:v>0.041968962359971</c:v>
                </c:pt>
                <c:pt idx="42">
                  <c:v>0.0419723790607449</c:v>
                </c:pt>
                <c:pt idx="43">
                  <c:v>0.0419754195708151</c:v>
                </c:pt>
                <c:pt idx="44">
                  <c:v>0.0419781253251017</c:v>
                </c:pt>
                <c:pt idx="45">
                  <c:v>0.0419805331914473</c:v>
                </c:pt>
                <c:pt idx="46">
                  <c:v>0.0419826759750674</c:v>
                </c:pt>
                <c:pt idx="47">
                  <c:v>0.0419845828663239</c:v>
                </c:pt>
                <c:pt idx="48">
                  <c:v>0.0419862798397916</c:v>
                </c:pt>
                <c:pt idx="49">
                  <c:v>0.0419877900086156</c:v>
                </c:pt>
                <c:pt idx="50">
                  <c:v>0.0419891339401885</c:v>
                </c:pt>
                <c:pt idx="51">
                  <c:v>0.0419903299365361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term_structure!$A$32:$AZ$32</c:f>
              <c:numCache>
                <c:formatCode>General</c:formatCode>
                <c:ptCount val="52"/>
                <c:pt idx="0">
                  <c:v>31.0</c:v>
                </c:pt>
                <c:pt idx="1">
                  <c:v>0.0319033804614888</c:v>
                </c:pt>
                <c:pt idx="2">
                  <c:v>0.0393397008205811</c:v>
                </c:pt>
                <c:pt idx="3">
                  <c:v>0.0396378574080984</c:v>
                </c:pt>
                <c:pt idx="4">
                  <c:v>0.0399020646763177</c:v>
                </c:pt>
                <c:pt idx="5">
                  <c:v>0.0401363004804989</c:v>
                </c:pt>
                <c:pt idx="6">
                  <c:v>0.0403440530231909</c:v>
                </c:pt>
                <c:pt idx="7">
                  <c:v>0.0405283860246721</c:v>
                </c:pt>
                <c:pt idx="8">
                  <c:v>0.0406919942245365</c:v>
                </c:pt>
                <c:pt idx="9">
                  <c:v>0.0408372508438886</c:v>
                </c:pt>
                <c:pt idx="10">
                  <c:v>0.040966248325929</c:v>
                </c:pt>
                <c:pt idx="11">
                  <c:v>0.0410808334285986</c:v>
                </c:pt>
                <c:pt idx="12">
                  <c:v>0.041182637548091</c:v>
                </c:pt>
                <c:pt idx="13">
                  <c:v>0.0412731029975506</c:v>
                </c:pt>
                <c:pt idx="14">
                  <c:v>0.0413535058403704</c:v>
                </c:pt>
                <c:pt idx="15">
                  <c:v>0.0414249757778666</c:v>
                </c:pt>
                <c:pt idx="16">
                  <c:v>0.0414885135087999</c:v>
                </c:pt>
                <c:pt idx="17">
                  <c:v>0.0415450059122342</c:v>
                </c:pt>
                <c:pt idx="18">
                  <c:v>0.0415952393504968</c:v>
                </c:pt>
                <c:pt idx="19">
                  <c:v>0.0416399113434562</c:v>
                </c:pt>
                <c:pt idx="20">
                  <c:v>0.0416796408290454</c:v>
                </c:pt>
                <c:pt idx="21">
                  <c:v>0.0417149771923846</c:v>
                </c:pt>
                <c:pt idx="22">
                  <c:v>0.0417464082212195</c:v>
                </c:pt>
                <c:pt idx="23">
                  <c:v>0.0417743671225887</c:v>
                </c:pt>
                <c:pt idx="24">
                  <c:v>0.0417992387171926</c:v>
                </c:pt>
                <c:pt idx="25">
                  <c:v>0.0418213649129881</c:v>
                </c:pt>
                <c:pt idx="26">
                  <c:v>0.0418410495450165</c:v>
                </c:pt>
                <c:pt idx="27">
                  <c:v>0.0418585626583094</c:v>
                </c:pt>
                <c:pt idx="28">
                  <c:v>0.0418741442998289</c:v>
                </c:pt>
                <c:pt idx="29">
                  <c:v>0.0418880078779233</c:v>
                </c:pt>
                <c:pt idx="30">
                  <c:v>0.0419003431399574</c:v>
                </c:pt>
                <c:pt idx="31">
                  <c:v>0.0419113188125211</c:v>
                </c:pt>
                <c:pt idx="32">
                  <c:v>0.0419210849436296</c:v>
                </c:pt>
                <c:pt idx="33">
                  <c:v>0.0419297749811438</c:v>
                </c:pt>
                <c:pt idx="34">
                  <c:v>0.0419375076177024</c:v>
                </c:pt>
                <c:pt idx="35">
                  <c:v>0.0419443884287873</c:v>
                </c:pt>
                <c:pt idx="36">
                  <c:v>0.041950511327776</c:v>
                </c:pt>
                <c:pt idx="37">
                  <c:v>0.0419559598581034</c:v>
                </c:pt>
                <c:pt idx="38">
                  <c:v>0.0419608083418692</c:v>
                </c:pt>
                <c:pt idx="39">
                  <c:v>0.0419651229001536</c:v>
                </c:pt>
                <c:pt idx="40">
                  <c:v>0.041968962359971</c:v>
                </c:pt>
                <c:pt idx="41">
                  <c:v>0.0419723790607449</c:v>
                </c:pt>
                <c:pt idx="42">
                  <c:v>0.0419754195708151</c:v>
                </c:pt>
                <c:pt idx="43">
                  <c:v>0.0419781253251017</c:v>
                </c:pt>
                <c:pt idx="44">
                  <c:v>0.0419805331914473</c:v>
                </c:pt>
                <c:pt idx="45">
                  <c:v>0.0419826759750674</c:v>
                </c:pt>
                <c:pt idx="46">
                  <c:v>0.0419845828663239</c:v>
                </c:pt>
                <c:pt idx="47">
                  <c:v>0.0419862798397916</c:v>
                </c:pt>
                <c:pt idx="48">
                  <c:v>0.0419877900086156</c:v>
                </c:pt>
                <c:pt idx="49">
                  <c:v>0.0419891339401885</c:v>
                </c:pt>
                <c:pt idx="50">
                  <c:v>0.0419903299365361</c:v>
                </c:pt>
                <c:pt idx="51">
                  <c:v>0.041991394284135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term_structure!$A$33:$AZ$33</c:f>
              <c:numCache>
                <c:formatCode>General</c:formatCode>
                <c:ptCount val="52"/>
                <c:pt idx="0">
                  <c:v>32.0</c:v>
                </c:pt>
                <c:pt idx="1">
                  <c:v>0.0321349581240626</c:v>
                </c:pt>
                <c:pt idx="2">
                  <c:v>0.0396378574080984</c:v>
                </c:pt>
                <c:pt idx="3">
                  <c:v>0.0399020646763177</c:v>
                </c:pt>
                <c:pt idx="4">
                  <c:v>0.0401363004804989</c:v>
                </c:pt>
                <c:pt idx="5">
                  <c:v>0.0403440530231909</c:v>
                </c:pt>
                <c:pt idx="6">
                  <c:v>0.0405283860246721</c:v>
                </c:pt>
                <c:pt idx="7">
                  <c:v>0.0406919942245365</c:v>
                </c:pt>
                <c:pt idx="8">
                  <c:v>0.0408372508438886</c:v>
                </c:pt>
                <c:pt idx="9">
                  <c:v>0.040966248325929</c:v>
                </c:pt>
                <c:pt idx="10">
                  <c:v>0.0410808334285986</c:v>
                </c:pt>
                <c:pt idx="11">
                  <c:v>0.041182637548091</c:v>
                </c:pt>
                <c:pt idx="12">
                  <c:v>0.0412731029975506</c:v>
                </c:pt>
                <c:pt idx="13">
                  <c:v>0.0413535058403704</c:v>
                </c:pt>
                <c:pt idx="14">
                  <c:v>0.0414249757778666</c:v>
                </c:pt>
                <c:pt idx="15">
                  <c:v>0.0414885135087999</c:v>
                </c:pt>
                <c:pt idx="16">
                  <c:v>0.0415450059122342</c:v>
                </c:pt>
                <c:pt idx="17">
                  <c:v>0.0415952393504968</c:v>
                </c:pt>
                <c:pt idx="18">
                  <c:v>0.0416399113434562</c:v>
                </c:pt>
                <c:pt idx="19">
                  <c:v>0.0416796408290454</c:v>
                </c:pt>
                <c:pt idx="20">
                  <c:v>0.0417149771923846</c:v>
                </c:pt>
                <c:pt idx="21">
                  <c:v>0.0417464082212195</c:v>
                </c:pt>
                <c:pt idx="22">
                  <c:v>0.0417743671225887</c:v>
                </c:pt>
                <c:pt idx="23">
                  <c:v>0.0417992387171926</c:v>
                </c:pt>
                <c:pt idx="24">
                  <c:v>0.0418213649129881</c:v>
                </c:pt>
                <c:pt idx="25">
                  <c:v>0.0418410495450165</c:v>
                </c:pt>
                <c:pt idx="26">
                  <c:v>0.0418585626583094</c:v>
                </c:pt>
                <c:pt idx="27">
                  <c:v>0.0418741442998289</c:v>
                </c:pt>
                <c:pt idx="28">
                  <c:v>0.0418880078779233</c:v>
                </c:pt>
                <c:pt idx="29">
                  <c:v>0.0419003431399574</c:v>
                </c:pt>
                <c:pt idx="30">
                  <c:v>0.0419113188125211</c:v>
                </c:pt>
                <c:pt idx="31">
                  <c:v>0.0419210849436296</c:v>
                </c:pt>
                <c:pt idx="32">
                  <c:v>0.0419297749811438</c:v>
                </c:pt>
                <c:pt idx="33">
                  <c:v>0.0419375076177024</c:v>
                </c:pt>
                <c:pt idx="34">
                  <c:v>0.0419443884287873</c:v>
                </c:pt>
                <c:pt idx="35">
                  <c:v>0.041950511327776</c:v>
                </c:pt>
                <c:pt idx="36">
                  <c:v>0.0419559598581034</c:v>
                </c:pt>
                <c:pt idx="37">
                  <c:v>0.0419608083418692</c:v>
                </c:pt>
                <c:pt idx="38">
                  <c:v>0.0419651229001536</c:v>
                </c:pt>
                <c:pt idx="39">
                  <c:v>0.041968962359971</c:v>
                </c:pt>
                <c:pt idx="40">
                  <c:v>0.0419723790607449</c:v>
                </c:pt>
                <c:pt idx="41">
                  <c:v>0.0419754195708151</c:v>
                </c:pt>
                <c:pt idx="42">
                  <c:v>0.0419781253251017</c:v>
                </c:pt>
                <c:pt idx="43">
                  <c:v>0.0419805331914473</c:v>
                </c:pt>
                <c:pt idx="44">
                  <c:v>0.0419826759750674</c:v>
                </c:pt>
                <c:pt idx="45">
                  <c:v>0.0419845828663239</c:v>
                </c:pt>
                <c:pt idx="46">
                  <c:v>0.0419862798397916</c:v>
                </c:pt>
                <c:pt idx="47">
                  <c:v>0.0419877900086156</c:v>
                </c:pt>
                <c:pt idx="48">
                  <c:v>0.0419891339401885</c:v>
                </c:pt>
                <c:pt idx="49">
                  <c:v>0.0419903299365361</c:v>
                </c:pt>
                <c:pt idx="50">
                  <c:v>0.041991394284135</c:v>
                </c:pt>
                <c:pt idx="51">
                  <c:v>0.0419923414761027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term_structure!$A$34:$AZ$34</c:f>
              <c:numCache>
                <c:formatCode>General</c:formatCode>
                <c:ptCount val="52"/>
                <c:pt idx="0">
                  <c:v>33.0</c:v>
                </c:pt>
                <c:pt idx="1">
                  <c:v>0.0323615211779786</c:v>
                </c:pt>
                <c:pt idx="2">
                  <c:v>0.0399020646763177</c:v>
                </c:pt>
                <c:pt idx="3">
                  <c:v>0.0401363004804989</c:v>
                </c:pt>
                <c:pt idx="4">
                  <c:v>0.0403440530231909</c:v>
                </c:pt>
                <c:pt idx="5">
                  <c:v>0.0405283860246721</c:v>
                </c:pt>
                <c:pt idx="6">
                  <c:v>0.0406919942245365</c:v>
                </c:pt>
                <c:pt idx="7">
                  <c:v>0.0408372508438886</c:v>
                </c:pt>
                <c:pt idx="8">
                  <c:v>0.040966248325929</c:v>
                </c:pt>
                <c:pt idx="9">
                  <c:v>0.0410808334285986</c:v>
                </c:pt>
                <c:pt idx="10">
                  <c:v>0.041182637548091</c:v>
                </c:pt>
                <c:pt idx="11">
                  <c:v>0.0412731029975506</c:v>
                </c:pt>
                <c:pt idx="12">
                  <c:v>0.0413535058403704</c:v>
                </c:pt>
                <c:pt idx="13">
                  <c:v>0.0414249757778666</c:v>
                </c:pt>
                <c:pt idx="14">
                  <c:v>0.0414885135087999</c:v>
                </c:pt>
                <c:pt idx="15">
                  <c:v>0.0415450059122342</c:v>
                </c:pt>
                <c:pt idx="16">
                  <c:v>0.0415952393504968</c:v>
                </c:pt>
                <c:pt idx="17">
                  <c:v>0.0416399113434562</c:v>
                </c:pt>
                <c:pt idx="18">
                  <c:v>0.0416796408290454</c:v>
                </c:pt>
                <c:pt idx="19">
                  <c:v>0.0417149771923846</c:v>
                </c:pt>
                <c:pt idx="20">
                  <c:v>0.0417464082212195</c:v>
                </c:pt>
                <c:pt idx="21">
                  <c:v>0.0417743671225887</c:v>
                </c:pt>
                <c:pt idx="22">
                  <c:v>0.0417992387171926</c:v>
                </c:pt>
                <c:pt idx="23">
                  <c:v>0.0418213649129881</c:v>
                </c:pt>
                <c:pt idx="24">
                  <c:v>0.0418410495450165</c:v>
                </c:pt>
                <c:pt idx="25">
                  <c:v>0.0418585626583094</c:v>
                </c:pt>
                <c:pt idx="26">
                  <c:v>0.0418741442998289</c:v>
                </c:pt>
                <c:pt idx="27">
                  <c:v>0.0418880078779233</c:v>
                </c:pt>
                <c:pt idx="28">
                  <c:v>0.0419003431399574</c:v>
                </c:pt>
                <c:pt idx="29">
                  <c:v>0.0419113188125211</c:v>
                </c:pt>
                <c:pt idx="30">
                  <c:v>0.0419210849436296</c:v>
                </c:pt>
                <c:pt idx="31">
                  <c:v>0.0419297749811438</c:v>
                </c:pt>
                <c:pt idx="32">
                  <c:v>0.0419375076177024</c:v>
                </c:pt>
                <c:pt idx="33">
                  <c:v>0.0419443884287873</c:v>
                </c:pt>
                <c:pt idx="34">
                  <c:v>0.041950511327776</c:v>
                </c:pt>
                <c:pt idx="35">
                  <c:v>0.0419559598581034</c:v>
                </c:pt>
                <c:pt idx="36">
                  <c:v>0.0419608083418692</c:v>
                </c:pt>
                <c:pt idx="37">
                  <c:v>0.0419651229001536</c:v>
                </c:pt>
                <c:pt idx="38">
                  <c:v>0.041968962359971</c:v>
                </c:pt>
                <c:pt idx="39">
                  <c:v>0.0419723790607449</c:v>
                </c:pt>
                <c:pt idx="40">
                  <c:v>0.0419754195708151</c:v>
                </c:pt>
                <c:pt idx="41">
                  <c:v>0.0419781253251017</c:v>
                </c:pt>
                <c:pt idx="42">
                  <c:v>0.0419805331914473</c:v>
                </c:pt>
                <c:pt idx="43">
                  <c:v>0.0419826759750674</c:v>
                </c:pt>
                <c:pt idx="44">
                  <c:v>0.0419845828663239</c:v>
                </c:pt>
                <c:pt idx="45">
                  <c:v>0.0419862798397916</c:v>
                </c:pt>
                <c:pt idx="46">
                  <c:v>0.0419877900086156</c:v>
                </c:pt>
                <c:pt idx="47">
                  <c:v>0.0419891339401885</c:v>
                </c:pt>
                <c:pt idx="48">
                  <c:v>0.0419903299365361</c:v>
                </c:pt>
                <c:pt idx="49">
                  <c:v>0.041991394284135</c:v>
                </c:pt>
                <c:pt idx="50">
                  <c:v>0.0419923414761027</c:v>
                </c:pt>
                <c:pt idx="51">
                  <c:v>0.0419931844093992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term_structure!$A$35:$AZ$35</c:f>
              <c:numCache>
                <c:formatCode>General</c:formatCode>
                <c:ptCount val="52"/>
                <c:pt idx="0">
                  <c:v>34.0</c:v>
                </c:pt>
                <c:pt idx="1">
                  <c:v>0.0325825194810656</c:v>
                </c:pt>
                <c:pt idx="2">
                  <c:v>0.0401363004804989</c:v>
                </c:pt>
                <c:pt idx="3">
                  <c:v>0.0403440530231909</c:v>
                </c:pt>
                <c:pt idx="4">
                  <c:v>0.0405283860246721</c:v>
                </c:pt>
                <c:pt idx="5">
                  <c:v>0.0406919942245365</c:v>
                </c:pt>
                <c:pt idx="6">
                  <c:v>0.0408372508438886</c:v>
                </c:pt>
                <c:pt idx="7">
                  <c:v>0.040966248325929</c:v>
                </c:pt>
                <c:pt idx="8">
                  <c:v>0.0410808334285986</c:v>
                </c:pt>
                <c:pt idx="9">
                  <c:v>0.041182637548091</c:v>
                </c:pt>
                <c:pt idx="10">
                  <c:v>0.0412731029975506</c:v>
                </c:pt>
                <c:pt idx="11">
                  <c:v>0.0413535058403704</c:v>
                </c:pt>
                <c:pt idx="12">
                  <c:v>0.0414249757778666</c:v>
                </c:pt>
                <c:pt idx="13">
                  <c:v>0.0414885135087999</c:v>
                </c:pt>
                <c:pt idx="14">
                  <c:v>0.0415450059122342</c:v>
                </c:pt>
                <c:pt idx="15">
                  <c:v>0.0415952393504968</c:v>
                </c:pt>
                <c:pt idx="16">
                  <c:v>0.0416399113434562</c:v>
                </c:pt>
                <c:pt idx="17">
                  <c:v>0.0416796408290454</c:v>
                </c:pt>
                <c:pt idx="18">
                  <c:v>0.0417149771923846</c:v>
                </c:pt>
                <c:pt idx="19">
                  <c:v>0.0417464082212195</c:v>
                </c:pt>
                <c:pt idx="20">
                  <c:v>0.0417743671225887</c:v>
                </c:pt>
                <c:pt idx="21">
                  <c:v>0.0417992387171926</c:v>
                </c:pt>
                <c:pt idx="22">
                  <c:v>0.0418213649129881</c:v>
                </c:pt>
                <c:pt idx="23">
                  <c:v>0.0418410495450165</c:v>
                </c:pt>
                <c:pt idx="24">
                  <c:v>0.0418585626583094</c:v>
                </c:pt>
                <c:pt idx="25">
                  <c:v>0.0418741442998289</c:v>
                </c:pt>
                <c:pt idx="26">
                  <c:v>0.0418880078779233</c:v>
                </c:pt>
                <c:pt idx="27">
                  <c:v>0.0419003431399574</c:v>
                </c:pt>
                <c:pt idx="28">
                  <c:v>0.0419113188125211</c:v>
                </c:pt>
                <c:pt idx="29">
                  <c:v>0.0419210849436296</c:v>
                </c:pt>
                <c:pt idx="30">
                  <c:v>0.0419297749811438</c:v>
                </c:pt>
                <c:pt idx="31">
                  <c:v>0.0419375076177024</c:v>
                </c:pt>
                <c:pt idx="32">
                  <c:v>0.0419443884287873</c:v>
                </c:pt>
                <c:pt idx="33">
                  <c:v>0.041950511327776</c:v>
                </c:pt>
                <c:pt idx="34">
                  <c:v>0.0419559598581034</c:v>
                </c:pt>
                <c:pt idx="35">
                  <c:v>0.0419608083418692</c:v>
                </c:pt>
                <c:pt idx="36">
                  <c:v>0.0419651229001536</c:v>
                </c:pt>
                <c:pt idx="37">
                  <c:v>0.041968962359971</c:v>
                </c:pt>
                <c:pt idx="38">
                  <c:v>0.0419723790607449</c:v>
                </c:pt>
                <c:pt idx="39">
                  <c:v>0.0419754195708151</c:v>
                </c:pt>
                <c:pt idx="40">
                  <c:v>0.0419781253251017</c:v>
                </c:pt>
                <c:pt idx="41">
                  <c:v>0.0419805331914473</c:v>
                </c:pt>
                <c:pt idx="42">
                  <c:v>0.0419826759750674</c:v>
                </c:pt>
                <c:pt idx="43">
                  <c:v>0.0419845828663239</c:v>
                </c:pt>
                <c:pt idx="44">
                  <c:v>0.0419862798397916</c:v>
                </c:pt>
                <c:pt idx="45">
                  <c:v>0.0419877900086156</c:v>
                </c:pt>
                <c:pt idx="46">
                  <c:v>0.0419891339401885</c:v>
                </c:pt>
                <c:pt idx="47">
                  <c:v>0.0419903299365361</c:v>
                </c:pt>
                <c:pt idx="48">
                  <c:v>0.041991394284135</c:v>
                </c:pt>
                <c:pt idx="49">
                  <c:v>0.0419923414761027</c:v>
                </c:pt>
                <c:pt idx="50">
                  <c:v>0.0419931844093992</c:v>
                </c:pt>
                <c:pt idx="51">
                  <c:v>0.0419939345611127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term_structure!$A$36:$AZ$36</c:f>
              <c:numCache>
                <c:formatCode>General</c:formatCode>
                <c:ptCount val="52"/>
                <c:pt idx="0">
                  <c:v>35.0</c:v>
                </c:pt>
                <c:pt idx="1">
                  <c:v>0.0327975786005961</c:v>
                </c:pt>
                <c:pt idx="2">
                  <c:v>0.0403440530231909</c:v>
                </c:pt>
                <c:pt idx="3">
                  <c:v>0.0405283860246721</c:v>
                </c:pt>
                <c:pt idx="4">
                  <c:v>0.0406919942245365</c:v>
                </c:pt>
                <c:pt idx="5">
                  <c:v>0.0408372508438886</c:v>
                </c:pt>
                <c:pt idx="6">
                  <c:v>0.040966248325929</c:v>
                </c:pt>
                <c:pt idx="7">
                  <c:v>0.0410808334285986</c:v>
                </c:pt>
                <c:pt idx="8">
                  <c:v>0.041182637548091</c:v>
                </c:pt>
                <c:pt idx="9">
                  <c:v>0.0412731029975506</c:v>
                </c:pt>
                <c:pt idx="10">
                  <c:v>0.0413535058403704</c:v>
                </c:pt>
                <c:pt idx="11">
                  <c:v>0.0414249757778666</c:v>
                </c:pt>
                <c:pt idx="12">
                  <c:v>0.0414885135087999</c:v>
                </c:pt>
                <c:pt idx="13">
                  <c:v>0.0415450059122342</c:v>
                </c:pt>
                <c:pt idx="14">
                  <c:v>0.0415952393504968</c:v>
                </c:pt>
                <c:pt idx="15">
                  <c:v>0.0416399113434562</c:v>
                </c:pt>
                <c:pt idx="16">
                  <c:v>0.0416796408290454</c:v>
                </c:pt>
                <c:pt idx="17">
                  <c:v>0.0417149771923846</c:v>
                </c:pt>
                <c:pt idx="18">
                  <c:v>0.0417464082212195</c:v>
                </c:pt>
                <c:pt idx="19">
                  <c:v>0.0417743671225887</c:v>
                </c:pt>
                <c:pt idx="20">
                  <c:v>0.0417992387171926</c:v>
                </c:pt>
                <c:pt idx="21">
                  <c:v>0.0418213649129881</c:v>
                </c:pt>
                <c:pt idx="22">
                  <c:v>0.0418410495450165</c:v>
                </c:pt>
                <c:pt idx="23">
                  <c:v>0.0418585626583094</c:v>
                </c:pt>
                <c:pt idx="24">
                  <c:v>0.0418741442998289</c:v>
                </c:pt>
                <c:pt idx="25">
                  <c:v>0.0418880078779233</c:v>
                </c:pt>
                <c:pt idx="26">
                  <c:v>0.0419003431399574</c:v>
                </c:pt>
                <c:pt idx="27">
                  <c:v>0.0419113188125211</c:v>
                </c:pt>
                <c:pt idx="28">
                  <c:v>0.0419210849436296</c:v>
                </c:pt>
                <c:pt idx="29">
                  <c:v>0.0419297749811438</c:v>
                </c:pt>
                <c:pt idx="30">
                  <c:v>0.0419375076177024</c:v>
                </c:pt>
                <c:pt idx="31">
                  <c:v>0.0419443884287873</c:v>
                </c:pt>
                <c:pt idx="32">
                  <c:v>0.041950511327776</c:v>
                </c:pt>
                <c:pt idx="33">
                  <c:v>0.0419559598581034</c:v>
                </c:pt>
                <c:pt idx="34">
                  <c:v>0.0419608083418692</c:v>
                </c:pt>
                <c:pt idx="35">
                  <c:v>0.0419651229001536</c:v>
                </c:pt>
                <c:pt idx="36">
                  <c:v>0.041968962359971</c:v>
                </c:pt>
                <c:pt idx="37">
                  <c:v>0.0419723790607449</c:v>
                </c:pt>
                <c:pt idx="38">
                  <c:v>0.0419754195708151</c:v>
                </c:pt>
                <c:pt idx="39">
                  <c:v>0.0419781253251017</c:v>
                </c:pt>
                <c:pt idx="40">
                  <c:v>0.0419805331914473</c:v>
                </c:pt>
                <c:pt idx="41">
                  <c:v>0.0419826759750674</c:v>
                </c:pt>
                <c:pt idx="42">
                  <c:v>0.0419845828663239</c:v>
                </c:pt>
                <c:pt idx="43">
                  <c:v>0.0419862798397916</c:v>
                </c:pt>
                <c:pt idx="44">
                  <c:v>0.0419877900086156</c:v>
                </c:pt>
                <c:pt idx="45">
                  <c:v>0.0419891339401885</c:v>
                </c:pt>
                <c:pt idx="46">
                  <c:v>0.0419903299365361</c:v>
                </c:pt>
                <c:pt idx="47">
                  <c:v>0.041991394284135</c:v>
                </c:pt>
                <c:pt idx="48">
                  <c:v>0.0419923414761027</c:v>
                </c:pt>
                <c:pt idx="49">
                  <c:v>0.0419931844093992</c:v>
                </c:pt>
                <c:pt idx="50">
                  <c:v>0.0419939345611127</c:v>
                </c:pt>
                <c:pt idx="51">
                  <c:v>0.0419946021446338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term_structure!$A$37:$AZ$37</c:f>
              <c:numCache>
                <c:formatCode>General</c:formatCode>
                <c:ptCount val="52"/>
                <c:pt idx="0">
                  <c:v>36.0</c:v>
                </c:pt>
                <c:pt idx="1">
                  <c:v>0.0330064618765227</c:v>
                </c:pt>
                <c:pt idx="2">
                  <c:v>0.0405283860246721</c:v>
                </c:pt>
                <c:pt idx="3">
                  <c:v>0.0406919942245365</c:v>
                </c:pt>
                <c:pt idx="4">
                  <c:v>0.0408372508438886</c:v>
                </c:pt>
                <c:pt idx="5">
                  <c:v>0.040966248325929</c:v>
                </c:pt>
                <c:pt idx="6">
                  <c:v>0.0410808334285986</c:v>
                </c:pt>
                <c:pt idx="7">
                  <c:v>0.041182637548091</c:v>
                </c:pt>
                <c:pt idx="8">
                  <c:v>0.0412731029975506</c:v>
                </c:pt>
                <c:pt idx="9">
                  <c:v>0.0413535058403704</c:v>
                </c:pt>
                <c:pt idx="10">
                  <c:v>0.0414249757778666</c:v>
                </c:pt>
                <c:pt idx="11">
                  <c:v>0.0414885135087999</c:v>
                </c:pt>
                <c:pt idx="12">
                  <c:v>0.0415450059122342</c:v>
                </c:pt>
                <c:pt idx="13">
                  <c:v>0.0415952393504968</c:v>
                </c:pt>
                <c:pt idx="14">
                  <c:v>0.0416399113434562</c:v>
                </c:pt>
                <c:pt idx="15">
                  <c:v>0.0416796408290454</c:v>
                </c:pt>
                <c:pt idx="16">
                  <c:v>0.0417149771923846</c:v>
                </c:pt>
                <c:pt idx="17">
                  <c:v>0.0417464082212195</c:v>
                </c:pt>
                <c:pt idx="18">
                  <c:v>0.0417743671225887</c:v>
                </c:pt>
                <c:pt idx="19">
                  <c:v>0.0417992387171926</c:v>
                </c:pt>
                <c:pt idx="20">
                  <c:v>0.0418213649129881</c:v>
                </c:pt>
                <c:pt idx="21">
                  <c:v>0.0418410495450165</c:v>
                </c:pt>
                <c:pt idx="22">
                  <c:v>0.0418585626583094</c:v>
                </c:pt>
                <c:pt idx="23">
                  <c:v>0.0418741442998289</c:v>
                </c:pt>
                <c:pt idx="24">
                  <c:v>0.0418880078779233</c:v>
                </c:pt>
                <c:pt idx="25">
                  <c:v>0.0419003431399574</c:v>
                </c:pt>
                <c:pt idx="26">
                  <c:v>0.0419113188125211</c:v>
                </c:pt>
                <c:pt idx="27">
                  <c:v>0.0419210849436296</c:v>
                </c:pt>
                <c:pt idx="28">
                  <c:v>0.0419297749811438</c:v>
                </c:pt>
                <c:pt idx="29">
                  <c:v>0.0419375076177024</c:v>
                </c:pt>
                <c:pt idx="30">
                  <c:v>0.0419443884287873</c:v>
                </c:pt>
                <c:pt idx="31">
                  <c:v>0.041950511327776</c:v>
                </c:pt>
                <c:pt idx="32">
                  <c:v>0.0419559598581034</c:v>
                </c:pt>
                <c:pt idx="33">
                  <c:v>0.0419608083418692</c:v>
                </c:pt>
                <c:pt idx="34">
                  <c:v>0.0419651229001536</c:v>
                </c:pt>
                <c:pt idx="35">
                  <c:v>0.041968962359971</c:v>
                </c:pt>
                <c:pt idx="36">
                  <c:v>0.0419723790607449</c:v>
                </c:pt>
                <c:pt idx="37">
                  <c:v>0.0419754195708151</c:v>
                </c:pt>
                <c:pt idx="38">
                  <c:v>0.0419781253251017</c:v>
                </c:pt>
                <c:pt idx="39">
                  <c:v>0.0419805331914473</c:v>
                </c:pt>
                <c:pt idx="40">
                  <c:v>0.0419826759750674</c:v>
                </c:pt>
                <c:pt idx="41">
                  <c:v>0.0419845828663239</c:v>
                </c:pt>
                <c:pt idx="42">
                  <c:v>0.0419862798397916</c:v>
                </c:pt>
                <c:pt idx="43">
                  <c:v>0.0419877900086156</c:v>
                </c:pt>
                <c:pt idx="44">
                  <c:v>0.0419891339401885</c:v>
                </c:pt>
                <c:pt idx="45">
                  <c:v>0.0419903299365361</c:v>
                </c:pt>
                <c:pt idx="46">
                  <c:v>0.041991394284135</c:v>
                </c:pt>
                <c:pt idx="47">
                  <c:v>0.0419923414761027</c:v>
                </c:pt>
                <c:pt idx="48">
                  <c:v>0.0419931844093992</c:v>
                </c:pt>
                <c:pt idx="49">
                  <c:v>0.0419939345611127</c:v>
                </c:pt>
                <c:pt idx="50">
                  <c:v>0.0419946021446338</c:v>
                </c:pt>
                <c:pt idx="51">
                  <c:v>0.0419951962487925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term_structure!$A$38:$AZ$38</c:f>
              <c:numCache>
                <c:formatCode>General</c:formatCode>
                <c:ptCount val="52"/>
                <c:pt idx="0">
                  <c:v>37.0</c:v>
                </c:pt>
                <c:pt idx="1">
                  <c:v>0.0332090404022876</c:v>
                </c:pt>
                <c:pt idx="2">
                  <c:v>0.0406919942245365</c:v>
                </c:pt>
                <c:pt idx="3">
                  <c:v>0.0408372508438886</c:v>
                </c:pt>
                <c:pt idx="4">
                  <c:v>0.040966248325929</c:v>
                </c:pt>
                <c:pt idx="5">
                  <c:v>0.0410808334285986</c:v>
                </c:pt>
                <c:pt idx="6">
                  <c:v>0.041182637548091</c:v>
                </c:pt>
                <c:pt idx="7">
                  <c:v>0.0412731029975506</c:v>
                </c:pt>
                <c:pt idx="8">
                  <c:v>0.0413535058403704</c:v>
                </c:pt>
                <c:pt idx="9">
                  <c:v>0.0414249757778666</c:v>
                </c:pt>
                <c:pt idx="10">
                  <c:v>0.0414885135087999</c:v>
                </c:pt>
                <c:pt idx="11">
                  <c:v>0.0415450059122342</c:v>
                </c:pt>
                <c:pt idx="12">
                  <c:v>0.0415952393504968</c:v>
                </c:pt>
                <c:pt idx="13">
                  <c:v>0.0416399113434562</c:v>
                </c:pt>
                <c:pt idx="14">
                  <c:v>0.0416796408290454</c:v>
                </c:pt>
                <c:pt idx="15">
                  <c:v>0.0417149771923846</c:v>
                </c:pt>
                <c:pt idx="16">
                  <c:v>0.0417464082212195</c:v>
                </c:pt>
                <c:pt idx="17">
                  <c:v>0.0417743671225887</c:v>
                </c:pt>
                <c:pt idx="18">
                  <c:v>0.0417992387171926</c:v>
                </c:pt>
                <c:pt idx="19">
                  <c:v>0.0418213649129881</c:v>
                </c:pt>
                <c:pt idx="20">
                  <c:v>0.0418410495450165</c:v>
                </c:pt>
                <c:pt idx="21">
                  <c:v>0.0418585626583094</c:v>
                </c:pt>
                <c:pt idx="22">
                  <c:v>0.0418741442998289</c:v>
                </c:pt>
                <c:pt idx="23">
                  <c:v>0.0418880078779233</c:v>
                </c:pt>
                <c:pt idx="24">
                  <c:v>0.0419003431399574</c:v>
                </c:pt>
                <c:pt idx="25">
                  <c:v>0.0419113188125211</c:v>
                </c:pt>
                <c:pt idx="26">
                  <c:v>0.0419210849436296</c:v>
                </c:pt>
                <c:pt idx="27">
                  <c:v>0.0419297749811438</c:v>
                </c:pt>
                <c:pt idx="28">
                  <c:v>0.0419375076177024</c:v>
                </c:pt>
                <c:pt idx="29">
                  <c:v>0.0419443884287873</c:v>
                </c:pt>
                <c:pt idx="30">
                  <c:v>0.041950511327776</c:v>
                </c:pt>
                <c:pt idx="31">
                  <c:v>0.0419559598581034</c:v>
                </c:pt>
                <c:pt idx="32">
                  <c:v>0.0419608083418692</c:v>
                </c:pt>
                <c:pt idx="33">
                  <c:v>0.0419651229001536</c:v>
                </c:pt>
                <c:pt idx="34">
                  <c:v>0.041968962359971</c:v>
                </c:pt>
                <c:pt idx="35">
                  <c:v>0.0419723790607449</c:v>
                </c:pt>
                <c:pt idx="36">
                  <c:v>0.0419754195708151</c:v>
                </c:pt>
                <c:pt idx="37">
                  <c:v>0.0419781253251017</c:v>
                </c:pt>
                <c:pt idx="38">
                  <c:v>0.0419805331914473</c:v>
                </c:pt>
                <c:pt idx="39">
                  <c:v>0.0419826759750674</c:v>
                </c:pt>
                <c:pt idx="40">
                  <c:v>0.0419845828663239</c:v>
                </c:pt>
                <c:pt idx="41">
                  <c:v>0.0419862798397916</c:v>
                </c:pt>
                <c:pt idx="42">
                  <c:v>0.0419877900086156</c:v>
                </c:pt>
                <c:pt idx="43">
                  <c:v>0.0419891339401885</c:v>
                </c:pt>
                <c:pt idx="44">
                  <c:v>0.0419903299365361</c:v>
                </c:pt>
                <c:pt idx="45">
                  <c:v>0.041991394284135</c:v>
                </c:pt>
                <c:pt idx="46">
                  <c:v>0.0419923414761027</c:v>
                </c:pt>
                <c:pt idx="47">
                  <c:v>0.0419931844093992</c:v>
                </c:pt>
                <c:pt idx="48">
                  <c:v>0.0419939345611127</c:v>
                </c:pt>
                <c:pt idx="49">
                  <c:v>0.0419946021446338</c:v>
                </c:pt>
                <c:pt idx="50">
                  <c:v>0.0419951962487925</c:v>
                </c:pt>
                <c:pt idx="51">
                  <c:v>0.0419957249619069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term_structure!$A$39:$AZ$39</c:f>
              <c:numCache>
                <c:formatCode>General</c:formatCode>
                <c:ptCount val="52"/>
                <c:pt idx="0">
                  <c:v>38.0</c:v>
                </c:pt>
                <c:pt idx="1">
                  <c:v>0.0334052692058313</c:v>
                </c:pt>
                <c:pt idx="2">
                  <c:v>0.0408372508438886</c:v>
                </c:pt>
                <c:pt idx="3">
                  <c:v>0.040966248325929</c:v>
                </c:pt>
                <c:pt idx="4">
                  <c:v>0.0410808334285986</c:v>
                </c:pt>
                <c:pt idx="5">
                  <c:v>0.041182637548091</c:v>
                </c:pt>
                <c:pt idx="6">
                  <c:v>0.0412731029975506</c:v>
                </c:pt>
                <c:pt idx="7">
                  <c:v>0.0413535058403704</c:v>
                </c:pt>
                <c:pt idx="8">
                  <c:v>0.0414249757778666</c:v>
                </c:pt>
                <c:pt idx="9">
                  <c:v>0.0414885135087999</c:v>
                </c:pt>
                <c:pt idx="10">
                  <c:v>0.0415450059122342</c:v>
                </c:pt>
                <c:pt idx="11">
                  <c:v>0.0415952393504968</c:v>
                </c:pt>
                <c:pt idx="12">
                  <c:v>0.0416399113434562</c:v>
                </c:pt>
                <c:pt idx="13">
                  <c:v>0.0416796408290454</c:v>
                </c:pt>
                <c:pt idx="14">
                  <c:v>0.0417149771923846</c:v>
                </c:pt>
                <c:pt idx="15">
                  <c:v>0.0417464082212195</c:v>
                </c:pt>
                <c:pt idx="16">
                  <c:v>0.0417743671225887</c:v>
                </c:pt>
                <c:pt idx="17">
                  <c:v>0.0417992387171926</c:v>
                </c:pt>
                <c:pt idx="18">
                  <c:v>0.0418213649129881</c:v>
                </c:pt>
                <c:pt idx="19">
                  <c:v>0.0418410495450165</c:v>
                </c:pt>
                <c:pt idx="20">
                  <c:v>0.0418585626583094</c:v>
                </c:pt>
                <c:pt idx="21">
                  <c:v>0.0418741442998289</c:v>
                </c:pt>
                <c:pt idx="22">
                  <c:v>0.0418880078779233</c:v>
                </c:pt>
                <c:pt idx="23">
                  <c:v>0.0419003431399574</c:v>
                </c:pt>
                <c:pt idx="24">
                  <c:v>0.0419113188125211</c:v>
                </c:pt>
                <c:pt idx="25">
                  <c:v>0.0419210849436296</c:v>
                </c:pt>
                <c:pt idx="26">
                  <c:v>0.0419297749811438</c:v>
                </c:pt>
                <c:pt idx="27">
                  <c:v>0.0419375076177024</c:v>
                </c:pt>
                <c:pt idx="28">
                  <c:v>0.0419443884287873</c:v>
                </c:pt>
                <c:pt idx="29">
                  <c:v>0.041950511327776</c:v>
                </c:pt>
                <c:pt idx="30">
                  <c:v>0.0419559598581034</c:v>
                </c:pt>
                <c:pt idx="31">
                  <c:v>0.0419608083418692</c:v>
                </c:pt>
                <c:pt idx="32">
                  <c:v>0.0419651229001536</c:v>
                </c:pt>
                <c:pt idx="33">
                  <c:v>0.041968962359971</c:v>
                </c:pt>
                <c:pt idx="34">
                  <c:v>0.0419723790607449</c:v>
                </c:pt>
                <c:pt idx="35">
                  <c:v>0.0419754195708151</c:v>
                </c:pt>
                <c:pt idx="36">
                  <c:v>0.0419781253251017</c:v>
                </c:pt>
                <c:pt idx="37">
                  <c:v>0.0419805331914473</c:v>
                </c:pt>
                <c:pt idx="38">
                  <c:v>0.0419826759750674</c:v>
                </c:pt>
                <c:pt idx="39">
                  <c:v>0.0419845828663239</c:v>
                </c:pt>
                <c:pt idx="40">
                  <c:v>0.0419862798397916</c:v>
                </c:pt>
                <c:pt idx="41">
                  <c:v>0.0419877900086156</c:v>
                </c:pt>
                <c:pt idx="42">
                  <c:v>0.0419891339401885</c:v>
                </c:pt>
                <c:pt idx="43">
                  <c:v>0.0419903299365361</c:v>
                </c:pt>
                <c:pt idx="44">
                  <c:v>0.041991394284135</c:v>
                </c:pt>
                <c:pt idx="45">
                  <c:v>0.0419923414761027</c:v>
                </c:pt>
                <c:pt idx="46">
                  <c:v>0.0419931844093992</c:v>
                </c:pt>
                <c:pt idx="47">
                  <c:v>0.0419939345611127</c:v>
                </c:pt>
                <c:pt idx="48">
                  <c:v>0.0419946021446338</c:v>
                </c:pt>
                <c:pt idx="49">
                  <c:v>0.0419951962487925</c:v>
                </c:pt>
                <c:pt idx="50">
                  <c:v>0.0419957249619069</c:v>
                </c:pt>
                <c:pt idx="51">
                  <c:v>0.0419961954818213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term_structure!$A$40:$AZ$40</c:f>
              <c:numCache>
                <c:formatCode>General</c:formatCode>
                <c:ptCount val="52"/>
                <c:pt idx="0">
                  <c:v>39.0</c:v>
                </c:pt>
                <c:pt idx="1">
                  <c:v>0.033595168309176</c:v>
                </c:pt>
                <c:pt idx="2">
                  <c:v>0.040966248325929</c:v>
                </c:pt>
                <c:pt idx="3">
                  <c:v>0.0410808334285986</c:v>
                </c:pt>
                <c:pt idx="4">
                  <c:v>0.041182637548091</c:v>
                </c:pt>
                <c:pt idx="5">
                  <c:v>0.0412731029975506</c:v>
                </c:pt>
                <c:pt idx="6">
                  <c:v>0.0413535058403704</c:v>
                </c:pt>
                <c:pt idx="7">
                  <c:v>0.0414249757778666</c:v>
                </c:pt>
                <c:pt idx="8">
                  <c:v>0.0414885135087999</c:v>
                </c:pt>
                <c:pt idx="9">
                  <c:v>0.0415450059122342</c:v>
                </c:pt>
                <c:pt idx="10">
                  <c:v>0.0415952393504968</c:v>
                </c:pt>
                <c:pt idx="11">
                  <c:v>0.0416399113434562</c:v>
                </c:pt>
                <c:pt idx="12">
                  <c:v>0.0416796408290454</c:v>
                </c:pt>
                <c:pt idx="13">
                  <c:v>0.0417149771923846</c:v>
                </c:pt>
                <c:pt idx="14">
                  <c:v>0.0417464082212195</c:v>
                </c:pt>
                <c:pt idx="15">
                  <c:v>0.0417743671225887</c:v>
                </c:pt>
                <c:pt idx="16">
                  <c:v>0.0417992387171926</c:v>
                </c:pt>
                <c:pt idx="17">
                  <c:v>0.0418213649129881</c:v>
                </c:pt>
                <c:pt idx="18">
                  <c:v>0.0418410495450165</c:v>
                </c:pt>
                <c:pt idx="19">
                  <c:v>0.0418585626583094</c:v>
                </c:pt>
                <c:pt idx="20">
                  <c:v>0.0418741442998289</c:v>
                </c:pt>
                <c:pt idx="21">
                  <c:v>0.0418880078779233</c:v>
                </c:pt>
                <c:pt idx="22">
                  <c:v>0.0419003431399574</c:v>
                </c:pt>
                <c:pt idx="23">
                  <c:v>0.0419113188125211</c:v>
                </c:pt>
                <c:pt idx="24">
                  <c:v>0.0419210849436296</c:v>
                </c:pt>
                <c:pt idx="25">
                  <c:v>0.0419297749811438</c:v>
                </c:pt>
                <c:pt idx="26">
                  <c:v>0.0419375076177024</c:v>
                </c:pt>
                <c:pt idx="27">
                  <c:v>0.0419443884287873</c:v>
                </c:pt>
                <c:pt idx="28">
                  <c:v>0.041950511327776</c:v>
                </c:pt>
                <c:pt idx="29">
                  <c:v>0.0419559598581034</c:v>
                </c:pt>
                <c:pt idx="30">
                  <c:v>0.0419608083418692</c:v>
                </c:pt>
                <c:pt idx="31">
                  <c:v>0.0419651229001536</c:v>
                </c:pt>
                <c:pt idx="32">
                  <c:v>0.041968962359971</c:v>
                </c:pt>
                <c:pt idx="33">
                  <c:v>0.0419723790607449</c:v>
                </c:pt>
                <c:pt idx="34">
                  <c:v>0.0419754195708151</c:v>
                </c:pt>
                <c:pt idx="35">
                  <c:v>0.0419781253251017</c:v>
                </c:pt>
                <c:pt idx="36">
                  <c:v>0.0419805331914473</c:v>
                </c:pt>
                <c:pt idx="37">
                  <c:v>0.0419826759750674</c:v>
                </c:pt>
                <c:pt idx="38">
                  <c:v>0.0419845828663239</c:v>
                </c:pt>
                <c:pt idx="39">
                  <c:v>0.0419862798397916</c:v>
                </c:pt>
                <c:pt idx="40">
                  <c:v>0.0419877900086156</c:v>
                </c:pt>
                <c:pt idx="41">
                  <c:v>0.0419891339401885</c:v>
                </c:pt>
                <c:pt idx="42">
                  <c:v>0.0419903299365361</c:v>
                </c:pt>
                <c:pt idx="43">
                  <c:v>0.041991394284135</c:v>
                </c:pt>
                <c:pt idx="44">
                  <c:v>0.0419923414761027</c:v>
                </c:pt>
                <c:pt idx="45">
                  <c:v>0.0419931844093992</c:v>
                </c:pt>
                <c:pt idx="46">
                  <c:v>0.0419939345611127</c:v>
                </c:pt>
                <c:pt idx="47">
                  <c:v>0.0419946021446338</c:v>
                </c:pt>
                <c:pt idx="48">
                  <c:v>0.0419951962487925</c:v>
                </c:pt>
                <c:pt idx="49">
                  <c:v>0.0419957249619069</c:v>
                </c:pt>
                <c:pt idx="50">
                  <c:v>0.0419961954818213</c:v>
                </c:pt>
                <c:pt idx="51">
                  <c:v>0.0419966142139028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term_structure!$A$41:$AZ$41</c:f>
              <c:numCache>
                <c:formatCode>General</c:formatCode>
                <c:ptCount val="52"/>
                <c:pt idx="0">
                  <c:v>40.0</c:v>
                </c:pt>
                <c:pt idx="1">
                  <c:v>0.0337788076433283</c:v>
                </c:pt>
                <c:pt idx="2">
                  <c:v>0.0410808334285986</c:v>
                </c:pt>
                <c:pt idx="3">
                  <c:v>0.041182637548091</c:v>
                </c:pt>
                <c:pt idx="4">
                  <c:v>0.0412731029975506</c:v>
                </c:pt>
                <c:pt idx="5">
                  <c:v>0.0413535058403704</c:v>
                </c:pt>
                <c:pt idx="6">
                  <c:v>0.0414249757778666</c:v>
                </c:pt>
                <c:pt idx="7">
                  <c:v>0.0414885135087999</c:v>
                </c:pt>
                <c:pt idx="8">
                  <c:v>0.0415450059122342</c:v>
                </c:pt>
                <c:pt idx="9">
                  <c:v>0.0415952393504968</c:v>
                </c:pt>
                <c:pt idx="10">
                  <c:v>0.0416399113434562</c:v>
                </c:pt>
                <c:pt idx="11">
                  <c:v>0.0416796408290454</c:v>
                </c:pt>
                <c:pt idx="12">
                  <c:v>0.0417149771923846</c:v>
                </c:pt>
                <c:pt idx="13">
                  <c:v>0.0417464082212195</c:v>
                </c:pt>
                <c:pt idx="14">
                  <c:v>0.0417743671225887</c:v>
                </c:pt>
                <c:pt idx="15">
                  <c:v>0.0417992387171926</c:v>
                </c:pt>
                <c:pt idx="16">
                  <c:v>0.0418213649129881</c:v>
                </c:pt>
                <c:pt idx="17">
                  <c:v>0.0418410495450165</c:v>
                </c:pt>
                <c:pt idx="18">
                  <c:v>0.0418585626583094</c:v>
                </c:pt>
                <c:pt idx="19">
                  <c:v>0.0418741442998289</c:v>
                </c:pt>
                <c:pt idx="20">
                  <c:v>0.0418880078779233</c:v>
                </c:pt>
                <c:pt idx="21">
                  <c:v>0.0419003431399574</c:v>
                </c:pt>
                <c:pt idx="22">
                  <c:v>0.0419113188125211</c:v>
                </c:pt>
                <c:pt idx="23">
                  <c:v>0.0419210849436296</c:v>
                </c:pt>
                <c:pt idx="24">
                  <c:v>0.0419297749811438</c:v>
                </c:pt>
                <c:pt idx="25">
                  <c:v>0.0419375076177024</c:v>
                </c:pt>
                <c:pt idx="26">
                  <c:v>0.0419443884287873</c:v>
                </c:pt>
                <c:pt idx="27">
                  <c:v>0.041950511327776</c:v>
                </c:pt>
                <c:pt idx="28">
                  <c:v>0.0419559598581034</c:v>
                </c:pt>
                <c:pt idx="29">
                  <c:v>0.0419608083418692</c:v>
                </c:pt>
                <c:pt idx="30">
                  <c:v>0.0419651229001536</c:v>
                </c:pt>
                <c:pt idx="31">
                  <c:v>0.041968962359971</c:v>
                </c:pt>
                <c:pt idx="32">
                  <c:v>0.0419723790607449</c:v>
                </c:pt>
                <c:pt idx="33">
                  <c:v>0.0419754195708151</c:v>
                </c:pt>
                <c:pt idx="34">
                  <c:v>0.0419781253251017</c:v>
                </c:pt>
                <c:pt idx="35">
                  <c:v>0.0419805331914473</c:v>
                </c:pt>
                <c:pt idx="36">
                  <c:v>0.0419826759750674</c:v>
                </c:pt>
                <c:pt idx="37">
                  <c:v>0.0419845828663239</c:v>
                </c:pt>
                <c:pt idx="38">
                  <c:v>0.0419862798397916</c:v>
                </c:pt>
                <c:pt idx="39">
                  <c:v>0.0419877900086156</c:v>
                </c:pt>
                <c:pt idx="40">
                  <c:v>0.0419891339401885</c:v>
                </c:pt>
                <c:pt idx="41">
                  <c:v>0.0419903299365361</c:v>
                </c:pt>
                <c:pt idx="42">
                  <c:v>0.041991394284135</c:v>
                </c:pt>
                <c:pt idx="43">
                  <c:v>0.0419923414761027</c:v>
                </c:pt>
                <c:pt idx="44">
                  <c:v>0.0419931844093992</c:v>
                </c:pt>
                <c:pt idx="45">
                  <c:v>0.0419939345611127</c:v>
                </c:pt>
                <c:pt idx="46">
                  <c:v>0.0419946021446338</c:v>
                </c:pt>
                <c:pt idx="47">
                  <c:v>0.0419951962487925</c:v>
                </c:pt>
                <c:pt idx="48">
                  <c:v>0.0419957249619069</c:v>
                </c:pt>
                <c:pt idx="49">
                  <c:v>0.0419961954818213</c:v>
                </c:pt>
                <c:pt idx="50">
                  <c:v>0.0419966142139028</c:v>
                </c:pt>
                <c:pt idx="51">
                  <c:v>0.0419969868585133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term_structure!$A$42:$AZ$42</c:f>
              <c:numCache>
                <c:formatCode>General</c:formatCode>
                <c:ptCount val="52"/>
                <c:pt idx="0">
                  <c:v>41.0</c:v>
                </c:pt>
                <c:pt idx="1">
                  <c:v>0.0339562950218037</c:v>
                </c:pt>
                <c:pt idx="2">
                  <c:v>0.041182637548091</c:v>
                </c:pt>
                <c:pt idx="3">
                  <c:v>0.0412731029975506</c:v>
                </c:pt>
                <c:pt idx="4">
                  <c:v>0.0413535058403704</c:v>
                </c:pt>
                <c:pt idx="5">
                  <c:v>0.0414249757778666</c:v>
                </c:pt>
                <c:pt idx="6">
                  <c:v>0.0414885135087999</c:v>
                </c:pt>
                <c:pt idx="7">
                  <c:v>0.0415450059122342</c:v>
                </c:pt>
                <c:pt idx="8">
                  <c:v>0.0415952393504968</c:v>
                </c:pt>
                <c:pt idx="9">
                  <c:v>0.0416399113434562</c:v>
                </c:pt>
                <c:pt idx="10">
                  <c:v>0.0416796408290454</c:v>
                </c:pt>
                <c:pt idx="11">
                  <c:v>0.0417149771923846</c:v>
                </c:pt>
                <c:pt idx="12">
                  <c:v>0.0417464082212195</c:v>
                </c:pt>
                <c:pt idx="13">
                  <c:v>0.0417743671225887</c:v>
                </c:pt>
                <c:pt idx="14">
                  <c:v>0.0417992387171926</c:v>
                </c:pt>
                <c:pt idx="15">
                  <c:v>0.0418213649129881</c:v>
                </c:pt>
                <c:pt idx="16">
                  <c:v>0.0418410495450165</c:v>
                </c:pt>
                <c:pt idx="17">
                  <c:v>0.0418585626583094</c:v>
                </c:pt>
                <c:pt idx="18">
                  <c:v>0.0418741442998289</c:v>
                </c:pt>
                <c:pt idx="19">
                  <c:v>0.0418880078779233</c:v>
                </c:pt>
                <c:pt idx="20">
                  <c:v>0.0419003431399574</c:v>
                </c:pt>
                <c:pt idx="21">
                  <c:v>0.0419113188125211</c:v>
                </c:pt>
                <c:pt idx="22">
                  <c:v>0.0419210849436296</c:v>
                </c:pt>
                <c:pt idx="23">
                  <c:v>0.0419297749811438</c:v>
                </c:pt>
                <c:pt idx="24">
                  <c:v>0.0419375076177024</c:v>
                </c:pt>
                <c:pt idx="25">
                  <c:v>0.0419443884287873</c:v>
                </c:pt>
                <c:pt idx="26">
                  <c:v>0.041950511327776</c:v>
                </c:pt>
                <c:pt idx="27">
                  <c:v>0.0419559598581034</c:v>
                </c:pt>
                <c:pt idx="28">
                  <c:v>0.0419608083418692</c:v>
                </c:pt>
                <c:pt idx="29">
                  <c:v>0.0419651229001536</c:v>
                </c:pt>
                <c:pt idx="30">
                  <c:v>0.041968962359971</c:v>
                </c:pt>
                <c:pt idx="31">
                  <c:v>0.0419723790607449</c:v>
                </c:pt>
                <c:pt idx="32">
                  <c:v>0.0419754195708151</c:v>
                </c:pt>
                <c:pt idx="33">
                  <c:v>0.0419781253251017</c:v>
                </c:pt>
                <c:pt idx="34">
                  <c:v>0.0419805331914473</c:v>
                </c:pt>
                <c:pt idx="35">
                  <c:v>0.0419826759750674</c:v>
                </c:pt>
                <c:pt idx="36">
                  <c:v>0.0419845828663239</c:v>
                </c:pt>
                <c:pt idx="37">
                  <c:v>0.0419862798397916</c:v>
                </c:pt>
                <c:pt idx="38">
                  <c:v>0.0419877900086156</c:v>
                </c:pt>
                <c:pt idx="39">
                  <c:v>0.0419891339401885</c:v>
                </c:pt>
                <c:pt idx="40">
                  <c:v>0.0419903299365361</c:v>
                </c:pt>
                <c:pt idx="41">
                  <c:v>0.041991394284135</c:v>
                </c:pt>
                <c:pt idx="42">
                  <c:v>0.0419923414761027</c:v>
                </c:pt>
                <c:pt idx="43">
                  <c:v>0.0419931844093992</c:v>
                </c:pt>
                <c:pt idx="44">
                  <c:v>0.0419939345611127</c:v>
                </c:pt>
                <c:pt idx="45">
                  <c:v>0.0419946021446338</c:v>
                </c:pt>
                <c:pt idx="46">
                  <c:v>0.0419951962487925</c:v>
                </c:pt>
                <c:pt idx="47">
                  <c:v>0.0419957249619069</c:v>
                </c:pt>
                <c:pt idx="48">
                  <c:v>0.0419961954818213</c:v>
                </c:pt>
                <c:pt idx="49">
                  <c:v>0.0419966142139028</c:v>
                </c:pt>
                <c:pt idx="50">
                  <c:v>0.0419969868585133</c:v>
                </c:pt>
                <c:pt idx="51">
                  <c:v>0.0419973184884623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term_structure!$A$43:$AZ$43</c:f>
              <c:numCache>
                <c:formatCode>General</c:formatCode>
                <c:ptCount val="52"/>
                <c:pt idx="0">
                  <c:v>42.0</c:v>
                </c:pt>
                <c:pt idx="1">
                  <c:v>0.034127766549205</c:v>
                </c:pt>
                <c:pt idx="2">
                  <c:v>0.0412731029975506</c:v>
                </c:pt>
                <c:pt idx="3">
                  <c:v>0.0413535058403704</c:v>
                </c:pt>
                <c:pt idx="4">
                  <c:v>0.0414249757778666</c:v>
                </c:pt>
                <c:pt idx="5">
                  <c:v>0.0414885135087999</c:v>
                </c:pt>
                <c:pt idx="6">
                  <c:v>0.0415450059122342</c:v>
                </c:pt>
                <c:pt idx="7">
                  <c:v>0.0415952393504968</c:v>
                </c:pt>
                <c:pt idx="8">
                  <c:v>0.0416399113434562</c:v>
                </c:pt>
                <c:pt idx="9">
                  <c:v>0.0416796408290454</c:v>
                </c:pt>
                <c:pt idx="10">
                  <c:v>0.0417149771923846</c:v>
                </c:pt>
                <c:pt idx="11">
                  <c:v>0.0417464082212195</c:v>
                </c:pt>
                <c:pt idx="12">
                  <c:v>0.0417743671225887</c:v>
                </c:pt>
                <c:pt idx="13">
                  <c:v>0.0417992387171926</c:v>
                </c:pt>
                <c:pt idx="14">
                  <c:v>0.0418213649129881</c:v>
                </c:pt>
                <c:pt idx="15">
                  <c:v>0.0418410495450165</c:v>
                </c:pt>
                <c:pt idx="16">
                  <c:v>0.0418585626583094</c:v>
                </c:pt>
                <c:pt idx="17">
                  <c:v>0.0418741442998289</c:v>
                </c:pt>
                <c:pt idx="18">
                  <c:v>0.0418880078779233</c:v>
                </c:pt>
                <c:pt idx="19">
                  <c:v>0.0419003431399574</c:v>
                </c:pt>
                <c:pt idx="20">
                  <c:v>0.0419113188125211</c:v>
                </c:pt>
                <c:pt idx="21">
                  <c:v>0.0419210849436296</c:v>
                </c:pt>
                <c:pt idx="22">
                  <c:v>0.0419297749811438</c:v>
                </c:pt>
                <c:pt idx="23">
                  <c:v>0.0419375076177024</c:v>
                </c:pt>
                <c:pt idx="24">
                  <c:v>0.0419443884287873</c:v>
                </c:pt>
                <c:pt idx="25">
                  <c:v>0.041950511327776</c:v>
                </c:pt>
                <c:pt idx="26">
                  <c:v>0.0419559598581034</c:v>
                </c:pt>
                <c:pt idx="27">
                  <c:v>0.0419608083418692</c:v>
                </c:pt>
                <c:pt idx="28">
                  <c:v>0.0419651229001536</c:v>
                </c:pt>
                <c:pt idx="29">
                  <c:v>0.041968962359971</c:v>
                </c:pt>
                <c:pt idx="30">
                  <c:v>0.0419723790607449</c:v>
                </c:pt>
                <c:pt idx="31">
                  <c:v>0.0419754195708151</c:v>
                </c:pt>
                <c:pt idx="32">
                  <c:v>0.0419781253251017</c:v>
                </c:pt>
                <c:pt idx="33">
                  <c:v>0.0419805331914473</c:v>
                </c:pt>
                <c:pt idx="34">
                  <c:v>0.0419826759750674</c:v>
                </c:pt>
                <c:pt idx="35">
                  <c:v>0.0419845828663239</c:v>
                </c:pt>
                <c:pt idx="36">
                  <c:v>0.0419862798397916</c:v>
                </c:pt>
                <c:pt idx="37">
                  <c:v>0.0419877900086156</c:v>
                </c:pt>
                <c:pt idx="38">
                  <c:v>0.0419891339401885</c:v>
                </c:pt>
                <c:pt idx="39">
                  <c:v>0.0419903299365361</c:v>
                </c:pt>
                <c:pt idx="40">
                  <c:v>0.041991394284135</c:v>
                </c:pt>
                <c:pt idx="41">
                  <c:v>0.0419923414761027</c:v>
                </c:pt>
                <c:pt idx="42">
                  <c:v>0.0419931844093992</c:v>
                </c:pt>
                <c:pt idx="43">
                  <c:v>0.0419939345611127</c:v>
                </c:pt>
                <c:pt idx="44">
                  <c:v>0.0419946021446338</c:v>
                </c:pt>
                <c:pt idx="45">
                  <c:v>0.0419951962487925</c:v>
                </c:pt>
                <c:pt idx="46">
                  <c:v>0.0419957249619069</c:v>
                </c:pt>
                <c:pt idx="47">
                  <c:v>0.0419961954818213</c:v>
                </c:pt>
                <c:pt idx="48">
                  <c:v>0.0419966142139028</c:v>
                </c:pt>
                <c:pt idx="49">
                  <c:v>0.0419969868585133</c:v>
                </c:pt>
                <c:pt idx="50">
                  <c:v>0.0419973184884623</c:v>
                </c:pt>
                <c:pt idx="51">
                  <c:v>0.0419976136181288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term_structure!$A$44:$AZ$44</c:f>
              <c:numCache>
                <c:formatCode>General</c:formatCode>
                <c:ptCount val="52"/>
                <c:pt idx="0">
                  <c:v>43.0</c:v>
                </c:pt>
                <c:pt idx="1">
                  <c:v>0.0342933789744249</c:v>
                </c:pt>
                <c:pt idx="2">
                  <c:v>0.0413535058403704</c:v>
                </c:pt>
                <c:pt idx="3">
                  <c:v>0.0414249757778666</c:v>
                </c:pt>
                <c:pt idx="4">
                  <c:v>0.0414885135087999</c:v>
                </c:pt>
                <c:pt idx="5">
                  <c:v>0.0415450059122342</c:v>
                </c:pt>
                <c:pt idx="6">
                  <c:v>0.0415952393504968</c:v>
                </c:pt>
                <c:pt idx="7">
                  <c:v>0.0416399113434562</c:v>
                </c:pt>
                <c:pt idx="8">
                  <c:v>0.0416796408290454</c:v>
                </c:pt>
                <c:pt idx="9">
                  <c:v>0.0417149771923846</c:v>
                </c:pt>
                <c:pt idx="10">
                  <c:v>0.0417464082212195</c:v>
                </c:pt>
                <c:pt idx="11">
                  <c:v>0.0417743671225887</c:v>
                </c:pt>
                <c:pt idx="12">
                  <c:v>0.0417992387171926</c:v>
                </c:pt>
                <c:pt idx="13">
                  <c:v>0.0418213649129881</c:v>
                </c:pt>
                <c:pt idx="14">
                  <c:v>0.0418410495450165</c:v>
                </c:pt>
                <c:pt idx="15">
                  <c:v>0.0418585626583094</c:v>
                </c:pt>
                <c:pt idx="16">
                  <c:v>0.0418741442998289</c:v>
                </c:pt>
                <c:pt idx="17">
                  <c:v>0.0418880078779233</c:v>
                </c:pt>
                <c:pt idx="18">
                  <c:v>0.0419003431399574</c:v>
                </c:pt>
                <c:pt idx="19">
                  <c:v>0.0419113188125211</c:v>
                </c:pt>
                <c:pt idx="20">
                  <c:v>0.0419210849436296</c:v>
                </c:pt>
                <c:pt idx="21">
                  <c:v>0.0419297749811438</c:v>
                </c:pt>
                <c:pt idx="22">
                  <c:v>0.0419375076177024</c:v>
                </c:pt>
                <c:pt idx="23">
                  <c:v>0.0419443884287873</c:v>
                </c:pt>
                <c:pt idx="24">
                  <c:v>0.041950511327776</c:v>
                </c:pt>
                <c:pt idx="25">
                  <c:v>0.0419559598581034</c:v>
                </c:pt>
                <c:pt idx="26">
                  <c:v>0.0419608083418692</c:v>
                </c:pt>
                <c:pt idx="27">
                  <c:v>0.0419651229001536</c:v>
                </c:pt>
                <c:pt idx="28">
                  <c:v>0.041968962359971</c:v>
                </c:pt>
                <c:pt idx="29">
                  <c:v>0.0419723790607449</c:v>
                </c:pt>
                <c:pt idx="30">
                  <c:v>0.0419754195708151</c:v>
                </c:pt>
                <c:pt idx="31">
                  <c:v>0.0419781253251017</c:v>
                </c:pt>
                <c:pt idx="32">
                  <c:v>0.0419805331914473</c:v>
                </c:pt>
                <c:pt idx="33">
                  <c:v>0.0419826759750674</c:v>
                </c:pt>
                <c:pt idx="34">
                  <c:v>0.0419845828663239</c:v>
                </c:pt>
                <c:pt idx="35">
                  <c:v>0.0419862798397916</c:v>
                </c:pt>
                <c:pt idx="36">
                  <c:v>0.0419877900086156</c:v>
                </c:pt>
                <c:pt idx="37">
                  <c:v>0.0419891339401885</c:v>
                </c:pt>
                <c:pt idx="38">
                  <c:v>0.0419903299365361</c:v>
                </c:pt>
                <c:pt idx="39">
                  <c:v>0.041991394284135</c:v>
                </c:pt>
                <c:pt idx="40">
                  <c:v>0.0419923414761027</c:v>
                </c:pt>
                <c:pt idx="41">
                  <c:v>0.0419931844093992</c:v>
                </c:pt>
                <c:pt idx="42">
                  <c:v>0.0419939345611127</c:v>
                </c:pt>
                <c:pt idx="43">
                  <c:v>0.0419946021446338</c:v>
                </c:pt>
                <c:pt idx="44">
                  <c:v>0.0419951962487925</c:v>
                </c:pt>
                <c:pt idx="45">
                  <c:v>0.0419957249619069</c:v>
                </c:pt>
                <c:pt idx="46">
                  <c:v>0.0419961954818213</c:v>
                </c:pt>
                <c:pt idx="47">
                  <c:v>0.0419966142139028</c:v>
                </c:pt>
                <c:pt idx="48">
                  <c:v>0.0419969868585133</c:v>
                </c:pt>
                <c:pt idx="49">
                  <c:v>0.0419973184884623</c:v>
                </c:pt>
                <c:pt idx="50">
                  <c:v>0.0419976136181288</c:v>
                </c:pt>
                <c:pt idx="51">
                  <c:v>0.041997876265029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term_structure!$A$45:$AZ$45</c:f>
              <c:numCache>
                <c:formatCode>General</c:formatCode>
                <c:ptCount val="52"/>
                <c:pt idx="0">
                  <c:v>44.0</c:v>
                </c:pt>
                <c:pt idx="1">
                  <c:v>0.0344533036010079</c:v>
                </c:pt>
                <c:pt idx="2">
                  <c:v>0.0414249757778666</c:v>
                </c:pt>
                <c:pt idx="3">
                  <c:v>0.0414885135087999</c:v>
                </c:pt>
                <c:pt idx="4">
                  <c:v>0.0415450059122342</c:v>
                </c:pt>
                <c:pt idx="5">
                  <c:v>0.0415952393504968</c:v>
                </c:pt>
                <c:pt idx="6">
                  <c:v>0.0416399113434562</c:v>
                </c:pt>
                <c:pt idx="7">
                  <c:v>0.0416796408290454</c:v>
                </c:pt>
                <c:pt idx="8">
                  <c:v>0.0417149771923846</c:v>
                </c:pt>
                <c:pt idx="9">
                  <c:v>0.0417464082212195</c:v>
                </c:pt>
                <c:pt idx="10">
                  <c:v>0.0417743671225887</c:v>
                </c:pt>
                <c:pt idx="11">
                  <c:v>0.0417992387171926</c:v>
                </c:pt>
                <c:pt idx="12">
                  <c:v>0.0418213649129881</c:v>
                </c:pt>
                <c:pt idx="13">
                  <c:v>0.0418410495450165</c:v>
                </c:pt>
                <c:pt idx="14">
                  <c:v>0.0418585626583094</c:v>
                </c:pt>
                <c:pt idx="15">
                  <c:v>0.0418741442998289</c:v>
                </c:pt>
                <c:pt idx="16">
                  <c:v>0.0418880078779233</c:v>
                </c:pt>
                <c:pt idx="17">
                  <c:v>0.0419003431399574</c:v>
                </c:pt>
                <c:pt idx="18">
                  <c:v>0.0419113188125211</c:v>
                </c:pt>
                <c:pt idx="19">
                  <c:v>0.0419210849436296</c:v>
                </c:pt>
                <c:pt idx="20">
                  <c:v>0.0419297749811438</c:v>
                </c:pt>
                <c:pt idx="21">
                  <c:v>0.0419375076177024</c:v>
                </c:pt>
                <c:pt idx="22">
                  <c:v>0.0419443884287873</c:v>
                </c:pt>
                <c:pt idx="23">
                  <c:v>0.041950511327776</c:v>
                </c:pt>
                <c:pt idx="24">
                  <c:v>0.0419559598581034</c:v>
                </c:pt>
                <c:pt idx="25">
                  <c:v>0.0419608083418692</c:v>
                </c:pt>
                <c:pt idx="26">
                  <c:v>0.0419651229001536</c:v>
                </c:pt>
                <c:pt idx="27">
                  <c:v>0.041968962359971</c:v>
                </c:pt>
                <c:pt idx="28">
                  <c:v>0.0419723790607449</c:v>
                </c:pt>
                <c:pt idx="29">
                  <c:v>0.0419754195708151</c:v>
                </c:pt>
                <c:pt idx="30">
                  <c:v>0.0419781253251017</c:v>
                </c:pt>
                <c:pt idx="31">
                  <c:v>0.0419805331914473</c:v>
                </c:pt>
                <c:pt idx="32">
                  <c:v>0.0419826759750674</c:v>
                </c:pt>
                <c:pt idx="33">
                  <c:v>0.0419845828663239</c:v>
                </c:pt>
                <c:pt idx="34">
                  <c:v>0.0419862798397916</c:v>
                </c:pt>
                <c:pt idx="35">
                  <c:v>0.0419877900086156</c:v>
                </c:pt>
                <c:pt idx="36">
                  <c:v>0.0419891339401885</c:v>
                </c:pt>
                <c:pt idx="37">
                  <c:v>0.0419903299365361</c:v>
                </c:pt>
                <c:pt idx="38">
                  <c:v>0.041991394284135</c:v>
                </c:pt>
                <c:pt idx="39">
                  <c:v>0.0419923414761027</c:v>
                </c:pt>
                <c:pt idx="40">
                  <c:v>0.0419931844093992</c:v>
                </c:pt>
                <c:pt idx="41">
                  <c:v>0.0419939345611127</c:v>
                </c:pt>
                <c:pt idx="42">
                  <c:v>0.0419946021446338</c:v>
                </c:pt>
                <c:pt idx="43">
                  <c:v>0.0419951962487925</c:v>
                </c:pt>
                <c:pt idx="44">
                  <c:v>0.0419957249619069</c:v>
                </c:pt>
                <c:pt idx="45">
                  <c:v>0.0419961954818213</c:v>
                </c:pt>
                <c:pt idx="46">
                  <c:v>0.0419966142139028</c:v>
                </c:pt>
                <c:pt idx="47">
                  <c:v>0.0419969868585133</c:v>
                </c:pt>
                <c:pt idx="48">
                  <c:v>0.0419973184884623</c:v>
                </c:pt>
                <c:pt idx="49">
                  <c:v>0.0419976136181288</c:v>
                </c:pt>
                <c:pt idx="50">
                  <c:v>0.041997876265029</c:v>
                </c:pt>
                <c:pt idx="51">
                  <c:v>0.0419981100044007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term_structure!$A$46:$AZ$46</c:f>
              <c:numCache>
                <c:formatCode>General</c:formatCode>
                <c:ptCount val="52"/>
                <c:pt idx="0">
                  <c:v>45.0</c:v>
                </c:pt>
                <c:pt idx="1">
                  <c:v>0.0346077214472851</c:v>
                </c:pt>
                <c:pt idx="2">
                  <c:v>0.0414885135087999</c:v>
                </c:pt>
                <c:pt idx="3">
                  <c:v>0.0415450059122342</c:v>
                </c:pt>
                <c:pt idx="4">
                  <c:v>0.0415952393504968</c:v>
                </c:pt>
                <c:pt idx="5">
                  <c:v>0.0416399113434562</c:v>
                </c:pt>
                <c:pt idx="6">
                  <c:v>0.0416796408290454</c:v>
                </c:pt>
                <c:pt idx="7">
                  <c:v>0.0417149771923846</c:v>
                </c:pt>
                <c:pt idx="8">
                  <c:v>0.0417464082212195</c:v>
                </c:pt>
                <c:pt idx="9">
                  <c:v>0.0417743671225887</c:v>
                </c:pt>
                <c:pt idx="10">
                  <c:v>0.0417992387171926</c:v>
                </c:pt>
                <c:pt idx="11">
                  <c:v>0.0418213649129881</c:v>
                </c:pt>
                <c:pt idx="12">
                  <c:v>0.0418410495450165</c:v>
                </c:pt>
                <c:pt idx="13">
                  <c:v>0.0418585626583094</c:v>
                </c:pt>
                <c:pt idx="14">
                  <c:v>0.0418741442998289</c:v>
                </c:pt>
                <c:pt idx="15">
                  <c:v>0.0418880078779233</c:v>
                </c:pt>
                <c:pt idx="16">
                  <c:v>0.0419003431399574</c:v>
                </c:pt>
                <c:pt idx="17">
                  <c:v>0.0419113188125211</c:v>
                </c:pt>
                <c:pt idx="18">
                  <c:v>0.0419210849436296</c:v>
                </c:pt>
                <c:pt idx="19">
                  <c:v>0.0419297749811438</c:v>
                </c:pt>
                <c:pt idx="20">
                  <c:v>0.0419375076177024</c:v>
                </c:pt>
                <c:pt idx="21">
                  <c:v>0.0419443884287873</c:v>
                </c:pt>
                <c:pt idx="22">
                  <c:v>0.041950511327776</c:v>
                </c:pt>
                <c:pt idx="23">
                  <c:v>0.0419559598581034</c:v>
                </c:pt>
                <c:pt idx="24">
                  <c:v>0.0419608083418692</c:v>
                </c:pt>
                <c:pt idx="25">
                  <c:v>0.0419651229001536</c:v>
                </c:pt>
                <c:pt idx="26">
                  <c:v>0.041968962359971</c:v>
                </c:pt>
                <c:pt idx="27">
                  <c:v>0.0419723790607449</c:v>
                </c:pt>
                <c:pt idx="28">
                  <c:v>0.0419754195708151</c:v>
                </c:pt>
                <c:pt idx="29">
                  <c:v>0.0419781253251017</c:v>
                </c:pt>
                <c:pt idx="30">
                  <c:v>0.0419805331914473</c:v>
                </c:pt>
                <c:pt idx="31">
                  <c:v>0.0419826759750674</c:v>
                </c:pt>
                <c:pt idx="32">
                  <c:v>0.0419845828663239</c:v>
                </c:pt>
                <c:pt idx="33">
                  <c:v>0.0419862798397916</c:v>
                </c:pt>
                <c:pt idx="34">
                  <c:v>0.0419877900086156</c:v>
                </c:pt>
                <c:pt idx="35">
                  <c:v>0.0419891339401885</c:v>
                </c:pt>
                <c:pt idx="36">
                  <c:v>0.0419903299365361</c:v>
                </c:pt>
                <c:pt idx="37">
                  <c:v>0.041991394284135</c:v>
                </c:pt>
                <c:pt idx="38">
                  <c:v>0.0419923414761027</c:v>
                </c:pt>
                <c:pt idx="39">
                  <c:v>0.0419931844093992</c:v>
                </c:pt>
                <c:pt idx="40">
                  <c:v>0.0419939345611127</c:v>
                </c:pt>
                <c:pt idx="41">
                  <c:v>0.0419946021446338</c:v>
                </c:pt>
                <c:pt idx="42">
                  <c:v>0.0419951962487925</c:v>
                </c:pt>
                <c:pt idx="43">
                  <c:v>0.0419957249619069</c:v>
                </c:pt>
                <c:pt idx="44">
                  <c:v>0.0419961954818213</c:v>
                </c:pt>
                <c:pt idx="45">
                  <c:v>0.0419966142139028</c:v>
                </c:pt>
                <c:pt idx="46">
                  <c:v>0.0419969868585133</c:v>
                </c:pt>
                <c:pt idx="47">
                  <c:v>0.0419973184884623</c:v>
                </c:pt>
                <c:pt idx="48">
                  <c:v>0.0419976136181288</c:v>
                </c:pt>
                <c:pt idx="49">
                  <c:v>0.041997876265029</c:v>
                </c:pt>
                <c:pt idx="50">
                  <c:v>0.0419981100044007</c:v>
                </c:pt>
                <c:pt idx="51">
                  <c:v>0.0419983180179599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term_structure!$A$47:$AZ$47</c:f>
              <c:numCache>
                <c:formatCode>General</c:formatCode>
                <c:ptCount val="52"/>
                <c:pt idx="0">
                  <c:v>46.0</c:v>
                </c:pt>
                <c:pt idx="1">
                  <c:v>0.034756819411478</c:v>
                </c:pt>
                <c:pt idx="2">
                  <c:v>0.0415450059122342</c:v>
                </c:pt>
                <c:pt idx="3">
                  <c:v>0.0415952393504968</c:v>
                </c:pt>
                <c:pt idx="4">
                  <c:v>0.0416399113434562</c:v>
                </c:pt>
                <c:pt idx="5">
                  <c:v>0.0416796408290454</c:v>
                </c:pt>
                <c:pt idx="6">
                  <c:v>0.0417149771923846</c:v>
                </c:pt>
                <c:pt idx="7">
                  <c:v>0.0417464082212195</c:v>
                </c:pt>
                <c:pt idx="8">
                  <c:v>0.0417743671225887</c:v>
                </c:pt>
                <c:pt idx="9">
                  <c:v>0.0417992387171926</c:v>
                </c:pt>
                <c:pt idx="10">
                  <c:v>0.0418213649129881</c:v>
                </c:pt>
                <c:pt idx="11">
                  <c:v>0.0418410495450165</c:v>
                </c:pt>
                <c:pt idx="12">
                  <c:v>0.0418585626583094</c:v>
                </c:pt>
                <c:pt idx="13">
                  <c:v>0.0418741442998289</c:v>
                </c:pt>
                <c:pt idx="14">
                  <c:v>0.0418880078779233</c:v>
                </c:pt>
                <c:pt idx="15">
                  <c:v>0.0419003431399574</c:v>
                </c:pt>
                <c:pt idx="16">
                  <c:v>0.0419113188125211</c:v>
                </c:pt>
                <c:pt idx="17">
                  <c:v>0.0419210849436296</c:v>
                </c:pt>
                <c:pt idx="18">
                  <c:v>0.0419297749811438</c:v>
                </c:pt>
                <c:pt idx="19">
                  <c:v>0.0419375076177024</c:v>
                </c:pt>
                <c:pt idx="20">
                  <c:v>0.0419443884287873</c:v>
                </c:pt>
                <c:pt idx="21">
                  <c:v>0.041950511327776</c:v>
                </c:pt>
                <c:pt idx="22">
                  <c:v>0.0419559598581034</c:v>
                </c:pt>
                <c:pt idx="23">
                  <c:v>0.0419608083418692</c:v>
                </c:pt>
                <c:pt idx="24">
                  <c:v>0.0419651229001536</c:v>
                </c:pt>
                <c:pt idx="25">
                  <c:v>0.041968962359971</c:v>
                </c:pt>
                <c:pt idx="26">
                  <c:v>0.0419723790607449</c:v>
                </c:pt>
                <c:pt idx="27">
                  <c:v>0.0419754195708151</c:v>
                </c:pt>
                <c:pt idx="28">
                  <c:v>0.0419781253251017</c:v>
                </c:pt>
                <c:pt idx="29">
                  <c:v>0.0419805331914473</c:v>
                </c:pt>
                <c:pt idx="30">
                  <c:v>0.0419826759750674</c:v>
                </c:pt>
                <c:pt idx="31">
                  <c:v>0.0419845828663239</c:v>
                </c:pt>
                <c:pt idx="32">
                  <c:v>0.0419862798397916</c:v>
                </c:pt>
                <c:pt idx="33">
                  <c:v>0.0419877900086156</c:v>
                </c:pt>
                <c:pt idx="34">
                  <c:v>0.0419891339401885</c:v>
                </c:pt>
                <c:pt idx="35">
                  <c:v>0.0419903299365361</c:v>
                </c:pt>
                <c:pt idx="36">
                  <c:v>0.041991394284135</c:v>
                </c:pt>
                <c:pt idx="37">
                  <c:v>0.0419923414761027</c:v>
                </c:pt>
                <c:pt idx="38">
                  <c:v>0.0419931844093992</c:v>
                </c:pt>
                <c:pt idx="39">
                  <c:v>0.0419939345611127</c:v>
                </c:pt>
                <c:pt idx="40">
                  <c:v>0.0419946021446338</c:v>
                </c:pt>
                <c:pt idx="41">
                  <c:v>0.0419951962487925</c:v>
                </c:pt>
                <c:pt idx="42">
                  <c:v>0.0419957249619069</c:v>
                </c:pt>
                <c:pt idx="43">
                  <c:v>0.0419961954818213</c:v>
                </c:pt>
                <c:pt idx="44">
                  <c:v>0.0419966142139028</c:v>
                </c:pt>
                <c:pt idx="45">
                  <c:v>0.0419969868585133</c:v>
                </c:pt>
                <c:pt idx="46">
                  <c:v>0.0419973184884623</c:v>
                </c:pt>
                <c:pt idx="47">
                  <c:v>0.0419976136181288</c:v>
                </c:pt>
                <c:pt idx="48">
                  <c:v>0.041997876265029</c:v>
                </c:pt>
                <c:pt idx="49">
                  <c:v>0.0419981100044007</c:v>
                </c:pt>
                <c:pt idx="50">
                  <c:v>0.0419983180179599</c:v>
                </c:pt>
                <c:pt idx="51">
                  <c:v>0.0419985031371977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term_structure!$A$48:$AZ$48</c:f>
              <c:numCache>
                <c:formatCode>General</c:formatCode>
                <c:ptCount val="52"/>
                <c:pt idx="0">
                  <c:v>47.0</c:v>
                </c:pt>
                <c:pt idx="1">
                  <c:v>0.0349007872461338</c:v>
                </c:pt>
                <c:pt idx="2">
                  <c:v>0.0415952393504968</c:v>
                </c:pt>
                <c:pt idx="3">
                  <c:v>0.0416399113434562</c:v>
                </c:pt>
                <c:pt idx="4">
                  <c:v>0.0416796408290454</c:v>
                </c:pt>
                <c:pt idx="5">
                  <c:v>0.0417149771923846</c:v>
                </c:pt>
                <c:pt idx="6">
                  <c:v>0.0417464082212195</c:v>
                </c:pt>
                <c:pt idx="7">
                  <c:v>0.0417743671225887</c:v>
                </c:pt>
                <c:pt idx="8">
                  <c:v>0.0417992387171926</c:v>
                </c:pt>
                <c:pt idx="9">
                  <c:v>0.0418213649129881</c:v>
                </c:pt>
                <c:pt idx="10">
                  <c:v>0.0418410495450165</c:v>
                </c:pt>
                <c:pt idx="11">
                  <c:v>0.0418585626583094</c:v>
                </c:pt>
                <c:pt idx="12">
                  <c:v>0.0418741442998289</c:v>
                </c:pt>
                <c:pt idx="13">
                  <c:v>0.0418880078779233</c:v>
                </c:pt>
                <c:pt idx="14">
                  <c:v>0.0419003431399574</c:v>
                </c:pt>
                <c:pt idx="15">
                  <c:v>0.0419113188125211</c:v>
                </c:pt>
                <c:pt idx="16">
                  <c:v>0.0419210849436296</c:v>
                </c:pt>
                <c:pt idx="17">
                  <c:v>0.0419297749811438</c:v>
                </c:pt>
                <c:pt idx="18">
                  <c:v>0.0419375076177024</c:v>
                </c:pt>
                <c:pt idx="19">
                  <c:v>0.0419443884287873</c:v>
                </c:pt>
                <c:pt idx="20">
                  <c:v>0.041950511327776</c:v>
                </c:pt>
                <c:pt idx="21">
                  <c:v>0.0419559598581034</c:v>
                </c:pt>
                <c:pt idx="22">
                  <c:v>0.0419608083418692</c:v>
                </c:pt>
                <c:pt idx="23">
                  <c:v>0.0419651229001536</c:v>
                </c:pt>
                <c:pt idx="24">
                  <c:v>0.041968962359971</c:v>
                </c:pt>
                <c:pt idx="25">
                  <c:v>0.0419723790607449</c:v>
                </c:pt>
                <c:pt idx="26">
                  <c:v>0.0419754195708151</c:v>
                </c:pt>
                <c:pt idx="27">
                  <c:v>0.0419781253251017</c:v>
                </c:pt>
                <c:pt idx="28">
                  <c:v>0.0419805331914473</c:v>
                </c:pt>
                <c:pt idx="29">
                  <c:v>0.0419826759750674</c:v>
                </c:pt>
                <c:pt idx="30">
                  <c:v>0.0419845828663239</c:v>
                </c:pt>
                <c:pt idx="31">
                  <c:v>0.0419862798397916</c:v>
                </c:pt>
                <c:pt idx="32">
                  <c:v>0.0419877900086156</c:v>
                </c:pt>
                <c:pt idx="33">
                  <c:v>0.0419891339401885</c:v>
                </c:pt>
                <c:pt idx="34">
                  <c:v>0.0419903299365361</c:v>
                </c:pt>
                <c:pt idx="35">
                  <c:v>0.041991394284135</c:v>
                </c:pt>
                <c:pt idx="36">
                  <c:v>0.0419923414761027</c:v>
                </c:pt>
                <c:pt idx="37">
                  <c:v>0.0419931844093992</c:v>
                </c:pt>
                <c:pt idx="38">
                  <c:v>0.0419939345611127</c:v>
                </c:pt>
                <c:pt idx="39">
                  <c:v>0.0419946021446338</c:v>
                </c:pt>
                <c:pt idx="40">
                  <c:v>0.0419951962487925</c:v>
                </c:pt>
                <c:pt idx="41">
                  <c:v>0.0419957249619069</c:v>
                </c:pt>
                <c:pt idx="42">
                  <c:v>0.0419961954818213</c:v>
                </c:pt>
                <c:pt idx="43">
                  <c:v>0.0419966142139028</c:v>
                </c:pt>
                <c:pt idx="44">
                  <c:v>0.0419969868585133</c:v>
                </c:pt>
                <c:pt idx="45">
                  <c:v>0.0419973184884623</c:v>
                </c:pt>
                <c:pt idx="46">
                  <c:v>0.0419976136181288</c:v>
                </c:pt>
                <c:pt idx="47">
                  <c:v>0.041997876265029</c:v>
                </c:pt>
                <c:pt idx="48">
                  <c:v>0.0419981100044007</c:v>
                </c:pt>
                <c:pt idx="49">
                  <c:v>0.0419983180179599</c:v>
                </c:pt>
                <c:pt idx="50">
                  <c:v>0.0419985031371977</c:v>
                </c:pt>
                <c:pt idx="51">
                  <c:v>0.0419986678819737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term_structure!$A$49:$AZ$49</c:f>
              <c:numCache>
                <c:formatCode>General</c:formatCode>
                <c:ptCount val="52"/>
                <c:pt idx="0">
                  <c:v>48.0</c:v>
                </c:pt>
                <c:pt idx="1">
                  <c:v>0.0350398151850317</c:v>
                </c:pt>
                <c:pt idx="2">
                  <c:v>0.0416399113434562</c:v>
                </c:pt>
                <c:pt idx="3">
                  <c:v>0.0416796408290454</c:v>
                </c:pt>
                <c:pt idx="4">
                  <c:v>0.0417149771923846</c:v>
                </c:pt>
                <c:pt idx="5">
                  <c:v>0.0417464082212195</c:v>
                </c:pt>
                <c:pt idx="6">
                  <c:v>0.0417743671225887</c:v>
                </c:pt>
                <c:pt idx="7">
                  <c:v>0.0417992387171926</c:v>
                </c:pt>
                <c:pt idx="8">
                  <c:v>0.0418213649129881</c:v>
                </c:pt>
                <c:pt idx="9">
                  <c:v>0.0418410495450165</c:v>
                </c:pt>
                <c:pt idx="10">
                  <c:v>0.0418585626583094</c:v>
                </c:pt>
                <c:pt idx="11">
                  <c:v>0.0418741442998289</c:v>
                </c:pt>
                <c:pt idx="12">
                  <c:v>0.0418880078779233</c:v>
                </c:pt>
                <c:pt idx="13">
                  <c:v>0.0419003431399574</c:v>
                </c:pt>
                <c:pt idx="14">
                  <c:v>0.0419113188125211</c:v>
                </c:pt>
                <c:pt idx="15">
                  <c:v>0.0419210849436296</c:v>
                </c:pt>
                <c:pt idx="16">
                  <c:v>0.0419297749811438</c:v>
                </c:pt>
                <c:pt idx="17">
                  <c:v>0.0419375076177024</c:v>
                </c:pt>
                <c:pt idx="18">
                  <c:v>0.0419443884287873</c:v>
                </c:pt>
                <c:pt idx="19">
                  <c:v>0.041950511327776</c:v>
                </c:pt>
                <c:pt idx="20">
                  <c:v>0.0419559598581034</c:v>
                </c:pt>
                <c:pt idx="21">
                  <c:v>0.0419608083418692</c:v>
                </c:pt>
                <c:pt idx="22">
                  <c:v>0.0419651229001536</c:v>
                </c:pt>
                <c:pt idx="23">
                  <c:v>0.041968962359971</c:v>
                </c:pt>
                <c:pt idx="24">
                  <c:v>0.0419723790607449</c:v>
                </c:pt>
                <c:pt idx="25">
                  <c:v>0.0419754195708151</c:v>
                </c:pt>
                <c:pt idx="26">
                  <c:v>0.0419781253251017</c:v>
                </c:pt>
                <c:pt idx="27">
                  <c:v>0.0419805331914473</c:v>
                </c:pt>
                <c:pt idx="28">
                  <c:v>0.0419826759750674</c:v>
                </c:pt>
                <c:pt idx="29">
                  <c:v>0.0419845828663239</c:v>
                </c:pt>
                <c:pt idx="30">
                  <c:v>0.0419862798397916</c:v>
                </c:pt>
                <c:pt idx="31">
                  <c:v>0.0419877900086156</c:v>
                </c:pt>
                <c:pt idx="32">
                  <c:v>0.0419891339401885</c:v>
                </c:pt>
                <c:pt idx="33">
                  <c:v>0.0419903299365361</c:v>
                </c:pt>
                <c:pt idx="34">
                  <c:v>0.041991394284135</c:v>
                </c:pt>
                <c:pt idx="35">
                  <c:v>0.0419923414761027</c:v>
                </c:pt>
                <c:pt idx="36">
                  <c:v>0.0419931844093992</c:v>
                </c:pt>
                <c:pt idx="37">
                  <c:v>0.0419939345611127</c:v>
                </c:pt>
                <c:pt idx="38">
                  <c:v>0.0419946021446338</c:v>
                </c:pt>
                <c:pt idx="39">
                  <c:v>0.0419951962487925</c:v>
                </c:pt>
                <c:pt idx="40">
                  <c:v>0.0419957249619069</c:v>
                </c:pt>
                <c:pt idx="41">
                  <c:v>0.0419961954818213</c:v>
                </c:pt>
                <c:pt idx="42">
                  <c:v>0.0419966142139028</c:v>
                </c:pt>
                <c:pt idx="43">
                  <c:v>0.0419969868585133</c:v>
                </c:pt>
                <c:pt idx="44">
                  <c:v>0.0419973184884623</c:v>
                </c:pt>
                <c:pt idx="45">
                  <c:v>0.0419976136181288</c:v>
                </c:pt>
                <c:pt idx="46">
                  <c:v>0.041997876265029</c:v>
                </c:pt>
                <c:pt idx="47">
                  <c:v>0.0419981100044007</c:v>
                </c:pt>
                <c:pt idx="48">
                  <c:v>0.0419983180179599</c:v>
                </c:pt>
                <c:pt idx="49">
                  <c:v>0.0419985031371977</c:v>
                </c:pt>
                <c:pt idx="50">
                  <c:v>0.0419986678819737</c:v>
                </c:pt>
                <c:pt idx="51">
                  <c:v>0.0419988144947767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term_structure!$A$50:$AZ$50</c:f>
              <c:numCache>
                <c:formatCode>General</c:formatCode>
                <c:ptCount val="52"/>
                <c:pt idx="0">
                  <c:v>49.0</c:v>
                </c:pt>
                <c:pt idx="1">
                  <c:v>0.0351740920964332</c:v>
                </c:pt>
                <c:pt idx="2">
                  <c:v>0.0416796408290454</c:v>
                </c:pt>
                <c:pt idx="3">
                  <c:v>0.0417149771923846</c:v>
                </c:pt>
                <c:pt idx="4">
                  <c:v>0.0417464082212195</c:v>
                </c:pt>
                <c:pt idx="5">
                  <c:v>0.0417743671225887</c:v>
                </c:pt>
                <c:pt idx="6">
                  <c:v>0.0417992387171926</c:v>
                </c:pt>
                <c:pt idx="7">
                  <c:v>0.0418213649129881</c:v>
                </c:pt>
                <c:pt idx="8">
                  <c:v>0.0418410495450165</c:v>
                </c:pt>
                <c:pt idx="9">
                  <c:v>0.0418585626583094</c:v>
                </c:pt>
                <c:pt idx="10">
                  <c:v>0.0418741442998289</c:v>
                </c:pt>
                <c:pt idx="11">
                  <c:v>0.0418880078779233</c:v>
                </c:pt>
                <c:pt idx="12">
                  <c:v>0.0419003431399574</c:v>
                </c:pt>
                <c:pt idx="13">
                  <c:v>0.0419113188125211</c:v>
                </c:pt>
                <c:pt idx="14">
                  <c:v>0.0419210849436296</c:v>
                </c:pt>
                <c:pt idx="15">
                  <c:v>0.0419297749811438</c:v>
                </c:pt>
                <c:pt idx="16">
                  <c:v>0.0419375076177024</c:v>
                </c:pt>
                <c:pt idx="17">
                  <c:v>0.0419443884287873</c:v>
                </c:pt>
                <c:pt idx="18">
                  <c:v>0.041950511327776</c:v>
                </c:pt>
                <c:pt idx="19">
                  <c:v>0.0419559598581034</c:v>
                </c:pt>
                <c:pt idx="20">
                  <c:v>0.0419608083418692</c:v>
                </c:pt>
                <c:pt idx="21">
                  <c:v>0.0419651229001536</c:v>
                </c:pt>
                <c:pt idx="22">
                  <c:v>0.041968962359971</c:v>
                </c:pt>
                <c:pt idx="23">
                  <c:v>0.0419723790607449</c:v>
                </c:pt>
                <c:pt idx="24">
                  <c:v>0.0419754195708151</c:v>
                </c:pt>
                <c:pt idx="25">
                  <c:v>0.0419781253251017</c:v>
                </c:pt>
                <c:pt idx="26">
                  <c:v>0.0419805331914473</c:v>
                </c:pt>
                <c:pt idx="27">
                  <c:v>0.0419826759750674</c:v>
                </c:pt>
                <c:pt idx="28">
                  <c:v>0.0419845828663239</c:v>
                </c:pt>
                <c:pt idx="29">
                  <c:v>0.0419862798397916</c:v>
                </c:pt>
                <c:pt idx="30">
                  <c:v>0.0419877900086156</c:v>
                </c:pt>
                <c:pt idx="31">
                  <c:v>0.0419891339401885</c:v>
                </c:pt>
                <c:pt idx="32">
                  <c:v>0.0419903299365361</c:v>
                </c:pt>
                <c:pt idx="33">
                  <c:v>0.041991394284135</c:v>
                </c:pt>
                <c:pt idx="34">
                  <c:v>0.0419923414761027</c:v>
                </c:pt>
                <c:pt idx="35">
                  <c:v>0.0419931844093992</c:v>
                </c:pt>
                <c:pt idx="36">
                  <c:v>0.0419939345611127</c:v>
                </c:pt>
                <c:pt idx="37">
                  <c:v>0.0419946021446338</c:v>
                </c:pt>
                <c:pt idx="38">
                  <c:v>0.0419951962487925</c:v>
                </c:pt>
                <c:pt idx="39">
                  <c:v>0.0419957249619069</c:v>
                </c:pt>
                <c:pt idx="40">
                  <c:v>0.0419961954818213</c:v>
                </c:pt>
                <c:pt idx="41">
                  <c:v>0.0419966142139028</c:v>
                </c:pt>
                <c:pt idx="42">
                  <c:v>0.0419969868585133</c:v>
                </c:pt>
                <c:pt idx="43">
                  <c:v>0.0419973184884623</c:v>
                </c:pt>
                <c:pt idx="44">
                  <c:v>0.0419976136181288</c:v>
                </c:pt>
                <c:pt idx="45">
                  <c:v>0.041997876265029</c:v>
                </c:pt>
                <c:pt idx="46">
                  <c:v>0.0419981100044007</c:v>
                </c:pt>
                <c:pt idx="47">
                  <c:v>0.0419983180179599</c:v>
                </c:pt>
                <c:pt idx="48">
                  <c:v>0.0419985031371977</c:v>
                </c:pt>
                <c:pt idx="49">
                  <c:v>0.0419986678819737</c:v>
                </c:pt>
                <c:pt idx="50">
                  <c:v>0.0419988144947767</c:v>
                </c:pt>
                <c:pt idx="51">
                  <c:v>0.0419989449712508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term_structure!$A$51:$AZ$51</c:f>
              <c:numCache>
                <c:formatCode>General</c:formatCode>
                <c:ptCount val="52"/>
                <c:pt idx="0">
                  <c:v>50.0</c:v>
                </c:pt>
                <c:pt idx="1">
                  <c:v>0.0353038040609952</c:v>
                </c:pt>
                <c:pt idx="2">
                  <c:v>0.0417149771923846</c:v>
                </c:pt>
                <c:pt idx="3">
                  <c:v>0.0417464082212195</c:v>
                </c:pt>
                <c:pt idx="4">
                  <c:v>0.0417743671225887</c:v>
                </c:pt>
                <c:pt idx="5">
                  <c:v>0.0417992387171926</c:v>
                </c:pt>
                <c:pt idx="6">
                  <c:v>0.0418213649129881</c:v>
                </c:pt>
                <c:pt idx="7">
                  <c:v>0.0418410495450165</c:v>
                </c:pt>
                <c:pt idx="8">
                  <c:v>0.0418585626583094</c:v>
                </c:pt>
                <c:pt idx="9">
                  <c:v>0.0418741442998289</c:v>
                </c:pt>
                <c:pt idx="10">
                  <c:v>0.0418880078779233</c:v>
                </c:pt>
                <c:pt idx="11">
                  <c:v>0.0419003431399574</c:v>
                </c:pt>
                <c:pt idx="12">
                  <c:v>0.0419113188125211</c:v>
                </c:pt>
                <c:pt idx="13">
                  <c:v>0.0419210849436296</c:v>
                </c:pt>
                <c:pt idx="14">
                  <c:v>0.0419297749811438</c:v>
                </c:pt>
                <c:pt idx="15">
                  <c:v>0.0419375076177024</c:v>
                </c:pt>
                <c:pt idx="16">
                  <c:v>0.0419443884287873</c:v>
                </c:pt>
                <c:pt idx="17">
                  <c:v>0.041950511327776</c:v>
                </c:pt>
                <c:pt idx="18">
                  <c:v>0.0419559598581034</c:v>
                </c:pt>
                <c:pt idx="19">
                  <c:v>0.0419608083418692</c:v>
                </c:pt>
                <c:pt idx="20">
                  <c:v>0.0419651229001536</c:v>
                </c:pt>
                <c:pt idx="21">
                  <c:v>0.041968962359971</c:v>
                </c:pt>
                <c:pt idx="22">
                  <c:v>0.0419723790607449</c:v>
                </c:pt>
                <c:pt idx="23">
                  <c:v>0.0419754195708151</c:v>
                </c:pt>
                <c:pt idx="24">
                  <c:v>0.0419781253251017</c:v>
                </c:pt>
                <c:pt idx="25">
                  <c:v>0.0419805331914473</c:v>
                </c:pt>
                <c:pt idx="26">
                  <c:v>0.0419826759750674</c:v>
                </c:pt>
                <c:pt idx="27">
                  <c:v>0.0419845828663239</c:v>
                </c:pt>
                <c:pt idx="28">
                  <c:v>0.0419862798397916</c:v>
                </c:pt>
                <c:pt idx="29">
                  <c:v>0.0419877900086156</c:v>
                </c:pt>
                <c:pt idx="30">
                  <c:v>0.0419891339401885</c:v>
                </c:pt>
                <c:pt idx="31">
                  <c:v>0.0419903299365361</c:v>
                </c:pt>
                <c:pt idx="32">
                  <c:v>0.041991394284135</c:v>
                </c:pt>
                <c:pt idx="33">
                  <c:v>0.0419923414761027</c:v>
                </c:pt>
                <c:pt idx="34">
                  <c:v>0.0419931844093992</c:v>
                </c:pt>
                <c:pt idx="35">
                  <c:v>0.0419939345611127</c:v>
                </c:pt>
                <c:pt idx="36">
                  <c:v>0.0419946021446338</c:v>
                </c:pt>
                <c:pt idx="37">
                  <c:v>0.0419951962487925</c:v>
                </c:pt>
                <c:pt idx="38">
                  <c:v>0.0419957249619069</c:v>
                </c:pt>
                <c:pt idx="39">
                  <c:v>0.0419961954818213</c:v>
                </c:pt>
                <c:pt idx="40">
                  <c:v>0.0419966142139028</c:v>
                </c:pt>
                <c:pt idx="41">
                  <c:v>0.0419969868585133</c:v>
                </c:pt>
                <c:pt idx="42">
                  <c:v>0.0419973184884623</c:v>
                </c:pt>
                <c:pt idx="43">
                  <c:v>0.0419976136181288</c:v>
                </c:pt>
                <c:pt idx="44">
                  <c:v>0.041997876265029</c:v>
                </c:pt>
                <c:pt idx="45">
                  <c:v>0.0419981100044007</c:v>
                </c:pt>
                <c:pt idx="46">
                  <c:v>0.0419983180179599</c:v>
                </c:pt>
                <c:pt idx="47">
                  <c:v>0.0419985031371977</c:v>
                </c:pt>
                <c:pt idx="48">
                  <c:v>0.0419986678819737</c:v>
                </c:pt>
                <c:pt idx="49">
                  <c:v>0.0419988144947767</c:v>
                </c:pt>
                <c:pt idx="50">
                  <c:v>0.0419989449712508</c:v>
                </c:pt>
                <c:pt idx="51">
                  <c:v>0.0419990610873799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42088"/>
        <c:axId val="2074813336"/>
      </c:lineChart>
      <c:catAx>
        <c:axId val="2090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13336"/>
        <c:crosses val="autoZero"/>
        <c:auto val="1"/>
        <c:lblAlgn val="ctr"/>
        <c:lblOffset val="100"/>
        <c:noMultiLvlLbl val="0"/>
      </c:catAx>
      <c:valAx>
        <c:axId val="20748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4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term_structure!$B$2:$AZ$2</c:f>
              <c:numCache>
                <c:formatCode>General</c:formatCode>
                <c:ptCount val="51"/>
                <c:pt idx="0">
                  <c:v>0.00523000000016793</c:v>
                </c:pt>
                <c:pt idx="1">
                  <c:v>0.00791966613679351</c:v>
                </c:pt>
                <c:pt idx="2">
                  <c:v>0.0130315369496534</c:v>
                </c:pt>
                <c:pt idx="3">
                  <c:v>0.0189204694384009</c:v>
                </c:pt>
                <c:pt idx="4">
                  <c:v>0.0246508634807852</c:v>
                </c:pt>
                <c:pt idx="5">
                  <c:v>0.0279277067314994</c:v>
                </c:pt>
                <c:pt idx="6">
                  <c:v>0.0308667442770445</c:v>
                </c:pt>
                <c:pt idx="7">
                  <c:v>0.0332826261000638</c:v>
                </c:pt>
                <c:pt idx="8">
                  <c:v>0.0355907382483236</c:v>
                </c:pt>
                <c:pt idx="9">
                  <c:v>0.0370303515949768</c:v>
                </c:pt>
                <c:pt idx="10">
                  <c:v>0.0377962474533857</c:v>
                </c:pt>
                <c:pt idx="11">
                  <c:v>0.0384261948972735</c:v>
                </c:pt>
                <c:pt idx="12">
                  <c:v>0.0381558260422208</c:v>
                </c:pt>
                <c:pt idx="13">
                  <c:v>0.0380611131162036</c:v>
                </c:pt>
                <c:pt idx="14">
                  <c:v>0.037265222338456</c:v>
                </c:pt>
                <c:pt idx="15">
                  <c:v>0.0363069047572031</c:v>
                </c:pt>
                <c:pt idx="16">
                  <c:v>0.0348424257497706</c:v>
                </c:pt>
                <c:pt idx="17">
                  <c:v>0.0339408138749941</c:v>
                </c:pt>
                <c:pt idx="18">
                  <c:v>0.032712864970392</c:v>
                </c:pt>
                <c:pt idx="19">
                  <c:v>0.0311517475526752</c:v>
                </c:pt>
                <c:pt idx="20">
                  <c:v>0.031861512812031</c:v>
                </c:pt>
                <c:pt idx="21">
                  <c:v>0.03305479987829</c:v>
                </c:pt>
                <c:pt idx="22">
                  <c:v>0.0340996560504156</c:v>
                </c:pt>
                <c:pt idx="23">
                  <c:v>0.035016281504747</c:v>
                </c:pt>
                <c:pt idx="24">
                  <c:v>0.0358217525763884</c:v>
                </c:pt>
                <c:pt idx="25">
                  <c:v>0.036530583932576</c:v>
                </c:pt>
                <c:pt idx="26">
                  <c:v>0.0371551733265856</c:v>
                </c:pt>
                <c:pt idx="27">
                  <c:v>0.0377061567868995</c:v>
                </c:pt>
                <c:pt idx="28">
                  <c:v>0.0381926947692046</c:v>
                </c:pt>
                <c:pt idx="29">
                  <c:v>0.0386227045718865</c:v>
                </c:pt>
                <c:pt idx="30">
                  <c:v>0.0390030505395564</c:v>
                </c:pt>
                <c:pt idx="31">
                  <c:v>0.0393397008205811</c:v>
                </c:pt>
                <c:pt idx="32">
                  <c:v>0.0396378574080984</c:v>
                </c:pt>
                <c:pt idx="33">
                  <c:v>0.0399020646763177</c:v>
                </c:pt>
                <c:pt idx="34">
                  <c:v>0.0401363004804989</c:v>
                </c:pt>
                <c:pt idx="35">
                  <c:v>0.0403440530231909</c:v>
                </c:pt>
                <c:pt idx="36">
                  <c:v>0.0405283860246721</c:v>
                </c:pt>
                <c:pt idx="37">
                  <c:v>0.0406919942245365</c:v>
                </c:pt>
                <c:pt idx="38">
                  <c:v>0.0408372508438886</c:v>
                </c:pt>
                <c:pt idx="39">
                  <c:v>0.040966248325929</c:v>
                </c:pt>
                <c:pt idx="40">
                  <c:v>0.0410808334285986</c:v>
                </c:pt>
                <c:pt idx="41">
                  <c:v>0.041182637548091</c:v>
                </c:pt>
                <c:pt idx="42">
                  <c:v>0.0412731029975506</c:v>
                </c:pt>
                <c:pt idx="43">
                  <c:v>0.0413535058403704</c:v>
                </c:pt>
                <c:pt idx="44">
                  <c:v>0.0414249757778666</c:v>
                </c:pt>
                <c:pt idx="45">
                  <c:v>0.0414885135087999</c:v>
                </c:pt>
                <c:pt idx="46">
                  <c:v>0.0415450059122342</c:v>
                </c:pt>
                <c:pt idx="47">
                  <c:v>0.0415952393504968</c:v>
                </c:pt>
                <c:pt idx="48">
                  <c:v>0.0416399113434562</c:v>
                </c:pt>
                <c:pt idx="49">
                  <c:v>0.0416796408290454</c:v>
                </c:pt>
                <c:pt idx="50">
                  <c:v>0.0417149771923846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term_structure!$B$3:$AZ$3</c:f>
              <c:numCache>
                <c:formatCode>General</c:formatCode>
                <c:ptCount val="51"/>
                <c:pt idx="0">
                  <c:v>0.0065739346867959</c:v>
                </c:pt>
                <c:pt idx="1">
                  <c:v>0.0130315369496534</c:v>
                </c:pt>
                <c:pt idx="2">
                  <c:v>0.0189204694384009</c:v>
                </c:pt>
                <c:pt idx="3">
                  <c:v>0.0246508634807852</c:v>
                </c:pt>
                <c:pt idx="4">
                  <c:v>0.0279277067314994</c:v>
                </c:pt>
                <c:pt idx="5">
                  <c:v>0.0308667442770445</c:v>
                </c:pt>
                <c:pt idx="6">
                  <c:v>0.0332826261000638</c:v>
                </c:pt>
                <c:pt idx="7">
                  <c:v>0.0355907382483236</c:v>
                </c:pt>
                <c:pt idx="8">
                  <c:v>0.0370303515949768</c:v>
                </c:pt>
                <c:pt idx="9">
                  <c:v>0.0377962474533857</c:v>
                </c:pt>
                <c:pt idx="10">
                  <c:v>0.0384261948972735</c:v>
                </c:pt>
                <c:pt idx="11">
                  <c:v>0.0381558260422208</c:v>
                </c:pt>
                <c:pt idx="12">
                  <c:v>0.0380611131162036</c:v>
                </c:pt>
                <c:pt idx="13">
                  <c:v>0.037265222338456</c:v>
                </c:pt>
                <c:pt idx="14">
                  <c:v>0.0363069047572031</c:v>
                </c:pt>
                <c:pt idx="15">
                  <c:v>0.0348424257497706</c:v>
                </c:pt>
                <c:pt idx="16">
                  <c:v>0.0339408138749941</c:v>
                </c:pt>
                <c:pt idx="17">
                  <c:v>0.032712864970392</c:v>
                </c:pt>
                <c:pt idx="18">
                  <c:v>0.0311517475526752</c:v>
                </c:pt>
                <c:pt idx="19">
                  <c:v>0.031861512812031</c:v>
                </c:pt>
                <c:pt idx="20">
                  <c:v>0.03305479987829</c:v>
                </c:pt>
                <c:pt idx="21">
                  <c:v>0.0340996560504156</c:v>
                </c:pt>
                <c:pt idx="22">
                  <c:v>0.035016281504747</c:v>
                </c:pt>
                <c:pt idx="23">
                  <c:v>0.0358217525763884</c:v>
                </c:pt>
                <c:pt idx="24">
                  <c:v>0.036530583932576</c:v>
                </c:pt>
                <c:pt idx="25">
                  <c:v>0.0371551733265856</c:v>
                </c:pt>
                <c:pt idx="26">
                  <c:v>0.0377061567868995</c:v>
                </c:pt>
                <c:pt idx="27">
                  <c:v>0.0381926947692046</c:v>
                </c:pt>
                <c:pt idx="28">
                  <c:v>0.0386227045718865</c:v>
                </c:pt>
                <c:pt idx="29">
                  <c:v>0.0390030505395564</c:v>
                </c:pt>
                <c:pt idx="30">
                  <c:v>0.0393397008205811</c:v>
                </c:pt>
                <c:pt idx="31">
                  <c:v>0.0396378574080984</c:v>
                </c:pt>
                <c:pt idx="32">
                  <c:v>0.0399020646763177</c:v>
                </c:pt>
                <c:pt idx="33">
                  <c:v>0.0401363004804989</c:v>
                </c:pt>
                <c:pt idx="34">
                  <c:v>0.0403440530231909</c:v>
                </c:pt>
                <c:pt idx="35">
                  <c:v>0.0405283860246721</c:v>
                </c:pt>
                <c:pt idx="36">
                  <c:v>0.0406919942245365</c:v>
                </c:pt>
                <c:pt idx="37">
                  <c:v>0.0408372508438886</c:v>
                </c:pt>
                <c:pt idx="38">
                  <c:v>0.040966248325929</c:v>
                </c:pt>
                <c:pt idx="39">
                  <c:v>0.0410808334285986</c:v>
                </c:pt>
                <c:pt idx="40">
                  <c:v>0.041182637548091</c:v>
                </c:pt>
                <c:pt idx="41">
                  <c:v>0.0412731029975506</c:v>
                </c:pt>
                <c:pt idx="42">
                  <c:v>0.0413535058403704</c:v>
                </c:pt>
                <c:pt idx="43">
                  <c:v>0.0414249757778666</c:v>
                </c:pt>
                <c:pt idx="44">
                  <c:v>0.0414885135087999</c:v>
                </c:pt>
                <c:pt idx="45">
                  <c:v>0.0415450059122342</c:v>
                </c:pt>
                <c:pt idx="46">
                  <c:v>0.0415952393504968</c:v>
                </c:pt>
                <c:pt idx="47">
                  <c:v>0.0416399113434562</c:v>
                </c:pt>
                <c:pt idx="48">
                  <c:v>0.0416796408290454</c:v>
                </c:pt>
                <c:pt idx="49">
                  <c:v>0.0417149771923846</c:v>
                </c:pt>
                <c:pt idx="50">
                  <c:v>0.0417464082212195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term_structure!$B$4:$AZ$4</c:f>
              <c:numCache>
                <c:formatCode>General</c:formatCode>
                <c:ptCount val="51"/>
                <c:pt idx="0">
                  <c:v>0.00872188196851442</c:v>
                </c:pt>
                <c:pt idx="1">
                  <c:v>0.0189204694384009</c:v>
                </c:pt>
                <c:pt idx="2">
                  <c:v>0.0246508634807852</c:v>
                </c:pt>
                <c:pt idx="3">
                  <c:v>0.0279277067314994</c:v>
                </c:pt>
                <c:pt idx="4">
                  <c:v>0.0308667442770445</c:v>
                </c:pt>
                <c:pt idx="5">
                  <c:v>0.0332826261000638</c:v>
                </c:pt>
                <c:pt idx="6">
                  <c:v>0.0355907382483236</c:v>
                </c:pt>
                <c:pt idx="7">
                  <c:v>0.0370303515949768</c:v>
                </c:pt>
                <c:pt idx="8">
                  <c:v>0.0377962474533857</c:v>
                </c:pt>
                <c:pt idx="9">
                  <c:v>0.0384261948972735</c:v>
                </c:pt>
                <c:pt idx="10">
                  <c:v>0.0381558260422208</c:v>
                </c:pt>
                <c:pt idx="11">
                  <c:v>0.0380611131162036</c:v>
                </c:pt>
                <c:pt idx="12">
                  <c:v>0.037265222338456</c:v>
                </c:pt>
                <c:pt idx="13">
                  <c:v>0.0363069047572031</c:v>
                </c:pt>
                <c:pt idx="14">
                  <c:v>0.0348424257497706</c:v>
                </c:pt>
                <c:pt idx="15">
                  <c:v>0.0339408138749941</c:v>
                </c:pt>
                <c:pt idx="16">
                  <c:v>0.032712864970392</c:v>
                </c:pt>
                <c:pt idx="17">
                  <c:v>0.0311517475526752</c:v>
                </c:pt>
                <c:pt idx="18">
                  <c:v>0.031861512812031</c:v>
                </c:pt>
                <c:pt idx="19">
                  <c:v>0.03305479987829</c:v>
                </c:pt>
                <c:pt idx="20">
                  <c:v>0.0340996560504156</c:v>
                </c:pt>
                <c:pt idx="21">
                  <c:v>0.035016281504747</c:v>
                </c:pt>
                <c:pt idx="22">
                  <c:v>0.0358217525763884</c:v>
                </c:pt>
                <c:pt idx="23">
                  <c:v>0.036530583932576</c:v>
                </c:pt>
                <c:pt idx="24">
                  <c:v>0.0371551733265856</c:v>
                </c:pt>
                <c:pt idx="25">
                  <c:v>0.0377061567868995</c:v>
                </c:pt>
                <c:pt idx="26">
                  <c:v>0.0381926947692046</c:v>
                </c:pt>
                <c:pt idx="27">
                  <c:v>0.0386227045718865</c:v>
                </c:pt>
                <c:pt idx="28">
                  <c:v>0.0390030505395564</c:v>
                </c:pt>
                <c:pt idx="29">
                  <c:v>0.0393397008205811</c:v>
                </c:pt>
                <c:pt idx="30">
                  <c:v>0.0396378574080984</c:v>
                </c:pt>
                <c:pt idx="31">
                  <c:v>0.0399020646763177</c:v>
                </c:pt>
                <c:pt idx="32">
                  <c:v>0.0401363004804989</c:v>
                </c:pt>
                <c:pt idx="33">
                  <c:v>0.0403440530231909</c:v>
                </c:pt>
                <c:pt idx="34">
                  <c:v>0.0405283860246721</c:v>
                </c:pt>
                <c:pt idx="35">
                  <c:v>0.0406919942245365</c:v>
                </c:pt>
                <c:pt idx="36">
                  <c:v>0.0408372508438886</c:v>
                </c:pt>
                <c:pt idx="37">
                  <c:v>0.040966248325929</c:v>
                </c:pt>
                <c:pt idx="38">
                  <c:v>0.0410808334285986</c:v>
                </c:pt>
                <c:pt idx="39">
                  <c:v>0.041182637548091</c:v>
                </c:pt>
                <c:pt idx="40">
                  <c:v>0.0412731029975506</c:v>
                </c:pt>
                <c:pt idx="41">
                  <c:v>0.0413535058403704</c:v>
                </c:pt>
                <c:pt idx="42">
                  <c:v>0.0414249757778666</c:v>
                </c:pt>
                <c:pt idx="43">
                  <c:v>0.0414885135087999</c:v>
                </c:pt>
                <c:pt idx="44">
                  <c:v>0.0415450059122342</c:v>
                </c:pt>
                <c:pt idx="45">
                  <c:v>0.0415952393504968</c:v>
                </c:pt>
                <c:pt idx="46">
                  <c:v>0.0416399113434562</c:v>
                </c:pt>
                <c:pt idx="47">
                  <c:v>0.0416796408290454</c:v>
                </c:pt>
                <c:pt idx="48">
                  <c:v>0.0417149771923846</c:v>
                </c:pt>
                <c:pt idx="49">
                  <c:v>0.0417464082212195</c:v>
                </c:pt>
                <c:pt idx="50">
                  <c:v>0.0417743671225887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term_structure!$B$5:$AZ$5</c:f>
              <c:numCache>
                <c:formatCode>General</c:formatCode>
                <c:ptCount val="51"/>
                <c:pt idx="0">
                  <c:v>0.0112619187179621</c:v>
                </c:pt>
                <c:pt idx="1">
                  <c:v>0.0246508634807852</c:v>
                </c:pt>
                <c:pt idx="2">
                  <c:v>0.0279277067314994</c:v>
                </c:pt>
                <c:pt idx="3">
                  <c:v>0.0308667442770445</c:v>
                </c:pt>
                <c:pt idx="4">
                  <c:v>0.0332826261000638</c:v>
                </c:pt>
                <c:pt idx="5">
                  <c:v>0.0355907382483236</c:v>
                </c:pt>
                <c:pt idx="6">
                  <c:v>0.0370303515949768</c:v>
                </c:pt>
                <c:pt idx="7">
                  <c:v>0.0377962474533857</c:v>
                </c:pt>
                <c:pt idx="8">
                  <c:v>0.0384261948972735</c:v>
                </c:pt>
                <c:pt idx="9">
                  <c:v>0.0381558260422208</c:v>
                </c:pt>
                <c:pt idx="10">
                  <c:v>0.0380611131162036</c:v>
                </c:pt>
                <c:pt idx="11">
                  <c:v>0.037265222338456</c:v>
                </c:pt>
                <c:pt idx="12">
                  <c:v>0.0363069047572031</c:v>
                </c:pt>
                <c:pt idx="13">
                  <c:v>0.0348424257497706</c:v>
                </c:pt>
                <c:pt idx="14">
                  <c:v>0.0339408138749941</c:v>
                </c:pt>
                <c:pt idx="15">
                  <c:v>0.032712864970392</c:v>
                </c:pt>
                <c:pt idx="16">
                  <c:v>0.0311517475526752</c:v>
                </c:pt>
                <c:pt idx="17">
                  <c:v>0.031861512812031</c:v>
                </c:pt>
                <c:pt idx="18">
                  <c:v>0.03305479987829</c:v>
                </c:pt>
                <c:pt idx="19">
                  <c:v>0.0340996560504156</c:v>
                </c:pt>
                <c:pt idx="20">
                  <c:v>0.035016281504747</c:v>
                </c:pt>
                <c:pt idx="21">
                  <c:v>0.0358217525763884</c:v>
                </c:pt>
                <c:pt idx="22">
                  <c:v>0.036530583932576</c:v>
                </c:pt>
                <c:pt idx="23">
                  <c:v>0.0371551733265856</c:v>
                </c:pt>
                <c:pt idx="24">
                  <c:v>0.0377061567868995</c:v>
                </c:pt>
                <c:pt idx="25">
                  <c:v>0.0381926947692046</c:v>
                </c:pt>
                <c:pt idx="26">
                  <c:v>0.0386227045718865</c:v>
                </c:pt>
                <c:pt idx="27">
                  <c:v>0.0390030505395564</c:v>
                </c:pt>
                <c:pt idx="28">
                  <c:v>0.0393397008205811</c:v>
                </c:pt>
                <c:pt idx="29">
                  <c:v>0.0396378574080984</c:v>
                </c:pt>
                <c:pt idx="30">
                  <c:v>0.0399020646763177</c:v>
                </c:pt>
                <c:pt idx="31">
                  <c:v>0.0401363004804989</c:v>
                </c:pt>
                <c:pt idx="32">
                  <c:v>0.0403440530231909</c:v>
                </c:pt>
                <c:pt idx="33">
                  <c:v>0.0405283860246721</c:v>
                </c:pt>
                <c:pt idx="34">
                  <c:v>0.0406919942245365</c:v>
                </c:pt>
                <c:pt idx="35">
                  <c:v>0.0408372508438886</c:v>
                </c:pt>
                <c:pt idx="36">
                  <c:v>0.040966248325929</c:v>
                </c:pt>
                <c:pt idx="37">
                  <c:v>0.0410808334285986</c:v>
                </c:pt>
                <c:pt idx="38">
                  <c:v>0.041182637548091</c:v>
                </c:pt>
                <c:pt idx="39">
                  <c:v>0.0412731029975506</c:v>
                </c:pt>
                <c:pt idx="40">
                  <c:v>0.0413535058403704</c:v>
                </c:pt>
                <c:pt idx="41">
                  <c:v>0.0414249757778666</c:v>
                </c:pt>
                <c:pt idx="42">
                  <c:v>0.0414885135087999</c:v>
                </c:pt>
                <c:pt idx="43">
                  <c:v>0.0415450059122342</c:v>
                </c:pt>
                <c:pt idx="44">
                  <c:v>0.0415952393504968</c:v>
                </c:pt>
                <c:pt idx="45">
                  <c:v>0.0416399113434562</c:v>
                </c:pt>
                <c:pt idx="46">
                  <c:v>0.0416796408290454</c:v>
                </c:pt>
                <c:pt idx="47">
                  <c:v>0.0417149771923846</c:v>
                </c:pt>
                <c:pt idx="48">
                  <c:v>0.0417464082212195</c:v>
                </c:pt>
                <c:pt idx="49">
                  <c:v>0.0417743671225887</c:v>
                </c:pt>
                <c:pt idx="50">
                  <c:v>0.0417992387171926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term_structure!$B$6:$AZ$6</c:f>
              <c:numCache>
                <c:formatCode>General</c:formatCode>
                <c:ptCount val="51"/>
                <c:pt idx="0">
                  <c:v>0.0139256378948915</c:v>
                </c:pt>
                <c:pt idx="1">
                  <c:v>0.0279277067314994</c:v>
                </c:pt>
                <c:pt idx="2">
                  <c:v>0.0308667442770445</c:v>
                </c:pt>
                <c:pt idx="3">
                  <c:v>0.0332826261000638</c:v>
                </c:pt>
                <c:pt idx="4">
                  <c:v>0.0355907382483236</c:v>
                </c:pt>
                <c:pt idx="5">
                  <c:v>0.0370303515949768</c:v>
                </c:pt>
                <c:pt idx="6">
                  <c:v>0.0377962474533857</c:v>
                </c:pt>
                <c:pt idx="7">
                  <c:v>0.0384261948972735</c:v>
                </c:pt>
                <c:pt idx="8">
                  <c:v>0.0381558260422208</c:v>
                </c:pt>
                <c:pt idx="9">
                  <c:v>0.0380611131162036</c:v>
                </c:pt>
                <c:pt idx="10">
                  <c:v>0.037265222338456</c:v>
                </c:pt>
                <c:pt idx="11">
                  <c:v>0.0363069047572031</c:v>
                </c:pt>
                <c:pt idx="12">
                  <c:v>0.0348424257497706</c:v>
                </c:pt>
                <c:pt idx="13">
                  <c:v>0.0339408138749941</c:v>
                </c:pt>
                <c:pt idx="14">
                  <c:v>0.032712864970392</c:v>
                </c:pt>
                <c:pt idx="15">
                  <c:v>0.0311517475526752</c:v>
                </c:pt>
                <c:pt idx="16">
                  <c:v>0.031861512812031</c:v>
                </c:pt>
                <c:pt idx="17">
                  <c:v>0.03305479987829</c:v>
                </c:pt>
                <c:pt idx="18">
                  <c:v>0.0340996560504156</c:v>
                </c:pt>
                <c:pt idx="19">
                  <c:v>0.035016281504747</c:v>
                </c:pt>
                <c:pt idx="20">
                  <c:v>0.0358217525763884</c:v>
                </c:pt>
                <c:pt idx="21">
                  <c:v>0.036530583932576</c:v>
                </c:pt>
                <c:pt idx="22">
                  <c:v>0.0371551733265856</c:v>
                </c:pt>
                <c:pt idx="23">
                  <c:v>0.0377061567868995</c:v>
                </c:pt>
                <c:pt idx="24">
                  <c:v>0.0381926947692046</c:v>
                </c:pt>
                <c:pt idx="25">
                  <c:v>0.0386227045718865</c:v>
                </c:pt>
                <c:pt idx="26">
                  <c:v>0.0390030505395564</c:v>
                </c:pt>
                <c:pt idx="27">
                  <c:v>0.0393397008205811</c:v>
                </c:pt>
                <c:pt idx="28">
                  <c:v>0.0396378574080984</c:v>
                </c:pt>
                <c:pt idx="29">
                  <c:v>0.0399020646763177</c:v>
                </c:pt>
                <c:pt idx="30">
                  <c:v>0.0401363004804989</c:v>
                </c:pt>
                <c:pt idx="31">
                  <c:v>0.0403440530231909</c:v>
                </c:pt>
                <c:pt idx="32">
                  <c:v>0.0405283860246721</c:v>
                </c:pt>
                <c:pt idx="33">
                  <c:v>0.0406919942245365</c:v>
                </c:pt>
                <c:pt idx="34">
                  <c:v>0.0408372508438886</c:v>
                </c:pt>
                <c:pt idx="35">
                  <c:v>0.040966248325929</c:v>
                </c:pt>
                <c:pt idx="36">
                  <c:v>0.0410808334285986</c:v>
                </c:pt>
                <c:pt idx="37">
                  <c:v>0.041182637548091</c:v>
                </c:pt>
                <c:pt idx="38">
                  <c:v>0.0412731029975506</c:v>
                </c:pt>
                <c:pt idx="39">
                  <c:v>0.0413535058403704</c:v>
                </c:pt>
                <c:pt idx="40">
                  <c:v>0.0414249757778666</c:v>
                </c:pt>
                <c:pt idx="41">
                  <c:v>0.0414885135087999</c:v>
                </c:pt>
                <c:pt idx="42">
                  <c:v>0.0415450059122342</c:v>
                </c:pt>
                <c:pt idx="43">
                  <c:v>0.0415952393504968</c:v>
                </c:pt>
                <c:pt idx="44">
                  <c:v>0.0416399113434562</c:v>
                </c:pt>
                <c:pt idx="45">
                  <c:v>0.0416796408290454</c:v>
                </c:pt>
                <c:pt idx="46">
                  <c:v>0.0417149771923846</c:v>
                </c:pt>
                <c:pt idx="47">
                  <c:v>0.0417464082212195</c:v>
                </c:pt>
                <c:pt idx="48">
                  <c:v>0.0417743671225887</c:v>
                </c:pt>
                <c:pt idx="49">
                  <c:v>0.0417992387171926</c:v>
                </c:pt>
                <c:pt idx="50">
                  <c:v>0.0418213649129881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term_structure!$B$7:$AZ$7</c:f>
              <c:numCache>
                <c:formatCode>General</c:formatCode>
                <c:ptCount val="51"/>
                <c:pt idx="0">
                  <c:v>0.0162460001227136</c:v>
                </c:pt>
                <c:pt idx="1">
                  <c:v>0.0308667442770445</c:v>
                </c:pt>
                <c:pt idx="2">
                  <c:v>0.0332826261000638</c:v>
                </c:pt>
                <c:pt idx="3">
                  <c:v>0.0355907382483236</c:v>
                </c:pt>
                <c:pt idx="4">
                  <c:v>0.0370303515949768</c:v>
                </c:pt>
                <c:pt idx="5">
                  <c:v>0.0377962474533857</c:v>
                </c:pt>
                <c:pt idx="6">
                  <c:v>0.0384261948972735</c:v>
                </c:pt>
                <c:pt idx="7">
                  <c:v>0.0381558260422208</c:v>
                </c:pt>
                <c:pt idx="8">
                  <c:v>0.0380611131162036</c:v>
                </c:pt>
                <c:pt idx="9">
                  <c:v>0.037265222338456</c:v>
                </c:pt>
                <c:pt idx="10">
                  <c:v>0.0363069047572031</c:v>
                </c:pt>
                <c:pt idx="11">
                  <c:v>0.0348424257497706</c:v>
                </c:pt>
                <c:pt idx="12">
                  <c:v>0.0339408138749941</c:v>
                </c:pt>
                <c:pt idx="13">
                  <c:v>0.032712864970392</c:v>
                </c:pt>
                <c:pt idx="14">
                  <c:v>0.0311517475526752</c:v>
                </c:pt>
                <c:pt idx="15">
                  <c:v>0.031861512812031</c:v>
                </c:pt>
                <c:pt idx="16">
                  <c:v>0.03305479987829</c:v>
                </c:pt>
                <c:pt idx="17">
                  <c:v>0.0340996560504156</c:v>
                </c:pt>
                <c:pt idx="18">
                  <c:v>0.035016281504747</c:v>
                </c:pt>
                <c:pt idx="19">
                  <c:v>0.0358217525763884</c:v>
                </c:pt>
                <c:pt idx="20">
                  <c:v>0.036530583932576</c:v>
                </c:pt>
                <c:pt idx="21">
                  <c:v>0.0371551733265856</c:v>
                </c:pt>
                <c:pt idx="22">
                  <c:v>0.0377061567868995</c:v>
                </c:pt>
                <c:pt idx="23">
                  <c:v>0.0381926947692046</c:v>
                </c:pt>
                <c:pt idx="24">
                  <c:v>0.0386227045718865</c:v>
                </c:pt>
                <c:pt idx="25">
                  <c:v>0.0390030505395564</c:v>
                </c:pt>
                <c:pt idx="26">
                  <c:v>0.0393397008205811</c:v>
                </c:pt>
                <c:pt idx="27">
                  <c:v>0.0396378574080984</c:v>
                </c:pt>
                <c:pt idx="28">
                  <c:v>0.0399020646763177</c:v>
                </c:pt>
                <c:pt idx="29">
                  <c:v>0.0401363004804989</c:v>
                </c:pt>
                <c:pt idx="30">
                  <c:v>0.0403440530231909</c:v>
                </c:pt>
                <c:pt idx="31">
                  <c:v>0.0405283860246721</c:v>
                </c:pt>
                <c:pt idx="32">
                  <c:v>0.0406919942245365</c:v>
                </c:pt>
                <c:pt idx="33">
                  <c:v>0.0408372508438886</c:v>
                </c:pt>
                <c:pt idx="34">
                  <c:v>0.040966248325929</c:v>
                </c:pt>
                <c:pt idx="35">
                  <c:v>0.0410808334285986</c:v>
                </c:pt>
                <c:pt idx="36">
                  <c:v>0.041182637548091</c:v>
                </c:pt>
                <c:pt idx="37">
                  <c:v>0.0412731029975506</c:v>
                </c:pt>
                <c:pt idx="38">
                  <c:v>0.0413535058403704</c:v>
                </c:pt>
                <c:pt idx="39">
                  <c:v>0.0414249757778666</c:v>
                </c:pt>
                <c:pt idx="40">
                  <c:v>0.0414885135087999</c:v>
                </c:pt>
                <c:pt idx="41">
                  <c:v>0.0415450059122342</c:v>
                </c:pt>
                <c:pt idx="42">
                  <c:v>0.0415952393504968</c:v>
                </c:pt>
                <c:pt idx="43">
                  <c:v>0.0416399113434562</c:v>
                </c:pt>
                <c:pt idx="44">
                  <c:v>0.0416796408290454</c:v>
                </c:pt>
                <c:pt idx="45">
                  <c:v>0.0417149771923846</c:v>
                </c:pt>
                <c:pt idx="46">
                  <c:v>0.0417464082212195</c:v>
                </c:pt>
                <c:pt idx="47">
                  <c:v>0.0417743671225887</c:v>
                </c:pt>
                <c:pt idx="48">
                  <c:v>0.0417992387171926</c:v>
                </c:pt>
                <c:pt idx="49">
                  <c:v>0.0418213649129881</c:v>
                </c:pt>
                <c:pt idx="50">
                  <c:v>0.0418410495450165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term_structure!$B$8:$AZ$8</c:f>
              <c:numCache>
                <c:formatCode>General</c:formatCode>
                <c:ptCount val="51"/>
                <c:pt idx="0">
                  <c:v>0.0183219128924212</c:v>
                </c:pt>
                <c:pt idx="1">
                  <c:v>0.0332826261000638</c:v>
                </c:pt>
                <c:pt idx="2">
                  <c:v>0.0355907382483236</c:v>
                </c:pt>
                <c:pt idx="3">
                  <c:v>0.0370303515949768</c:v>
                </c:pt>
                <c:pt idx="4">
                  <c:v>0.0377962474533857</c:v>
                </c:pt>
                <c:pt idx="5">
                  <c:v>0.0384261948972735</c:v>
                </c:pt>
                <c:pt idx="6">
                  <c:v>0.0381558260422208</c:v>
                </c:pt>
                <c:pt idx="7">
                  <c:v>0.0380611131162036</c:v>
                </c:pt>
                <c:pt idx="8">
                  <c:v>0.037265222338456</c:v>
                </c:pt>
                <c:pt idx="9">
                  <c:v>0.0363069047572031</c:v>
                </c:pt>
                <c:pt idx="10">
                  <c:v>0.0348424257497706</c:v>
                </c:pt>
                <c:pt idx="11">
                  <c:v>0.0339408138749941</c:v>
                </c:pt>
                <c:pt idx="12">
                  <c:v>0.032712864970392</c:v>
                </c:pt>
                <c:pt idx="13">
                  <c:v>0.0311517475526752</c:v>
                </c:pt>
                <c:pt idx="14">
                  <c:v>0.031861512812031</c:v>
                </c:pt>
                <c:pt idx="15">
                  <c:v>0.03305479987829</c:v>
                </c:pt>
                <c:pt idx="16">
                  <c:v>0.0340996560504156</c:v>
                </c:pt>
                <c:pt idx="17">
                  <c:v>0.035016281504747</c:v>
                </c:pt>
                <c:pt idx="18">
                  <c:v>0.0358217525763884</c:v>
                </c:pt>
                <c:pt idx="19">
                  <c:v>0.036530583932576</c:v>
                </c:pt>
                <c:pt idx="20">
                  <c:v>0.0371551733265856</c:v>
                </c:pt>
                <c:pt idx="21">
                  <c:v>0.0377061567868995</c:v>
                </c:pt>
                <c:pt idx="22">
                  <c:v>0.0381926947692046</c:v>
                </c:pt>
                <c:pt idx="23">
                  <c:v>0.0386227045718865</c:v>
                </c:pt>
                <c:pt idx="24">
                  <c:v>0.0390030505395564</c:v>
                </c:pt>
                <c:pt idx="25">
                  <c:v>0.0393397008205811</c:v>
                </c:pt>
                <c:pt idx="26">
                  <c:v>0.0396378574080984</c:v>
                </c:pt>
                <c:pt idx="27">
                  <c:v>0.0399020646763177</c:v>
                </c:pt>
                <c:pt idx="28">
                  <c:v>0.0401363004804989</c:v>
                </c:pt>
                <c:pt idx="29">
                  <c:v>0.0403440530231909</c:v>
                </c:pt>
                <c:pt idx="30">
                  <c:v>0.0405283860246721</c:v>
                </c:pt>
                <c:pt idx="31">
                  <c:v>0.0406919942245365</c:v>
                </c:pt>
                <c:pt idx="32">
                  <c:v>0.0408372508438886</c:v>
                </c:pt>
                <c:pt idx="33">
                  <c:v>0.040966248325929</c:v>
                </c:pt>
                <c:pt idx="34">
                  <c:v>0.0410808334285986</c:v>
                </c:pt>
                <c:pt idx="35">
                  <c:v>0.041182637548091</c:v>
                </c:pt>
                <c:pt idx="36">
                  <c:v>0.0412731029975506</c:v>
                </c:pt>
                <c:pt idx="37">
                  <c:v>0.0413535058403704</c:v>
                </c:pt>
                <c:pt idx="38">
                  <c:v>0.0414249757778666</c:v>
                </c:pt>
                <c:pt idx="39">
                  <c:v>0.0414885135087999</c:v>
                </c:pt>
                <c:pt idx="40">
                  <c:v>0.0415450059122342</c:v>
                </c:pt>
                <c:pt idx="41">
                  <c:v>0.0415952393504968</c:v>
                </c:pt>
                <c:pt idx="42">
                  <c:v>0.0416399113434562</c:v>
                </c:pt>
                <c:pt idx="43">
                  <c:v>0.0416796408290454</c:v>
                </c:pt>
                <c:pt idx="44">
                  <c:v>0.0417149771923846</c:v>
                </c:pt>
                <c:pt idx="45">
                  <c:v>0.0417464082212195</c:v>
                </c:pt>
                <c:pt idx="46">
                  <c:v>0.0417743671225887</c:v>
                </c:pt>
                <c:pt idx="47">
                  <c:v>0.0417992387171926</c:v>
                </c:pt>
                <c:pt idx="48">
                  <c:v>0.0418213649129881</c:v>
                </c:pt>
                <c:pt idx="49">
                  <c:v>0.0418410495450165</c:v>
                </c:pt>
                <c:pt idx="50">
                  <c:v>0.0418585626583094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term_structure!$B$9:$AZ$9</c:f>
              <c:numCache>
                <c:formatCode>General</c:formatCode>
                <c:ptCount val="51"/>
                <c:pt idx="0">
                  <c:v>0.0201800911759344</c:v>
                </c:pt>
                <c:pt idx="1">
                  <c:v>0.0355907382483236</c:v>
                </c:pt>
                <c:pt idx="2">
                  <c:v>0.0370303515949768</c:v>
                </c:pt>
                <c:pt idx="3">
                  <c:v>0.0377962474533857</c:v>
                </c:pt>
                <c:pt idx="4">
                  <c:v>0.0384261948972735</c:v>
                </c:pt>
                <c:pt idx="5">
                  <c:v>0.0381558260422208</c:v>
                </c:pt>
                <c:pt idx="6">
                  <c:v>0.0380611131162036</c:v>
                </c:pt>
                <c:pt idx="7">
                  <c:v>0.037265222338456</c:v>
                </c:pt>
                <c:pt idx="8">
                  <c:v>0.0363069047572031</c:v>
                </c:pt>
                <c:pt idx="9">
                  <c:v>0.0348424257497706</c:v>
                </c:pt>
                <c:pt idx="10">
                  <c:v>0.0339408138749941</c:v>
                </c:pt>
                <c:pt idx="11">
                  <c:v>0.032712864970392</c:v>
                </c:pt>
                <c:pt idx="12">
                  <c:v>0.0311517475526752</c:v>
                </c:pt>
                <c:pt idx="13">
                  <c:v>0.031861512812031</c:v>
                </c:pt>
                <c:pt idx="14">
                  <c:v>0.03305479987829</c:v>
                </c:pt>
                <c:pt idx="15">
                  <c:v>0.0340996560504156</c:v>
                </c:pt>
                <c:pt idx="16">
                  <c:v>0.035016281504747</c:v>
                </c:pt>
                <c:pt idx="17">
                  <c:v>0.0358217525763884</c:v>
                </c:pt>
                <c:pt idx="18">
                  <c:v>0.036530583932576</c:v>
                </c:pt>
                <c:pt idx="19">
                  <c:v>0.0371551733265856</c:v>
                </c:pt>
                <c:pt idx="20">
                  <c:v>0.0377061567868995</c:v>
                </c:pt>
                <c:pt idx="21">
                  <c:v>0.0381926947692046</c:v>
                </c:pt>
                <c:pt idx="22">
                  <c:v>0.0386227045718865</c:v>
                </c:pt>
                <c:pt idx="23">
                  <c:v>0.0390030505395564</c:v>
                </c:pt>
                <c:pt idx="24">
                  <c:v>0.0393397008205811</c:v>
                </c:pt>
                <c:pt idx="25">
                  <c:v>0.0396378574080984</c:v>
                </c:pt>
                <c:pt idx="26">
                  <c:v>0.0399020646763177</c:v>
                </c:pt>
                <c:pt idx="27">
                  <c:v>0.0401363004804989</c:v>
                </c:pt>
                <c:pt idx="28">
                  <c:v>0.0403440530231909</c:v>
                </c:pt>
                <c:pt idx="29">
                  <c:v>0.0405283860246721</c:v>
                </c:pt>
                <c:pt idx="30">
                  <c:v>0.0406919942245365</c:v>
                </c:pt>
                <c:pt idx="31">
                  <c:v>0.0408372508438886</c:v>
                </c:pt>
                <c:pt idx="32">
                  <c:v>0.040966248325929</c:v>
                </c:pt>
                <c:pt idx="33">
                  <c:v>0.0410808334285986</c:v>
                </c:pt>
                <c:pt idx="34">
                  <c:v>0.041182637548091</c:v>
                </c:pt>
                <c:pt idx="35">
                  <c:v>0.0412731029975506</c:v>
                </c:pt>
                <c:pt idx="36">
                  <c:v>0.0413535058403704</c:v>
                </c:pt>
                <c:pt idx="37">
                  <c:v>0.0414249757778666</c:v>
                </c:pt>
                <c:pt idx="38">
                  <c:v>0.0414885135087999</c:v>
                </c:pt>
                <c:pt idx="39">
                  <c:v>0.0415450059122342</c:v>
                </c:pt>
                <c:pt idx="40">
                  <c:v>0.0415952393504968</c:v>
                </c:pt>
                <c:pt idx="41">
                  <c:v>0.0416399113434562</c:v>
                </c:pt>
                <c:pt idx="42">
                  <c:v>0.0416796408290454</c:v>
                </c:pt>
                <c:pt idx="43">
                  <c:v>0.0417149771923846</c:v>
                </c:pt>
                <c:pt idx="44">
                  <c:v>0.0417464082212195</c:v>
                </c:pt>
                <c:pt idx="45">
                  <c:v>0.0417743671225887</c:v>
                </c:pt>
                <c:pt idx="46">
                  <c:v>0.0417992387171926</c:v>
                </c:pt>
                <c:pt idx="47">
                  <c:v>0.0418213649129881</c:v>
                </c:pt>
                <c:pt idx="48">
                  <c:v>0.0418410495450165</c:v>
                </c:pt>
                <c:pt idx="49">
                  <c:v>0.0418585626583094</c:v>
                </c:pt>
                <c:pt idx="50">
                  <c:v>0.0418741442998289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term_structure!$B$10:$AZ$10</c:f>
              <c:numCache>
                <c:formatCode>General</c:formatCode>
                <c:ptCount val="51"/>
                <c:pt idx="0">
                  <c:v>0.021880997635622</c:v>
                </c:pt>
                <c:pt idx="1">
                  <c:v>0.0370303515949768</c:v>
                </c:pt>
                <c:pt idx="2">
                  <c:v>0.0377962474533857</c:v>
                </c:pt>
                <c:pt idx="3">
                  <c:v>0.0384261948972735</c:v>
                </c:pt>
                <c:pt idx="4">
                  <c:v>0.0381558260422208</c:v>
                </c:pt>
                <c:pt idx="5">
                  <c:v>0.0380611131162036</c:v>
                </c:pt>
                <c:pt idx="6">
                  <c:v>0.037265222338456</c:v>
                </c:pt>
                <c:pt idx="7">
                  <c:v>0.0363069047572031</c:v>
                </c:pt>
                <c:pt idx="8">
                  <c:v>0.0348424257497706</c:v>
                </c:pt>
                <c:pt idx="9">
                  <c:v>0.0339408138749941</c:v>
                </c:pt>
                <c:pt idx="10">
                  <c:v>0.032712864970392</c:v>
                </c:pt>
                <c:pt idx="11">
                  <c:v>0.0311517475526752</c:v>
                </c:pt>
                <c:pt idx="12">
                  <c:v>0.031861512812031</c:v>
                </c:pt>
                <c:pt idx="13">
                  <c:v>0.03305479987829</c:v>
                </c:pt>
                <c:pt idx="14">
                  <c:v>0.0340996560504156</c:v>
                </c:pt>
                <c:pt idx="15">
                  <c:v>0.035016281504747</c:v>
                </c:pt>
                <c:pt idx="16">
                  <c:v>0.0358217525763884</c:v>
                </c:pt>
                <c:pt idx="17">
                  <c:v>0.036530583932576</c:v>
                </c:pt>
                <c:pt idx="18">
                  <c:v>0.0371551733265856</c:v>
                </c:pt>
                <c:pt idx="19">
                  <c:v>0.0377061567868995</c:v>
                </c:pt>
                <c:pt idx="20">
                  <c:v>0.0381926947692046</c:v>
                </c:pt>
                <c:pt idx="21">
                  <c:v>0.0386227045718865</c:v>
                </c:pt>
                <c:pt idx="22">
                  <c:v>0.0390030505395564</c:v>
                </c:pt>
                <c:pt idx="23">
                  <c:v>0.0393397008205811</c:v>
                </c:pt>
                <c:pt idx="24">
                  <c:v>0.0396378574080984</c:v>
                </c:pt>
                <c:pt idx="25">
                  <c:v>0.0399020646763177</c:v>
                </c:pt>
                <c:pt idx="26">
                  <c:v>0.0401363004804989</c:v>
                </c:pt>
                <c:pt idx="27">
                  <c:v>0.0403440530231909</c:v>
                </c:pt>
                <c:pt idx="28">
                  <c:v>0.0405283860246721</c:v>
                </c:pt>
                <c:pt idx="29">
                  <c:v>0.0406919942245365</c:v>
                </c:pt>
                <c:pt idx="30">
                  <c:v>0.0408372508438886</c:v>
                </c:pt>
                <c:pt idx="31">
                  <c:v>0.040966248325929</c:v>
                </c:pt>
                <c:pt idx="32">
                  <c:v>0.0410808334285986</c:v>
                </c:pt>
                <c:pt idx="33">
                  <c:v>0.041182637548091</c:v>
                </c:pt>
                <c:pt idx="34">
                  <c:v>0.0412731029975506</c:v>
                </c:pt>
                <c:pt idx="35">
                  <c:v>0.0413535058403704</c:v>
                </c:pt>
                <c:pt idx="36">
                  <c:v>0.0414249757778666</c:v>
                </c:pt>
                <c:pt idx="37">
                  <c:v>0.0414885135087999</c:v>
                </c:pt>
                <c:pt idx="38">
                  <c:v>0.0415450059122342</c:v>
                </c:pt>
                <c:pt idx="39">
                  <c:v>0.0415952393504968</c:v>
                </c:pt>
                <c:pt idx="40">
                  <c:v>0.0416399113434562</c:v>
                </c:pt>
                <c:pt idx="41">
                  <c:v>0.0416796408290454</c:v>
                </c:pt>
                <c:pt idx="42">
                  <c:v>0.0417149771923846</c:v>
                </c:pt>
                <c:pt idx="43">
                  <c:v>0.0417464082212195</c:v>
                </c:pt>
                <c:pt idx="44">
                  <c:v>0.0417743671225887</c:v>
                </c:pt>
                <c:pt idx="45">
                  <c:v>0.0417992387171926</c:v>
                </c:pt>
                <c:pt idx="46">
                  <c:v>0.0418213649129881</c:v>
                </c:pt>
                <c:pt idx="47">
                  <c:v>0.0418410495450165</c:v>
                </c:pt>
                <c:pt idx="48">
                  <c:v>0.0418585626583094</c:v>
                </c:pt>
                <c:pt idx="49">
                  <c:v>0.0418741442998289</c:v>
                </c:pt>
                <c:pt idx="50">
                  <c:v>0.0418880078779233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term_structure!$B$11:$AZ$11</c:f>
              <c:numCache>
                <c:formatCode>General</c:formatCode>
                <c:ptCount val="51"/>
                <c:pt idx="0">
                  <c:v>0.023385920423117</c:v>
                </c:pt>
                <c:pt idx="1">
                  <c:v>0.0377962474533857</c:v>
                </c:pt>
                <c:pt idx="2">
                  <c:v>0.0384261948972735</c:v>
                </c:pt>
                <c:pt idx="3">
                  <c:v>0.0381558260422208</c:v>
                </c:pt>
                <c:pt idx="4">
                  <c:v>0.0380611131162036</c:v>
                </c:pt>
                <c:pt idx="5">
                  <c:v>0.037265222338456</c:v>
                </c:pt>
                <c:pt idx="6">
                  <c:v>0.0363069047572031</c:v>
                </c:pt>
                <c:pt idx="7">
                  <c:v>0.0348424257497706</c:v>
                </c:pt>
                <c:pt idx="8">
                  <c:v>0.0339408138749941</c:v>
                </c:pt>
                <c:pt idx="9">
                  <c:v>0.032712864970392</c:v>
                </c:pt>
                <c:pt idx="10">
                  <c:v>0.0311517475526752</c:v>
                </c:pt>
                <c:pt idx="11">
                  <c:v>0.031861512812031</c:v>
                </c:pt>
                <c:pt idx="12">
                  <c:v>0.03305479987829</c:v>
                </c:pt>
                <c:pt idx="13">
                  <c:v>0.0340996560504156</c:v>
                </c:pt>
                <c:pt idx="14">
                  <c:v>0.035016281504747</c:v>
                </c:pt>
                <c:pt idx="15">
                  <c:v>0.0358217525763884</c:v>
                </c:pt>
                <c:pt idx="16">
                  <c:v>0.036530583932576</c:v>
                </c:pt>
                <c:pt idx="17">
                  <c:v>0.0371551733265856</c:v>
                </c:pt>
                <c:pt idx="18">
                  <c:v>0.0377061567868995</c:v>
                </c:pt>
                <c:pt idx="19">
                  <c:v>0.0381926947692046</c:v>
                </c:pt>
                <c:pt idx="20">
                  <c:v>0.0386227045718865</c:v>
                </c:pt>
                <c:pt idx="21">
                  <c:v>0.0390030505395564</c:v>
                </c:pt>
                <c:pt idx="22">
                  <c:v>0.0393397008205811</c:v>
                </c:pt>
                <c:pt idx="23">
                  <c:v>0.0396378574080984</c:v>
                </c:pt>
                <c:pt idx="24">
                  <c:v>0.0399020646763177</c:v>
                </c:pt>
                <c:pt idx="25">
                  <c:v>0.0401363004804989</c:v>
                </c:pt>
                <c:pt idx="26">
                  <c:v>0.0403440530231909</c:v>
                </c:pt>
                <c:pt idx="27">
                  <c:v>0.0405283860246721</c:v>
                </c:pt>
                <c:pt idx="28">
                  <c:v>0.0406919942245365</c:v>
                </c:pt>
                <c:pt idx="29">
                  <c:v>0.0408372508438886</c:v>
                </c:pt>
                <c:pt idx="30">
                  <c:v>0.040966248325929</c:v>
                </c:pt>
                <c:pt idx="31">
                  <c:v>0.0410808334285986</c:v>
                </c:pt>
                <c:pt idx="32">
                  <c:v>0.041182637548091</c:v>
                </c:pt>
                <c:pt idx="33">
                  <c:v>0.0412731029975506</c:v>
                </c:pt>
                <c:pt idx="34">
                  <c:v>0.0413535058403704</c:v>
                </c:pt>
                <c:pt idx="35">
                  <c:v>0.0414249757778666</c:v>
                </c:pt>
                <c:pt idx="36">
                  <c:v>0.0414885135087999</c:v>
                </c:pt>
                <c:pt idx="37">
                  <c:v>0.0415450059122342</c:v>
                </c:pt>
                <c:pt idx="38">
                  <c:v>0.0415952393504968</c:v>
                </c:pt>
                <c:pt idx="39">
                  <c:v>0.0416399113434562</c:v>
                </c:pt>
                <c:pt idx="40">
                  <c:v>0.0416796408290454</c:v>
                </c:pt>
                <c:pt idx="41">
                  <c:v>0.0417149771923846</c:v>
                </c:pt>
                <c:pt idx="42">
                  <c:v>0.0417464082212195</c:v>
                </c:pt>
                <c:pt idx="43">
                  <c:v>0.0417743671225887</c:v>
                </c:pt>
                <c:pt idx="44">
                  <c:v>0.0417992387171926</c:v>
                </c:pt>
                <c:pt idx="45">
                  <c:v>0.0418213649129881</c:v>
                </c:pt>
                <c:pt idx="46">
                  <c:v>0.0418410495450165</c:v>
                </c:pt>
                <c:pt idx="47">
                  <c:v>0.0418585626583094</c:v>
                </c:pt>
                <c:pt idx="48">
                  <c:v>0.0418741442998289</c:v>
                </c:pt>
                <c:pt idx="49">
                  <c:v>0.0418880078779233</c:v>
                </c:pt>
                <c:pt idx="50">
                  <c:v>0.0419003431399574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term_structure!$B$12:$AZ$12</c:f>
              <c:numCache>
                <c:formatCode>General</c:formatCode>
                <c:ptCount val="51"/>
                <c:pt idx="0">
                  <c:v>0.0246876397222926</c:v>
                </c:pt>
                <c:pt idx="1">
                  <c:v>0.0384261948972735</c:v>
                </c:pt>
                <c:pt idx="2">
                  <c:v>0.0381558260422208</c:v>
                </c:pt>
                <c:pt idx="3">
                  <c:v>0.0380611131162036</c:v>
                </c:pt>
                <c:pt idx="4">
                  <c:v>0.037265222338456</c:v>
                </c:pt>
                <c:pt idx="5">
                  <c:v>0.0363069047572031</c:v>
                </c:pt>
                <c:pt idx="6">
                  <c:v>0.0348424257497706</c:v>
                </c:pt>
                <c:pt idx="7">
                  <c:v>0.0339408138749941</c:v>
                </c:pt>
                <c:pt idx="8">
                  <c:v>0.032712864970392</c:v>
                </c:pt>
                <c:pt idx="9">
                  <c:v>0.0311517475526752</c:v>
                </c:pt>
                <c:pt idx="10">
                  <c:v>0.031861512812031</c:v>
                </c:pt>
                <c:pt idx="11">
                  <c:v>0.03305479987829</c:v>
                </c:pt>
                <c:pt idx="12">
                  <c:v>0.0340996560504156</c:v>
                </c:pt>
                <c:pt idx="13">
                  <c:v>0.035016281504747</c:v>
                </c:pt>
                <c:pt idx="14">
                  <c:v>0.0358217525763884</c:v>
                </c:pt>
                <c:pt idx="15">
                  <c:v>0.036530583932576</c:v>
                </c:pt>
                <c:pt idx="16">
                  <c:v>0.0371551733265856</c:v>
                </c:pt>
                <c:pt idx="17">
                  <c:v>0.0377061567868995</c:v>
                </c:pt>
                <c:pt idx="18">
                  <c:v>0.0381926947692046</c:v>
                </c:pt>
                <c:pt idx="19">
                  <c:v>0.0386227045718865</c:v>
                </c:pt>
                <c:pt idx="20">
                  <c:v>0.0390030505395564</c:v>
                </c:pt>
                <c:pt idx="21">
                  <c:v>0.0393397008205811</c:v>
                </c:pt>
                <c:pt idx="22">
                  <c:v>0.0396378574080984</c:v>
                </c:pt>
                <c:pt idx="23">
                  <c:v>0.0399020646763177</c:v>
                </c:pt>
                <c:pt idx="24">
                  <c:v>0.0401363004804989</c:v>
                </c:pt>
                <c:pt idx="25">
                  <c:v>0.0403440530231909</c:v>
                </c:pt>
                <c:pt idx="26">
                  <c:v>0.0405283860246721</c:v>
                </c:pt>
                <c:pt idx="27">
                  <c:v>0.0406919942245365</c:v>
                </c:pt>
                <c:pt idx="28">
                  <c:v>0.0408372508438886</c:v>
                </c:pt>
                <c:pt idx="29">
                  <c:v>0.040966248325929</c:v>
                </c:pt>
                <c:pt idx="30">
                  <c:v>0.0410808334285986</c:v>
                </c:pt>
                <c:pt idx="31">
                  <c:v>0.041182637548091</c:v>
                </c:pt>
                <c:pt idx="32">
                  <c:v>0.0412731029975506</c:v>
                </c:pt>
                <c:pt idx="33">
                  <c:v>0.0413535058403704</c:v>
                </c:pt>
                <c:pt idx="34">
                  <c:v>0.0414249757778666</c:v>
                </c:pt>
                <c:pt idx="35">
                  <c:v>0.0414885135087999</c:v>
                </c:pt>
                <c:pt idx="36">
                  <c:v>0.0415450059122342</c:v>
                </c:pt>
                <c:pt idx="37">
                  <c:v>0.0415952393504968</c:v>
                </c:pt>
                <c:pt idx="38">
                  <c:v>0.0416399113434562</c:v>
                </c:pt>
                <c:pt idx="39">
                  <c:v>0.0416796408290454</c:v>
                </c:pt>
                <c:pt idx="40">
                  <c:v>0.0417149771923846</c:v>
                </c:pt>
                <c:pt idx="41">
                  <c:v>0.0417464082212195</c:v>
                </c:pt>
                <c:pt idx="42">
                  <c:v>0.0417743671225887</c:v>
                </c:pt>
                <c:pt idx="43">
                  <c:v>0.0417992387171926</c:v>
                </c:pt>
                <c:pt idx="44">
                  <c:v>0.0418213649129881</c:v>
                </c:pt>
                <c:pt idx="45">
                  <c:v>0.0418410495450165</c:v>
                </c:pt>
                <c:pt idx="46">
                  <c:v>0.0418585626583094</c:v>
                </c:pt>
                <c:pt idx="47">
                  <c:v>0.0418741442998289</c:v>
                </c:pt>
                <c:pt idx="48">
                  <c:v>0.0418880078779233</c:v>
                </c:pt>
                <c:pt idx="49">
                  <c:v>0.0419003431399574</c:v>
                </c:pt>
                <c:pt idx="50">
                  <c:v>0.0419113188125211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term_structure!$B$13:$AZ$13</c:f>
              <c:numCache>
                <c:formatCode>General</c:formatCode>
                <c:ptCount val="51"/>
                <c:pt idx="0">
                  <c:v>0.0258255435693513</c:v>
                </c:pt>
                <c:pt idx="1">
                  <c:v>0.0381558260422208</c:v>
                </c:pt>
                <c:pt idx="2">
                  <c:v>0.0380611131162036</c:v>
                </c:pt>
                <c:pt idx="3">
                  <c:v>0.037265222338456</c:v>
                </c:pt>
                <c:pt idx="4">
                  <c:v>0.0363069047572031</c:v>
                </c:pt>
                <c:pt idx="5">
                  <c:v>0.0348424257497706</c:v>
                </c:pt>
                <c:pt idx="6">
                  <c:v>0.0339408138749941</c:v>
                </c:pt>
                <c:pt idx="7">
                  <c:v>0.032712864970392</c:v>
                </c:pt>
                <c:pt idx="8">
                  <c:v>0.0311517475526752</c:v>
                </c:pt>
                <c:pt idx="9">
                  <c:v>0.031861512812031</c:v>
                </c:pt>
                <c:pt idx="10">
                  <c:v>0.03305479987829</c:v>
                </c:pt>
                <c:pt idx="11">
                  <c:v>0.0340996560504156</c:v>
                </c:pt>
                <c:pt idx="12">
                  <c:v>0.035016281504747</c:v>
                </c:pt>
                <c:pt idx="13">
                  <c:v>0.0358217525763884</c:v>
                </c:pt>
                <c:pt idx="14">
                  <c:v>0.036530583932576</c:v>
                </c:pt>
                <c:pt idx="15">
                  <c:v>0.0371551733265856</c:v>
                </c:pt>
                <c:pt idx="16">
                  <c:v>0.0377061567868995</c:v>
                </c:pt>
                <c:pt idx="17">
                  <c:v>0.0381926947692046</c:v>
                </c:pt>
                <c:pt idx="18">
                  <c:v>0.0386227045718865</c:v>
                </c:pt>
                <c:pt idx="19">
                  <c:v>0.0390030505395564</c:v>
                </c:pt>
                <c:pt idx="20">
                  <c:v>0.0393397008205811</c:v>
                </c:pt>
                <c:pt idx="21">
                  <c:v>0.0396378574080984</c:v>
                </c:pt>
                <c:pt idx="22">
                  <c:v>0.0399020646763177</c:v>
                </c:pt>
                <c:pt idx="23">
                  <c:v>0.0401363004804989</c:v>
                </c:pt>
                <c:pt idx="24">
                  <c:v>0.0403440530231909</c:v>
                </c:pt>
                <c:pt idx="25">
                  <c:v>0.0405283860246721</c:v>
                </c:pt>
                <c:pt idx="26">
                  <c:v>0.0406919942245365</c:v>
                </c:pt>
                <c:pt idx="27">
                  <c:v>0.0408372508438886</c:v>
                </c:pt>
                <c:pt idx="28">
                  <c:v>0.040966248325929</c:v>
                </c:pt>
                <c:pt idx="29">
                  <c:v>0.0410808334285986</c:v>
                </c:pt>
                <c:pt idx="30">
                  <c:v>0.041182637548091</c:v>
                </c:pt>
                <c:pt idx="31">
                  <c:v>0.0412731029975506</c:v>
                </c:pt>
                <c:pt idx="32">
                  <c:v>0.0413535058403704</c:v>
                </c:pt>
                <c:pt idx="33">
                  <c:v>0.0414249757778666</c:v>
                </c:pt>
                <c:pt idx="34">
                  <c:v>0.0414885135087999</c:v>
                </c:pt>
                <c:pt idx="35">
                  <c:v>0.0415450059122342</c:v>
                </c:pt>
                <c:pt idx="36">
                  <c:v>0.0415952393504968</c:v>
                </c:pt>
                <c:pt idx="37">
                  <c:v>0.0416399113434562</c:v>
                </c:pt>
                <c:pt idx="38">
                  <c:v>0.0416796408290454</c:v>
                </c:pt>
                <c:pt idx="39">
                  <c:v>0.0417149771923846</c:v>
                </c:pt>
                <c:pt idx="40">
                  <c:v>0.0417464082212195</c:v>
                </c:pt>
                <c:pt idx="41">
                  <c:v>0.0417743671225887</c:v>
                </c:pt>
                <c:pt idx="42">
                  <c:v>0.0417992387171926</c:v>
                </c:pt>
                <c:pt idx="43">
                  <c:v>0.0418213649129881</c:v>
                </c:pt>
                <c:pt idx="44">
                  <c:v>0.0418410495450165</c:v>
                </c:pt>
                <c:pt idx="45">
                  <c:v>0.0418585626583094</c:v>
                </c:pt>
                <c:pt idx="46">
                  <c:v>0.0418741442998289</c:v>
                </c:pt>
                <c:pt idx="47">
                  <c:v>0.0418880078779233</c:v>
                </c:pt>
                <c:pt idx="48">
                  <c:v>0.0419003431399574</c:v>
                </c:pt>
                <c:pt idx="49">
                  <c:v>0.0419113188125211</c:v>
                </c:pt>
                <c:pt idx="50">
                  <c:v>0.0419210849436296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term_structure!$B$14:$AZ$14</c:f>
              <c:numCache>
                <c:formatCode>General</c:formatCode>
                <c:ptCount val="51"/>
                <c:pt idx="0">
                  <c:v>0.0267688051930008</c:v>
                </c:pt>
                <c:pt idx="1">
                  <c:v>0.0380611131162036</c:v>
                </c:pt>
                <c:pt idx="2">
                  <c:v>0.037265222338456</c:v>
                </c:pt>
                <c:pt idx="3">
                  <c:v>0.0363069047572031</c:v>
                </c:pt>
                <c:pt idx="4">
                  <c:v>0.0348424257497706</c:v>
                </c:pt>
                <c:pt idx="5">
                  <c:v>0.0339408138749941</c:v>
                </c:pt>
                <c:pt idx="6">
                  <c:v>0.032712864970392</c:v>
                </c:pt>
                <c:pt idx="7">
                  <c:v>0.0311517475526752</c:v>
                </c:pt>
                <c:pt idx="8">
                  <c:v>0.031861512812031</c:v>
                </c:pt>
                <c:pt idx="9">
                  <c:v>0.03305479987829</c:v>
                </c:pt>
                <c:pt idx="10">
                  <c:v>0.0340996560504156</c:v>
                </c:pt>
                <c:pt idx="11">
                  <c:v>0.035016281504747</c:v>
                </c:pt>
                <c:pt idx="12">
                  <c:v>0.0358217525763884</c:v>
                </c:pt>
                <c:pt idx="13">
                  <c:v>0.036530583932576</c:v>
                </c:pt>
                <c:pt idx="14">
                  <c:v>0.0371551733265856</c:v>
                </c:pt>
                <c:pt idx="15">
                  <c:v>0.0377061567868995</c:v>
                </c:pt>
                <c:pt idx="16">
                  <c:v>0.0381926947692046</c:v>
                </c:pt>
                <c:pt idx="17">
                  <c:v>0.0386227045718865</c:v>
                </c:pt>
                <c:pt idx="18">
                  <c:v>0.0390030505395564</c:v>
                </c:pt>
                <c:pt idx="19">
                  <c:v>0.0393397008205811</c:v>
                </c:pt>
                <c:pt idx="20">
                  <c:v>0.0396378574080984</c:v>
                </c:pt>
                <c:pt idx="21">
                  <c:v>0.0399020646763177</c:v>
                </c:pt>
                <c:pt idx="22">
                  <c:v>0.0401363004804989</c:v>
                </c:pt>
                <c:pt idx="23">
                  <c:v>0.0403440530231909</c:v>
                </c:pt>
                <c:pt idx="24">
                  <c:v>0.0405283860246721</c:v>
                </c:pt>
                <c:pt idx="25">
                  <c:v>0.0406919942245365</c:v>
                </c:pt>
                <c:pt idx="26">
                  <c:v>0.0408372508438886</c:v>
                </c:pt>
                <c:pt idx="27">
                  <c:v>0.040966248325929</c:v>
                </c:pt>
                <c:pt idx="28">
                  <c:v>0.0410808334285986</c:v>
                </c:pt>
                <c:pt idx="29">
                  <c:v>0.041182637548091</c:v>
                </c:pt>
                <c:pt idx="30">
                  <c:v>0.0412731029975506</c:v>
                </c:pt>
                <c:pt idx="31">
                  <c:v>0.0413535058403704</c:v>
                </c:pt>
                <c:pt idx="32">
                  <c:v>0.0414249757778666</c:v>
                </c:pt>
                <c:pt idx="33">
                  <c:v>0.0414885135087999</c:v>
                </c:pt>
                <c:pt idx="34">
                  <c:v>0.0415450059122342</c:v>
                </c:pt>
                <c:pt idx="35">
                  <c:v>0.0415952393504968</c:v>
                </c:pt>
                <c:pt idx="36">
                  <c:v>0.0416399113434562</c:v>
                </c:pt>
                <c:pt idx="37">
                  <c:v>0.0416796408290454</c:v>
                </c:pt>
                <c:pt idx="38">
                  <c:v>0.0417149771923846</c:v>
                </c:pt>
                <c:pt idx="39">
                  <c:v>0.0417464082212195</c:v>
                </c:pt>
                <c:pt idx="40">
                  <c:v>0.0417743671225887</c:v>
                </c:pt>
                <c:pt idx="41">
                  <c:v>0.0417992387171926</c:v>
                </c:pt>
                <c:pt idx="42">
                  <c:v>0.0418213649129881</c:v>
                </c:pt>
                <c:pt idx="43">
                  <c:v>0.0418410495450165</c:v>
                </c:pt>
                <c:pt idx="44">
                  <c:v>0.0418585626583094</c:v>
                </c:pt>
                <c:pt idx="45">
                  <c:v>0.0418741442998289</c:v>
                </c:pt>
                <c:pt idx="46">
                  <c:v>0.0418880078779233</c:v>
                </c:pt>
                <c:pt idx="47">
                  <c:v>0.0419003431399574</c:v>
                </c:pt>
                <c:pt idx="48">
                  <c:v>0.0419113188125211</c:v>
                </c:pt>
                <c:pt idx="49">
                  <c:v>0.0419210849436296</c:v>
                </c:pt>
                <c:pt idx="50">
                  <c:v>0.0419297749811438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term_structure!$B$15:$AZ$15</c:f>
              <c:numCache>
                <c:formatCode>General</c:formatCode>
                <c:ptCount val="51"/>
                <c:pt idx="0">
                  <c:v>0.0275713088984353</c:v>
                </c:pt>
                <c:pt idx="1">
                  <c:v>0.037265222338456</c:v>
                </c:pt>
                <c:pt idx="2">
                  <c:v>0.0363069047572031</c:v>
                </c:pt>
                <c:pt idx="3">
                  <c:v>0.0348424257497706</c:v>
                </c:pt>
                <c:pt idx="4">
                  <c:v>0.0339408138749941</c:v>
                </c:pt>
                <c:pt idx="5">
                  <c:v>0.032712864970392</c:v>
                </c:pt>
                <c:pt idx="6">
                  <c:v>0.0311517475526752</c:v>
                </c:pt>
                <c:pt idx="7">
                  <c:v>0.031861512812031</c:v>
                </c:pt>
                <c:pt idx="8">
                  <c:v>0.03305479987829</c:v>
                </c:pt>
                <c:pt idx="9">
                  <c:v>0.0340996560504156</c:v>
                </c:pt>
                <c:pt idx="10">
                  <c:v>0.035016281504747</c:v>
                </c:pt>
                <c:pt idx="11">
                  <c:v>0.0358217525763884</c:v>
                </c:pt>
                <c:pt idx="12">
                  <c:v>0.036530583932576</c:v>
                </c:pt>
                <c:pt idx="13">
                  <c:v>0.0371551733265856</c:v>
                </c:pt>
                <c:pt idx="14">
                  <c:v>0.0377061567868995</c:v>
                </c:pt>
                <c:pt idx="15">
                  <c:v>0.0381926947692046</c:v>
                </c:pt>
                <c:pt idx="16">
                  <c:v>0.0386227045718865</c:v>
                </c:pt>
                <c:pt idx="17">
                  <c:v>0.0390030505395564</c:v>
                </c:pt>
                <c:pt idx="18">
                  <c:v>0.0393397008205811</c:v>
                </c:pt>
                <c:pt idx="19">
                  <c:v>0.0396378574080984</c:v>
                </c:pt>
                <c:pt idx="20">
                  <c:v>0.0399020646763177</c:v>
                </c:pt>
                <c:pt idx="21">
                  <c:v>0.0401363004804989</c:v>
                </c:pt>
                <c:pt idx="22">
                  <c:v>0.0403440530231909</c:v>
                </c:pt>
                <c:pt idx="23">
                  <c:v>0.0405283860246721</c:v>
                </c:pt>
                <c:pt idx="24">
                  <c:v>0.0406919942245365</c:v>
                </c:pt>
                <c:pt idx="25">
                  <c:v>0.0408372508438886</c:v>
                </c:pt>
                <c:pt idx="26">
                  <c:v>0.040966248325929</c:v>
                </c:pt>
                <c:pt idx="27">
                  <c:v>0.0410808334285986</c:v>
                </c:pt>
                <c:pt idx="28">
                  <c:v>0.041182637548091</c:v>
                </c:pt>
                <c:pt idx="29">
                  <c:v>0.0412731029975506</c:v>
                </c:pt>
                <c:pt idx="30">
                  <c:v>0.0413535058403704</c:v>
                </c:pt>
                <c:pt idx="31">
                  <c:v>0.0414249757778666</c:v>
                </c:pt>
                <c:pt idx="32">
                  <c:v>0.0414885135087999</c:v>
                </c:pt>
                <c:pt idx="33">
                  <c:v>0.0415450059122342</c:v>
                </c:pt>
                <c:pt idx="34">
                  <c:v>0.0415952393504968</c:v>
                </c:pt>
                <c:pt idx="35">
                  <c:v>0.0416399113434562</c:v>
                </c:pt>
                <c:pt idx="36">
                  <c:v>0.0416796408290454</c:v>
                </c:pt>
                <c:pt idx="37">
                  <c:v>0.0417149771923846</c:v>
                </c:pt>
                <c:pt idx="38">
                  <c:v>0.0417464082212195</c:v>
                </c:pt>
                <c:pt idx="39">
                  <c:v>0.0417743671225887</c:v>
                </c:pt>
                <c:pt idx="40">
                  <c:v>0.0417992387171926</c:v>
                </c:pt>
                <c:pt idx="41">
                  <c:v>0.0418213649129881</c:v>
                </c:pt>
                <c:pt idx="42">
                  <c:v>0.0418410495450165</c:v>
                </c:pt>
                <c:pt idx="43">
                  <c:v>0.0418585626583094</c:v>
                </c:pt>
                <c:pt idx="44">
                  <c:v>0.0418741442998289</c:v>
                </c:pt>
                <c:pt idx="45">
                  <c:v>0.0418880078779233</c:v>
                </c:pt>
                <c:pt idx="46">
                  <c:v>0.0419003431399574</c:v>
                </c:pt>
                <c:pt idx="47">
                  <c:v>0.0419113188125211</c:v>
                </c:pt>
                <c:pt idx="48">
                  <c:v>0.0419210849436296</c:v>
                </c:pt>
                <c:pt idx="49">
                  <c:v>0.0419297749811438</c:v>
                </c:pt>
                <c:pt idx="50">
                  <c:v>0.0419375076177024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term_structure!$B$16:$AZ$16</c:f>
              <c:numCache>
                <c:formatCode>General</c:formatCode>
                <c:ptCount val="51"/>
                <c:pt idx="0">
                  <c:v>0.0282147418446874</c:v>
                </c:pt>
                <c:pt idx="1">
                  <c:v>0.0363069047572031</c:v>
                </c:pt>
                <c:pt idx="2">
                  <c:v>0.0348424257497706</c:v>
                </c:pt>
                <c:pt idx="3">
                  <c:v>0.0339408138749941</c:v>
                </c:pt>
                <c:pt idx="4">
                  <c:v>0.032712864970392</c:v>
                </c:pt>
                <c:pt idx="5">
                  <c:v>0.0311517475526752</c:v>
                </c:pt>
                <c:pt idx="6">
                  <c:v>0.031861512812031</c:v>
                </c:pt>
                <c:pt idx="7">
                  <c:v>0.03305479987829</c:v>
                </c:pt>
                <c:pt idx="8">
                  <c:v>0.0340996560504156</c:v>
                </c:pt>
                <c:pt idx="9">
                  <c:v>0.035016281504747</c:v>
                </c:pt>
                <c:pt idx="10">
                  <c:v>0.0358217525763884</c:v>
                </c:pt>
                <c:pt idx="11">
                  <c:v>0.036530583932576</c:v>
                </c:pt>
                <c:pt idx="12">
                  <c:v>0.0371551733265856</c:v>
                </c:pt>
                <c:pt idx="13">
                  <c:v>0.0377061567868995</c:v>
                </c:pt>
                <c:pt idx="14">
                  <c:v>0.0381926947692046</c:v>
                </c:pt>
                <c:pt idx="15">
                  <c:v>0.0386227045718865</c:v>
                </c:pt>
                <c:pt idx="16">
                  <c:v>0.0390030505395564</c:v>
                </c:pt>
                <c:pt idx="17">
                  <c:v>0.0393397008205811</c:v>
                </c:pt>
                <c:pt idx="18">
                  <c:v>0.0396378574080984</c:v>
                </c:pt>
                <c:pt idx="19">
                  <c:v>0.0399020646763177</c:v>
                </c:pt>
                <c:pt idx="20">
                  <c:v>0.0401363004804989</c:v>
                </c:pt>
                <c:pt idx="21">
                  <c:v>0.0403440530231909</c:v>
                </c:pt>
                <c:pt idx="22">
                  <c:v>0.0405283860246721</c:v>
                </c:pt>
                <c:pt idx="23">
                  <c:v>0.0406919942245365</c:v>
                </c:pt>
                <c:pt idx="24">
                  <c:v>0.0408372508438886</c:v>
                </c:pt>
                <c:pt idx="25">
                  <c:v>0.040966248325929</c:v>
                </c:pt>
                <c:pt idx="26">
                  <c:v>0.0410808334285986</c:v>
                </c:pt>
                <c:pt idx="27">
                  <c:v>0.041182637548091</c:v>
                </c:pt>
                <c:pt idx="28">
                  <c:v>0.0412731029975506</c:v>
                </c:pt>
                <c:pt idx="29">
                  <c:v>0.0413535058403704</c:v>
                </c:pt>
                <c:pt idx="30">
                  <c:v>0.0414249757778666</c:v>
                </c:pt>
                <c:pt idx="31">
                  <c:v>0.0414885135087999</c:v>
                </c:pt>
                <c:pt idx="32">
                  <c:v>0.0415450059122342</c:v>
                </c:pt>
                <c:pt idx="33">
                  <c:v>0.0415952393504968</c:v>
                </c:pt>
                <c:pt idx="34">
                  <c:v>0.0416399113434562</c:v>
                </c:pt>
                <c:pt idx="35">
                  <c:v>0.0416796408290454</c:v>
                </c:pt>
                <c:pt idx="36">
                  <c:v>0.0417149771923846</c:v>
                </c:pt>
                <c:pt idx="37">
                  <c:v>0.0417464082212195</c:v>
                </c:pt>
                <c:pt idx="38">
                  <c:v>0.0417743671225887</c:v>
                </c:pt>
                <c:pt idx="39">
                  <c:v>0.0417992387171926</c:v>
                </c:pt>
                <c:pt idx="40">
                  <c:v>0.0418213649129881</c:v>
                </c:pt>
                <c:pt idx="41">
                  <c:v>0.0418410495450165</c:v>
                </c:pt>
                <c:pt idx="42">
                  <c:v>0.0418585626583094</c:v>
                </c:pt>
                <c:pt idx="43">
                  <c:v>0.0418741442998289</c:v>
                </c:pt>
                <c:pt idx="44">
                  <c:v>0.0418880078779233</c:v>
                </c:pt>
                <c:pt idx="45">
                  <c:v>0.0419003431399574</c:v>
                </c:pt>
                <c:pt idx="46">
                  <c:v>0.0419113188125211</c:v>
                </c:pt>
                <c:pt idx="47">
                  <c:v>0.0419210849436296</c:v>
                </c:pt>
                <c:pt idx="48">
                  <c:v>0.0419297749811438</c:v>
                </c:pt>
                <c:pt idx="49">
                  <c:v>0.0419375076177024</c:v>
                </c:pt>
                <c:pt idx="50">
                  <c:v>0.0419443884287873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term_structure!$B$17:$AZ$17</c:f>
              <c:numCache>
                <c:formatCode>General</c:formatCode>
                <c:ptCount val="51"/>
                <c:pt idx="0">
                  <c:v>0.0287186456487796</c:v>
                </c:pt>
                <c:pt idx="1">
                  <c:v>0.0348424257497706</c:v>
                </c:pt>
                <c:pt idx="2">
                  <c:v>0.0339408138749941</c:v>
                </c:pt>
                <c:pt idx="3">
                  <c:v>0.032712864970392</c:v>
                </c:pt>
                <c:pt idx="4">
                  <c:v>0.0311517475526752</c:v>
                </c:pt>
                <c:pt idx="5">
                  <c:v>0.031861512812031</c:v>
                </c:pt>
                <c:pt idx="6">
                  <c:v>0.03305479987829</c:v>
                </c:pt>
                <c:pt idx="7">
                  <c:v>0.0340996560504156</c:v>
                </c:pt>
                <c:pt idx="8">
                  <c:v>0.035016281504747</c:v>
                </c:pt>
                <c:pt idx="9">
                  <c:v>0.0358217525763884</c:v>
                </c:pt>
                <c:pt idx="10">
                  <c:v>0.036530583932576</c:v>
                </c:pt>
                <c:pt idx="11">
                  <c:v>0.0371551733265856</c:v>
                </c:pt>
                <c:pt idx="12">
                  <c:v>0.0377061567868995</c:v>
                </c:pt>
                <c:pt idx="13">
                  <c:v>0.0381926947692046</c:v>
                </c:pt>
                <c:pt idx="14">
                  <c:v>0.0386227045718865</c:v>
                </c:pt>
                <c:pt idx="15">
                  <c:v>0.0390030505395564</c:v>
                </c:pt>
                <c:pt idx="16">
                  <c:v>0.0393397008205811</c:v>
                </c:pt>
                <c:pt idx="17">
                  <c:v>0.0396378574080984</c:v>
                </c:pt>
                <c:pt idx="18">
                  <c:v>0.0399020646763177</c:v>
                </c:pt>
                <c:pt idx="19">
                  <c:v>0.0401363004804989</c:v>
                </c:pt>
                <c:pt idx="20">
                  <c:v>0.0403440530231909</c:v>
                </c:pt>
                <c:pt idx="21">
                  <c:v>0.0405283860246721</c:v>
                </c:pt>
                <c:pt idx="22">
                  <c:v>0.0406919942245365</c:v>
                </c:pt>
                <c:pt idx="23">
                  <c:v>0.0408372508438886</c:v>
                </c:pt>
                <c:pt idx="24">
                  <c:v>0.040966248325929</c:v>
                </c:pt>
                <c:pt idx="25">
                  <c:v>0.0410808334285986</c:v>
                </c:pt>
                <c:pt idx="26">
                  <c:v>0.041182637548091</c:v>
                </c:pt>
                <c:pt idx="27">
                  <c:v>0.0412731029975506</c:v>
                </c:pt>
                <c:pt idx="28">
                  <c:v>0.0413535058403704</c:v>
                </c:pt>
                <c:pt idx="29">
                  <c:v>0.0414249757778666</c:v>
                </c:pt>
                <c:pt idx="30">
                  <c:v>0.0414885135087999</c:v>
                </c:pt>
                <c:pt idx="31">
                  <c:v>0.0415450059122342</c:v>
                </c:pt>
                <c:pt idx="32">
                  <c:v>0.0415952393504968</c:v>
                </c:pt>
                <c:pt idx="33">
                  <c:v>0.0416399113434562</c:v>
                </c:pt>
                <c:pt idx="34">
                  <c:v>0.0416796408290454</c:v>
                </c:pt>
                <c:pt idx="35">
                  <c:v>0.0417149771923846</c:v>
                </c:pt>
                <c:pt idx="36">
                  <c:v>0.0417464082212195</c:v>
                </c:pt>
                <c:pt idx="37">
                  <c:v>0.0417743671225887</c:v>
                </c:pt>
                <c:pt idx="38">
                  <c:v>0.0417992387171926</c:v>
                </c:pt>
                <c:pt idx="39">
                  <c:v>0.0418213649129881</c:v>
                </c:pt>
                <c:pt idx="40">
                  <c:v>0.0418410495450165</c:v>
                </c:pt>
                <c:pt idx="41">
                  <c:v>0.0418585626583094</c:v>
                </c:pt>
                <c:pt idx="42">
                  <c:v>0.0418741442998289</c:v>
                </c:pt>
                <c:pt idx="43">
                  <c:v>0.0418880078779233</c:v>
                </c:pt>
                <c:pt idx="44">
                  <c:v>0.0419003431399574</c:v>
                </c:pt>
                <c:pt idx="45">
                  <c:v>0.0419113188125211</c:v>
                </c:pt>
                <c:pt idx="46">
                  <c:v>0.0419210849436296</c:v>
                </c:pt>
                <c:pt idx="47">
                  <c:v>0.0419297749811438</c:v>
                </c:pt>
                <c:pt idx="48">
                  <c:v>0.0419375076177024</c:v>
                </c:pt>
                <c:pt idx="49">
                  <c:v>0.0419443884287873</c:v>
                </c:pt>
                <c:pt idx="50">
                  <c:v>0.041950511327776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term_structure!$B$18:$AZ$18</c:f>
              <c:numCache>
                <c:formatCode>General</c:formatCode>
                <c:ptCount val="51"/>
                <c:pt idx="0">
                  <c:v>0.0290778627764465</c:v>
                </c:pt>
                <c:pt idx="1">
                  <c:v>0.0339408138749941</c:v>
                </c:pt>
                <c:pt idx="2">
                  <c:v>0.032712864970392</c:v>
                </c:pt>
                <c:pt idx="3">
                  <c:v>0.0311517475526752</c:v>
                </c:pt>
                <c:pt idx="4">
                  <c:v>0.031861512812031</c:v>
                </c:pt>
                <c:pt idx="5">
                  <c:v>0.03305479987829</c:v>
                </c:pt>
                <c:pt idx="6">
                  <c:v>0.0340996560504156</c:v>
                </c:pt>
                <c:pt idx="7">
                  <c:v>0.035016281504747</c:v>
                </c:pt>
                <c:pt idx="8">
                  <c:v>0.0358217525763884</c:v>
                </c:pt>
                <c:pt idx="9">
                  <c:v>0.036530583932576</c:v>
                </c:pt>
                <c:pt idx="10">
                  <c:v>0.0371551733265856</c:v>
                </c:pt>
                <c:pt idx="11">
                  <c:v>0.0377061567868995</c:v>
                </c:pt>
                <c:pt idx="12">
                  <c:v>0.0381926947692046</c:v>
                </c:pt>
                <c:pt idx="13">
                  <c:v>0.0386227045718865</c:v>
                </c:pt>
                <c:pt idx="14">
                  <c:v>0.0390030505395564</c:v>
                </c:pt>
                <c:pt idx="15">
                  <c:v>0.0393397008205811</c:v>
                </c:pt>
                <c:pt idx="16">
                  <c:v>0.0396378574080984</c:v>
                </c:pt>
                <c:pt idx="17">
                  <c:v>0.0399020646763177</c:v>
                </c:pt>
                <c:pt idx="18">
                  <c:v>0.0401363004804989</c:v>
                </c:pt>
                <c:pt idx="19">
                  <c:v>0.0403440530231909</c:v>
                </c:pt>
                <c:pt idx="20">
                  <c:v>0.0405283860246721</c:v>
                </c:pt>
                <c:pt idx="21">
                  <c:v>0.0406919942245365</c:v>
                </c:pt>
                <c:pt idx="22">
                  <c:v>0.0408372508438886</c:v>
                </c:pt>
                <c:pt idx="23">
                  <c:v>0.040966248325929</c:v>
                </c:pt>
                <c:pt idx="24">
                  <c:v>0.0410808334285986</c:v>
                </c:pt>
                <c:pt idx="25">
                  <c:v>0.041182637548091</c:v>
                </c:pt>
                <c:pt idx="26">
                  <c:v>0.0412731029975506</c:v>
                </c:pt>
                <c:pt idx="27">
                  <c:v>0.0413535058403704</c:v>
                </c:pt>
                <c:pt idx="28">
                  <c:v>0.0414249757778666</c:v>
                </c:pt>
                <c:pt idx="29">
                  <c:v>0.0414885135087999</c:v>
                </c:pt>
                <c:pt idx="30">
                  <c:v>0.0415450059122342</c:v>
                </c:pt>
                <c:pt idx="31">
                  <c:v>0.0415952393504968</c:v>
                </c:pt>
                <c:pt idx="32">
                  <c:v>0.0416399113434562</c:v>
                </c:pt>
                <c:pt idx="33">
                  <c:v>0.0416796408290454</c:v>
                </c:pt>
                <c:pt idx="34">
                  <c:v>0.0417149771923846</c:v>
                </c:pt>
                <c:pt idx="35">
                  <c:v>0.0417464082212195</c:v>
                </c:pt>
                <c:pt idx="36">
                  <c:v>0.0417743671225887</c:v>
                </c:pt>
                <c:pt idx="37">
                  <c:v>0.0417992387171926</c:v>
                </c:pt>
                <c:pt idx="38">
                  <c:v>0.0418213649129881</c:v>
                </c:pt>
                <c:pt idx="39">
                  <c:v>0.0418410495450165</c:v>
                </c:pt>
                <c:pt idx="40">
                  <c:v>0.0418585626583094</c:v>
                </c:pt>
                <c:pt idx="41">
                  <c:v>0.0418741442998289</c:v>
                </c:pt>
                <c:pt idx="42">
                  <c:v>0.0418880078779233</c:v>
                </c:pt>
                <c:pt idx="43">
                  <c:v>0.0419003431399574</c:v>
                </c:pt>
                <c:pt idx="44">
                  <c:v>0.0419113188125211</c:v>
                </c:pt>
                <c:pt idx="45">
                  <c:v>0.0419210849436296</c:v>
                </c:pt>
                <c:pt idx="46">
                  <c:v>0.0419297749811438</c:v>
                </c:pt>
                <c:pt idx="47">
                  <c:v>0.0419375076177024</c:v>
                </c:pt>
                <c:pt idx="48">
                  <c:v>0.0419443884287873</c:v>
                </c:pt>
                <c:pt idx="49">
                  <c:v>0.041950511327776</c:v>
                </c:pt>
                <c:pt idx="50">
                  <c:v>0.0419559598581034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term_structure!$B$19:$AZ$19</c:f>
              <c:numCache>
                <c:formatCode>General</c:formatCode>
                <c:ptCount val="51"/>
                <c:pt idx="0">
                  <c:v>0.0293474256939612</c:v>
                </c:pt>
                <c:pt idx="1">
                  <c:v>0.032712864970392</c:v>
                </c:pt>
                <c:pt idx="2">
                  <c:v>0.0311517475526752</c:v>
                </c:pt>
                <c:pt idx="3">
                  <c:v>0.031861512812031</c:v>
                </c:pt>
                <c:pt idx="4">
                  <c:v>0.03305479987829</c:v>
                </c:pt>
                <c:pt idx="5">
                  <c:v>0.0340996560504156</c:v>
                </c:pt>
                <c:pt idx="6">
                  <c:v>0.035016281504747</c:v>
                </c:pt>
                <c:pt idx="7">
                  <c:v>0.0358217525763884</c:v>
                </c:pt>
                <c:pt idx="8">
                  <c:v>0.036530583932576</c:v>
                </c:pt>
                <c:pt idx="9">
                  <c:v>0.0371551733265856</c:v>
                </c:pt>
                <c:pt idx="10">
                  <c:v>0.0377061567868995</c:v>
                </c:pt>
                <c:pt idx="11">
                  <c:v>0.0381926947692046</c:v>
                </c:pt>
                <c:pt idx="12">
                  <c:v>0.0386227045718865</c:v>
                </c:pt>
                <c:pt idx="13">
                  <c:v>0.0390030505395564</c:v>
                </c:pt>
                <c:pt idx="14">
                  <c:v>0.0393397008205811</c:v>
                </c:pt>
                <c:pt idx="15">
                  <c:v>0.0396378574080984</c:v>
                </c:pt>
                <c:pt idx="16">
                  <c:v>0.0399020646763177</c:v>
                </c:pt>
                <c:pt idx="17">
                  <c:v>0.0401363004804989</c:v>
                </c:pt>
                <c:pt idx="18">
                  <c:v>0.0403440530231909</c:v>
                </c:pt>
                <c:pt idx="19">
                  <c:v>0.0405283860246721</c:v>
                </c:pt>
                <c:pt idx="20">
                  <c:v>0.0406919942245365</c:v>
                </c:pt>
                <c:pt idx="21">
                  <c:v>0.0408372508438886</c:v>
                </c:pt>
                <c:pt idx="22">
                  <c:v>0.040966248325929</c:v>
                </c:pt>
                <c:pt idx="23">
                  <c:v>0.0410808334285986</c:v>
                </c:pt>
                <c:pt idx="24">
                  <c:v>0.041182637548091</c:v>
                </c:pt>
                <c:pt idx="25">
                  <c:v>0.0412731029975506</c:v>
                </c:pt>
                <c:pt idx="26">
                  <c:v>0.0413535058403704</c:v>
                </c:pt>
                <c:pt idx="27">
                  <c:v>0.0414249757778666</c:v>
                </c:pt>
                <c:pt idx="28">
                  <c:v>0.0414885135087999</c:v>
                </c:pt>
                <c:pt idx="29">
                  <c:v>0.0415450059122342</c:v>
                </c:pt>
                <c:pt idx="30">
                  <c:v>0.0415952393504968</c:v>
                </c:pt>
                <c:pt idx="31">
                  <c:v>0.0416399113434562</c:v>
                </c:pt>
                <c:pt idx="32">
                  <c:v>0.0416796408290454</c:v>
                </c:pt>
                <c:pt idx="33">
                  <c:v>0.0417149771923846</c:v>
                </c:pt>
                <c:pt idx="34">
                  <c:v>0.0417464082212195</c:v>
                </c:pt>
                <c:pt idx="35">
                  <c:v>0.0417743671225887</c:v>
                </c:pt>
                <c:pt idx="36">
                  <c:v>0.0417992387171926</c:v>
                </c:pt>
                <c:pt idx="37">
                  <c:v>0.0418213649129881</c:v>
                </c:pt>
                <c:pt idx="38">
                  <c:v>0.0418410495450165</c:v>
                </c:pt>
                <c:pt idx="39">
                  <c:v>0.0418585626583094</c:v>
                </c:pt>
                <c:pt idx="40">
                  <c:v>0.0418741442998289</c:v>
                </c:pt>
                <c:pt idx="41">
                  <c:v>0.0418880078779233</c:v>
                </c:pt>
                <c:pt idx="42">
                  <c:v>0.0419003431399574</c:v>
                </c:pt>
                <c:pt idx="43">
                  <c:v>0.0419113188125211</c:v>
                </c:pt>
                <c:pt idx="44">
                  <c:v>0.0419210849436296</c:v>
                </c:pt>
                <c:pt idx="45">
                  <c:v>0.0419297749811438</c:v>
                </c:pt>
                <c:pt idx="46">
                  <c:v>0.0419375076177024</c:v>
                </c:pt>
                <c:pt idx="47">
                  <c:v>0.0419443884287873</c:v>
                </c:pt>
                <c:pt idx="48">
                  <c:v>0.041950511327776</c:v>
                </c:pt>
                <c:pt idx="49">
                  <c:v>0.0419559598581034</c:v>
                </c:pt>
                <c:pt idx="50">
                  <c:v>0.0419608083418692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term_structure!$B$20:$AZ$20</c:f>
              <c:numCache>
                <c:formatCode>General</c:formatCode>
                <c:ptCount val="51"/>
                <c:pt idx="0">
                  <c:v>0.0295242803381184</c:v>
                </c:pt>
                <c:pt idx="1">
                  <c:v>0.0311517475526752</c:v>
                </c:pt>
                <c:pt idx="2">
                  <c:v>0.031861512812031</c:v>
                </c:pt>
                <c:pt idx="3">
                  <c:v>0.03305479987829</c:v>
                </c:pt>
                <c:pt idx="4">
                  <c:v>0.0340996560504156</c:v>
                </c:pt>
                <c:pt idx="5">
                  <c:v>0.035016281504747</c:v>
                </c:pt>
                <c:pt idx="6">
                  <c:v>0.0358217525763884</c:v>
                </c:pt>
                <c:pt idx="7">
                  <c:v>0.036530583932576</c:v>
                </c:pt>
                <c:pt idx="8">
                  <c:v>0.0371551733265856</c:v>
                </c:pt>
                <c:pt idx="9">
                  <c:v>0.0377061567868995</c:v>
                </c:pt>
                <c:pt idx="10">
                  <c:v>0.0381926947692046</c:v>
                </c:pt>
                <c:pt idx="11">
                  <c:v>0.0386227045718865</c:v>
                </c:pt>
                <c:pt idx="12">
                  <c:v>0.0390030505395564</c:v>
                </c:pt>
                <c:pt idx="13">
                  <c:v>0.0393397008205811</c:v>
                </c:pt>
                <c:pt idx="14">
                  <c:v>0.0396378574080984</c:v>
                </c:pt>
                <c:pt idx="15">
                  <c:v>0.0399020646763177</c:v>
                </c:pt>
                <c:pt idx="16">
                  <c:v>0.0401363004804989</c:v>
                </c:pt>
                <c:pt idx="17">
                  <c:v>0.0403440530231909</c:v>
                </c:pt>
                <c:pt idx="18">
                  <c:v>0.0405283860246721</c:v>
                </c:pt>
                <c:pt idx="19">
                  <c:v>0.0406919942245365</c:v>
                </c:pt>
                <c:pt idx="20">
                  <c:v>0.0408372508438886</c:v>
                </c:pt>
                <c:pt idx="21">
                  <c:v>0.040966248325929</c:v>
                </c:pt>
                <c:pt idx="22">
                  <c:v>0.0410808334285986</c:v>
                </c:pt>
                <c:pt idx="23">
                  <c:v>0.041182637548091</c:v>
                </c:pt>
                <c:pt idx="24">
                  <c:v>0.0412731029975506</c:v>
                </c:pt>
                <c:pt idx="25">
                  <c:v>0.0413535058403704</c:v>
                </c:pt>
                <c:pt idx="26">
                  <c:v>0.0414249757778666</c:v>
                </c:pt>
                <c:pt idx="27">
                  <c:v>0.0414885135087999</c:v>
                </c:pt>
                <c:pt idx="28">
                  <c:v>0.0415450059122342</c:v>
                </c:pt>
                <c:pt idx="29">
                  <c:v>0.0415952393504968</c:v>
                </c:pt>
                <c:pt idx="30">
                  <c:v>0.0416399113434562</c:v>
                </c:pt>
                <c:pt idx="31">
                  <c:v>0.0416796408290454</c:v>
                </c:pt>
                <c:pt idx="32">
                  <c:v>0.0417149771923846</c:v>
                </c:pt>
                <c:pt idx="33">
                  <c:v>0.0417464082212195</c:v>
                </c:pt>
                <c:pt idx="34">
                  <c:v>0.0417743671225887</c:v>
                </c:pt>
                <c:pt idx="35">
                  <c:v>0.0417992387171926</c:v>
                </c:pt>
                <c:pt idx="36">
                  <c:v>0.0418213649129881</c:v>
                </c:pt>
                <c:pt idx="37">
                  <c:v>0.0418410495450165</c:v>
                </c:pt>
                <c:pt idx="38">
                  <c:v>0.0418585626583094</c:v>
                </c:pt>
                <c:pt idx="39">
                  <c:v>0.0418741442998289</c:v>
                </c:pt>
                <c:pt idx="40">
                  <c:v>0.0418880078779233</c:v>
                </c:pt>
                <c:pt idx="41">
                  <c:v>0.0419003431399574</c:v>
                </c:pt>
                <c:pt idx="42">
                  <c:v>0.0419113188125211</c:v>
                </c:pt>
                <c:pt idx="43">
                  <c:v>0.0419210849436296</c:v>
                </c:pt>
                <c:pt idx="44">
                  <c:v>0.0419297749811438</c:v>
                </c:pt>
                <c:pt idx="45">
                  <c:v>0.0419375076177024</c:v>
                </c:pt>
                <c:pt idx="46">
                  <c:v>0.0419443884287873</c:v>
                </c:pt>
                <c:pt idx="47">
                  <c:v>0.041950511327776</c:v>
                </c:pt>
                <c:pt idx="48">
                  <c:v>0.0419559598581034</c:v>
                </c:pt>
                <c:pt idx="49">
                  <c:v>0.0419608083418692</c:v>
                </c:pt>
                <c:pt idx="50">
                  <c:v>0.0419651229001536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term_structure!$B$21:$AZ$21</c:f>
              <c:numCache>
                <c:formatCode>General</c:formatCode>
                <c:ptCount val="51"/>
                <c:pt idx="0">
                  <c:v>0.0296055926601058</c:v>
                </c:pt>
                <c:pt idx="1">
                  <c:v>0.031861512812031</c:v>
                </c:pt>
                <c:pt idx="2">
                  <c:v>0.03305479987829</c:v>
                </c:pt>
                <c:pt idx="3">
                  <c:v>0.0340996560504156</c:v>
                </c:pt>
                <c:pt idx="4">
                  <c:v>0.035016281504747</c:v>
                </c:pt>
                <c:pt idx="5">
                  <c:v>0.0358217525763884</c:v>
                </c:pt>
                <c:pt idx="6">
                  <c:v>0.036530583932576</c:v>
                </c:pt>
                <c:pt idx="7">
                  <c:v>0.0371551733265856</c:v>
                </c:pt>
                <c:pt idx="8">
                  <c:v>0.0377061567868995</c:v>
                </c:pt>
                <c:pt idx="9">
                  <c:v>0.0381926947692046</c:v>
                </c:pt>
                <c:pt idx="10">
                  <c:v>0.0386227045718865</c:v>
                </c:pt>
                <c:pt idx="11">
                  <c:v>0.0390030505395564</c:v>
                </c:pt>
                <c:pt idx="12">
                  <c:v>0.0393397008205811</c:v>
                </c:pt>
                <c:pt idx="13">
                  <c:v>0.0396378574080984</c:v>
                </c:pt>
                <c:pt idx="14">
                  <c:v>0.0399020646763177</c:v>
                </c:pt>
                <c:pt idx="15">
                  <c:v>0.0401363004804989</c:v>
                </c:pt>
                <c:pt idx="16">
                  <c:v>0.0403440530231909</c:v>
                </c:pt>
                <c:pt idx="17">
                  <c:v>0.0405283860246721</c:v>
                </c:pt>
                <c:pt idx="18">
                  <c:v>0.0406919942245365</c:v>
                </c:pt>
                <c:pt idx="19">
                  <c:v>0.0408372508438886</c:v>
                </c:pt>
                <c:pt idx="20">
                  <c:v>0.040966248325929</c:v>
                </c:pt>
                <c:pt idx="21">
                  <c:v>0.0410808334285986</c:v>
                </c:pt>
                <c:pt idx="22">
                  <c:v>0.041182637548091</c:v>
                </c:pt>
                <c:pt idx="23">
                  <c:v>0.0412731029975506</c:v>
                </c:pt>
                <c:pt idx="24">
                  <c:v>0.0413535058403704</c:v>
                </c:pt>
                <c:pt idx="25">
                  <c:v>0.0414249757778666</c:v>
                </c:pt>
                <c:pt idx="26">
                  <c:v>0.0414885135087999</c:v>
                </c:pt>
                <c:pt idx="27">
                  <c:v>0.0415450059122342</c:v>
                </c:pt>
                <c:pt idx="28">
                  <c:v>0.0415952393504968</c:v>
                </c:pt>
                <c:pt idx="29">
                  <c:v>0.0416399113434562</c:v>
                </c:pt>
                <c:pt idx="30">
                  <c:v>0.0416796408290454</c:v>
                </c:pt>
                <c:pt idx="31">
                  <c:v>0.0417149771923846</c:v>
                </c:pt>
                <c:pt idx="32">
                  <c:v>0.0417464082212195</c:v>
                </c:pt>
                <c:pt idx="33">
                  <c:v>0.0417743671225887</c:v>
                </c:pt>
                <c:pt idx="34">
                  <c:v>0.0417992387171926</c:v>
                </c:pt>
                <c:pt idx="35">
                  <c:v>0.0418213649129881</c:v>
                </c:pt>
                <c:pt idx="36">
                  <c:v>0.0418410495450165</c:v>
                </c:pt>
                <c:pt idx="37">
                  <c:v>0.0418585626583094</c:v>
                </c:pt>
                <c:pt idx="38">
                  <c:v>0.0418741442998289</c:v>
                </c:pt>
                <c:pt idx="39">
                  <c:v>0.0418880078779233</c:v>
                </c:pt>
                <c:pt idx="40">
                  <c:v>0.0419003431399574</c:v>
                </c:pt>
                <c:pt idx="41">
                  <c:v>0.0419113188125211</c:v>
                </c:pt>
                <c:pt idx="42">
                  <c:v>0.0419210849436296</c:v>
                </c:pt>
                <c:pt idx="43">
                  <c:v>0.0419297749811438</c:v>
                </c:pt>
                <c:pt idx="44">
                  <c:v>0.0419375076177024</c:v>
                </c:pt>
                <c:pt idx="45">
                  <c:v>0.0419443884287873</c:v>
                </c:pt>
                <c:pt idx="46">
                  <c:v>0.041950511327776</c:v>
                </c:pt>
                <c:pt idx="47">
                  <c:v>0.0419559598581034</c:v>
                </c:pt>
                <c:pt idx="48">
                  <c:v>0.0419608083418692</c:v>
                </c:pt>
                <c:pt idx="49">
                  <c:v>0.0419651229001536</c:v>
                </c:pt>
                <c:pt idx="50">
                  <c:v>0.041968962359971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term_structure!$B$22:$AZ$22</c:f>
              <c:numCache>
                <c:formatCode>General</c:formatCode>
                <c:ptCount val="51"/>
                <c:pt idx="0">
                  <c:v>0.0297129055062679</c:v>
                </c:pt>
                <c:pt idx="1">
                  <c:v>0.03305479987829</c:v>
                </c:pt>
                <c:pt idx="2">
                  <c:v>0.0340996560504156</c:v>
                </c:pt>
                <c:pt idx="3">
                  <c:v>0.035016281504747</c:v>
                </c:pt>
                <c:pt idx="4">
                  <c:v>0.0358217525763884</c:v>
                </c:pt>
                <c:pt idx="5">
                  <c:v>0.036530583932576</c:v>
                </c:pt>
                <c:pt idx="6">
                  <c:v>0.0371551733265856</c:v>
                </c:pt>
                <c:pt idx="7">
                  <c:v>0.0377061567868995</c:v>
                </c:pt>
                <c:pt idx="8">
                  <c:v>0.0381926947692046</c:v>
                </c:pt>
                <c:pt idx="9">
                  <c:v>0.0386227045718865</c:v>
                </c:pt>
                <c:pt idx="10">
                  <c:v>0.0390030505395564</c:v>
                </c:pt>
                <c:pt idx="11">
                  <c:v>0.0393397008205811</c:v>
                </c:pt>
                <c:pt idx="12">
                  <c:v>0.0396378574080984</c:v>
                </c:pt>
                <c:pt idx="13">
                  <c:v>0.0399020646763177</c:v>
                </c:pt>
                <c:pt idx="14">
                  <c:v>0.0401363004804989</c:v>
                </c:pt>
                <c:pt idx="15">
                  <c:v>0.0403440530231909</c:v>
                </c:pt>
                <c:pt idx="16">
                  <c:v>0.0405283860246721</c:v>
                </c:pt>
                <c:pt idx="17">
                  <c:v>0.0406919942245365</c:v>
                </c:pt>
                <c:pt idx="18">
                  <c:v>0.0408372508438886</c:v>
                </c:pt>
                <c:pt idx="19">
                  <c:v>0.040966248325929</c:v>
                </c:pt>
                <c:pt idx="20">
                  <c:v>0.0410808334285986</c:v>
                </c:pt>
                <c:pt idx="21">
                  <c:v>0.041182637548091</c:v>
                </c:pt>
                <c:pt idx="22">
                  <c:v>0.0412731029975506</c:v>
                </c:pt>
                <c:pt idx="23">
                  <c:v>0.0413535058403704</c:v>
                </c:pt>
                <c:pt idx="24">
                  <c:v>0.0414249757778666</c:v>
                </c:pt>
                <c:pt idx="25">
                  <c:v>0.0414885135087999</c:v>
                </c:pt>
                <c:pt idx="26">
                  <c:v>0.0415450059122342</c:v>
                </c:pt>
                <c:pt idx="27">
                  <c:v>0.0415952393504968</c:v>
                </c:pt>
                <c:pt idx="28">
                  <c:v>0.0416399113434562</c:v>
                </c:pt>
                <c:pt idx="29">
                  <c:v>0.0416796408290454</c:v>
                </c:pt>
                <c:pt idx="30">
                  <c:v>0.0417149771923846</c:v>
                </c:pt>
                <c:pt idx="31">
                  <c:v>0.0417464082212195</c:v>
                </c:pt>
                <c:pt idx="32">
                  <c:v>0.0417743671225887</c:v>
                </c:pt>
                <c:pt idx="33">
                  <c:v>0.0417992387171926</c:v>
                </c:pt>
                <c:pt idx="34">
                  <c:v>0.0418213649129881</c:v>
                </c:pt>
                <c:pt idx="35">
                  <c:v>0.0418410495450165</c:v>
                </c:pt>
                <c:pt idx="36">
                  <c:v>0.0418585626583094</c:v>
                </c:pt>
                <c:pt idx="37">
                  <c:v>0.0418741442998289</c:v>
                </c:pt>
                <c:pt idx="38">
                  <c:v>0.0418880078779233</c:v>
                </c:pt>
                <c:pt idx="39">
                  <c:v>0.0419003431399574</c:v>
                </c:pt>
                <c:pt idx="40">
                  <c:v>0.0419113188125211</c:v>
                </c:pt>
                <c:pt idx="41">
                  <c:v>0.0419210849436296</c:v>
                </c:pt>
                <c:pt idx="42">
                  <c:v>0.0419297749811438</c:v>
                </c:pt>
                <c:pt idx="43">
                  <c:v>0.0419375076177024</c:v>
                </c:pt>
                <c:pt idx="44">
                  <c:v>0.0419443884287873</c:v>
                </c:pt>
                <c:pt idx="45">
                  <c:v>0.041950511327776</c:v>
                </c:pt>
                <c:pt idx="46">
                  <c:v>0.0419559598581034</c:v>
                </c:pt>
                <c:pt idx="47">
                  <c:v>0.0419608083418692</c:v>
                </c:pt>
                <c:pt idx="48">
                  <c:v>0.0419651229001536</c:v>
                </c:pt>
                <c:pt idx="49">
                  <c:v>0.041968962359971</c:v>
                </c:pt>
                <c:pt idx="50">
                  <c:v>0.0419723790607449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term_structure!$B$23:$AZ$23</c:f>
              <c:numCache>
                <c:formatCode>General</c:formatCode>
                <c:ptCount val="51"/>
                <c:pt idx="0">
                  <c:v>0.0298645749969577</c:v>
                </c:pt>
                <c:pt idx="1">
                  <c:v>0.0340996560504156</c:v>
                </c:pt>
                <c:pt idx="2">
                  <c:v>0.035016281504747</c:v>
                </c:pt>
                <c:pt idx="3">
                  <c:v>0.0358217525763884</c:v>
                </c:pt>
                <c:pt idx="4">
                  <c:v>0.036530583932576</c:v>
                </c:pt>
                <c:pt idx="5">
                  <c:v>0.0371551733265856</c:v>
                </c:pt>
                <c:pt idx="6">
                  <c:v>0.0377061567868995</c:v>
                </c:pt>
                <c:pt idx="7">
                  <c:v>0.0381926947692046</c:v>
                </c:pt>
                <c:pt idx="8">
                  <c:v>0.0386227045718865</c:v>
                </c:pt>
                <c:pt idx="9">
                  <c:v>0.0390030505395564</c:v>
                </c:pt>
                <c:pt idx="10">
                  <c:v>0.0393397008205811</c:v>
                </c:pt>
                <c:pt idx="11">
                  <c:v>0.0396378574080984</c:v>
                </c:pt>
                <c:pt idx="12">
                  <c:v>0.0399020646763177</c:v>
                </c:pt>
                <c:pt idx="13">
                  <c:v>0.0401363004804989</c:v>
                </c:pt>
                <c:pt idx="14">
                  <c:v>0.0403440530231909</c:v>
                </c:pt>
                <c:pt idx="15">
                  <c:v>0.0405283860246721</c:v>
                </c:pt>
                <c:pt idx="16">
                  <c:v>0.0406919942245365</c:v>
                </c:pt>
                <c:pt idx="17">
                  <c:v>0.0408372508438886</c:v>
                </c:pt>
                <c:pt idx="18">
                  <c:v>0.040966248325929</c:v>
                </c:pt>
                <c:pt idx="19">
                  <c:v>0.0410808334285986</c:v>
                </c:pt>
                <c:pt idx="20">
                  <c:v>0.041182637548091</c:v>
                </c:pt>
                <c:pt idx="21">
                  <c:v>0.0412731029975506</c:v>
                </c:pt>
                <c:pt idx="22">
                  <c:v>0.0413535058403704</c:v>
                </c:pt>
                <c:pt idx="23">
                  <c:v>0.0414249757778666</c:v>
                </c:pt>
                <c:pt idx="24">
                  <c:v>0.0414885135087999</c:v>
                </c:pt>
                <c:pt idx="25">
                  <c:v>0.0415450059122342</c:v>
                </c:pt>
                <c:pt idx="26">
                  <c:v>0.0415952393504968</c:v>
                </c:pt>
                <c:pt idx="27">
                  <c:v>0.0416399113434562</c:v>
                </c:pt>
                <c:pt idx="28">
                  <c:v>0.0416796408290454</c:v>
                </c:pt>
                <c:pt idx="29">
                  <c:v>0.0417149771923846</c:v>
                </c:pt>
                <c:pt idx="30">
                  <c:v>0.0417464082212195</c:v>
                </c:pt>
                <c:pt idx="31">
                  <c:v>0.0417743671225887</c:v>
                </c:pt>
                <c:pt idx="32">
                  <c:v>0.0417992387171926</c:v>
                </c:pt>
                <c:pt idx="33">
                  <c:v>0.0418213649129881</c:v>
                </c:pt>
                <c:pt idx="34">
                  <c:v>0.0418410495450165</c:v>
                </c:pt>
                <c:pt idx="35">
                  <c:v>0.0418585626583094</c:v>
                </c:pt>
                <c:pt idx="36">
                  <c:v>0.0418741442998289</c:v>
                </c:pt>
                <c:pt idx="37">
                  <c:v>0.0418880078779233</c:v>
                </c:pt>
                <c:pt idx="38">
                  <c:v>0.0419003431399574</c:v>
                </c:pt>
                <c:pt idx="39">
                  <c:v>0.0419113188125211</c:v>
                </c:pt>
                <c:pt idx="40">
                  <c:v>0.0419210849436296</c:v>
                </c:pt>
                <c:pt idx="41">
                  <c:v>0.0419297749811438</c:v>
                </c:pt>
                <c:pt idx="42">
                  <c:v>0.0419375076177024</c:v>
                </c:pt>
                <c:pt idx="43">
                  <c:v>0.0419443884287873</c:v>
                </c:pt>
                <c:pt idx="44">
                  <c:v>0.041950511327776</c:v>
                </c:pt>
                <c:pt idx="45">
                  <c:v>0.0419559598581034</c:v>
                </c:pt>
                <c:pt idx="46">
                  <c:v>0.0419608083418692</c:v>
                </c:pt>
                <c:pt idx="47">
                  <c:v>0.0419651229001536</c:v>
                </c:pt>
                <c:pt idx="48">
                  <c:v>0.041968962359971</c:v>
                </c:pt>
                <c:pt idx="49">
                  <c:v>0.0419723790607449</c:v>
                </c:pt>
                <c:pt idx="50">
                  <c:v>0.0419754195708151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term_structure!$B$24:$AZ$24</c:f>
              <c:numCache>
                <c:formatCode>General</c:formatCode>
                <c:ptCount val="51"/>
                <c:pt idx="0">
                  <c:v>0.0300483477808888</c:v>
                </c:pt>
                <c:pt idx="1">
                  <c:v>0.035016281504747</c:v>
                </c:pt>
                <c:pt idx="2">
                  <c:v>0.0358217525763884</c:v>
                </c:pt>
                <c:pt idx="3">
                  <c:v>0.036530583932576</c:v>
                </c:pt>
                <c:pt idx="4">
                  <c:v>0.0371551733265856</c:v>
                </c:pt>
                <c:pt idx="5">
                  <c:v>0.0377061567868995</c:v>
                </c:pt>
                <c:pt idx="6">
                  <c:v>0.0381926947692046</c:v>
                </c:pt>
                <c:pt idx="7">
                  <c:v>0.0386227045718865</c:v>
                </c:pt>
                <c:pt idx="8">
                  <c:v>0.0390030505395564</c:v>
                </c:pt>
                <c:pt idx="9">
                  <c:v>0.0393397008205811</c:v>
                </c:pt>
                <c:pt idx="10">
                  <c:v>0.0396378574080984</c:v>
                </c:pt>
                <c:pt idx="11">
                  <c:v>0.0399020646763177</c:v>
                </c:pt>
                <c:pt idx="12">
                  <c:v>0.0401363004804989</c:v>
                </c:pt>
                <c:pt idx="13">
                  <c:v>0.0403440530231909</c:v>
                </c:pt>
                <c:pt idx="14">
                  <c:v>0.0405283860246721</c:v>
                </c:pt>
                <c:pt idx="15">
                  <c:v>0.0406919942245365</c:v>
                </c:pt>
                <c:pt idx="16">
                  <c:v>0.0408372508438886</c:v>
                </c:pt>
                <c:pt idx="17">
                  <c:v>0.040966248325929</c:v>
                </c:pt>
                <c:pt idx="18">
                  <c:v>0.0410808334285986</c:v>
                </c:pt>
                <c:pt idx="19">
                  <c:v>0.041182637548091</c:v>
                </c:pt>
                <c:pt idx="20">
                  <c:v>0.0412731029975506</c:v>
                </c:pt>
                <c:pt idx="21">
                  <c:v>0.0413535058403704</c:v>
                </c:pt>
                <c:pt idx="22">
                  <c:v>0.0414249757778666</c:v>
                </c:pt>
                <c:pt idx="23">
                  <c:v>0.0414885135087999</c:v>
                </c:pt>
                <c:pt idx="24">
                  <c:v>0.0415450059122342</c:v>
                </c:pt>
                <c:pt idx="25">
                  <c:v>0.0415952393504968</c:v>
                </c:pt>
                <c:pt idx="26">
                  <c:v>0.0416399113434562</c:v>
                </c:pt>
                <c:pt idx="27">
                  <c:v>0.0416796408290454</c:v>
                </c:pt>
                <c:pt idx="28">
                  <c:v>0.0417149771923846</c:v>
                </c:pt>
                <c:pt idx="29">
                  <c:v>0.0417464082212195</c:v>
                </c:pt>
                <c:pt idx="30">
                  <c:v>0.0417743671225887</c:v>
                </c:pt>
                <c:pt idx="31">
                  <c:v>0.0417992387171926</c:v>
                </c:pt>
                <c:pt idx="32">
                  <c:v>0.0418213649129881</c:v>
                </c:pt>
                <c:pt idx="33">
                  <c:v>0.0418410495450165</c:v>
                </c:pt>
                <c:pt idx="34">
                  <c:v>0.0418585626583094</c:v>
                </c:pt>
                <c:pt idx="35">
                  <c:v>0.0418741442998289</c:v>
                </c:pt>
                <c:pt idx="36">
                  <c:v>0.0418880078779233</c:v>
                </c:pt>
                <c:pt idx="37">
                  <c:v>0.0419003431399574</c:v>
                </c:pt>
                <c:pt idx="38">
                  <c:v>0.0419113188125211</c:v>
                </c:pt>
                <c:pt idx="39">
                  <c:v>0.0419210849436296</c:v>
                </c:pt>
                <c:pt idx="40">
                  <c:v>0.0419297749811438</c:v>
                </c:pt>
                <c:pt idx="41">
                  <c:v>0.0419375076177024</c:v>
                </c:pt>
                <c:pt idx="42">
                  <c:v>0.0419443884287873</c:v>
                </c:pt>
                <c:pt idx="43">
                  <c:v>0.041950511327776</c:v>
                </c:pt>
                <c:pt idx="44">
                  <c:v>0.0419559598581034</c:v>
                </c:pt>
                <c:pt idx="45">
                  <c:v>0.0419608083418692</c:v>
                </c:pt>
                <c:pt idx="46">
                  <c:v>0.0419651229001536</c:v>
                </c:pt>
                <c:pt idx="47">
                  <c:v>0.041968962359971</c:v>
                </c:pt>
                <c:pt idx="48">
                  <c:v>0.0419723790607449</c:v>
                </c:pt>
                <c:pt idx="49">
                  <c:v>0.0419754195708151</c:v>
                </c:pt>
                <c:pt idx="50">
                  <c:v>0.0419781253251017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term_structure!$B$25:$AZ$25</c:f>
              <c:numCache>
                <c:formatCode>General</c:formatCode>
                <c:ptCount val="51"/>
                <c:pt idx="0">
                  <c:v>0.0302548681441821</c:v>
                </c:pt>
                <c:pt idx="1">
                  <c:v>0.0358217525763884</c:v>
                </c:pt>
                <c:pt idx="2">
                  <c:v>0.036530583932576</c:v>
                </c:pt>
                <c:pt idx="3">
                  <c:v>0.0371551733265856</c:v>
                </c:pt>
                <c:pt idx="4">
                  <c:v>0.0377061567868995</c:v>
                </c:pt>
                <c:pt idx="5">
                  <c:v>0.0381926947692046</c:v>
                </c:pt>
                <c:pt idx="6">
                  <c:v>0.0386227045718865</c:v>
                </c:pt>
                <c:pt idx="7">
                  <c:v>0.0390030505395564</c:v>
                </c:pt>
                <c:pt idx="8">
                  <c:v>0.0393397008205811</c:v>
                </c:pt>
                <c:pt idx="9">
                  <c:v>0.0396378574080984</c:v>
                </c:pt>
                <c:pt idx="10">
                  <c:v>0.0399020646763177</c:v>
                </c:pt>
                <c:pt idx="11">
                  <c:v>0.0401363004804989</c:v>
                </c:pt>
                <c:pt idx="12">
                  <c:v>0.0403440530231909</c:v>
                </c:pt>
                <c:pt idx="13">
                  <c:v>0.0405283860246721</c:v>
                </c:pt>
                <c:pt idx="14">
                  <c:v>0.0406919942245365</c:v>
                </c:pt>
                <c:pt idx="15">
                  <c:v>0.0408372508438886</c:v>
                </c:pt>
                <c:pt idx="16">
                  <c:v>0.040966248325929</c:v>
                </c:pt>
                <c:pt idx="17">
                  <c:v>0.0410808334285986</c:v>
                </c:pt>
                <c:pt idx="18">
                  <c:v>0.041182637548091</c:v>
                </c:pt>
                <c:pt idx="19">
                  <c:v>0.0412731029975506</c:v>
                </c:pt>
                <c:pt idx="20">
                  <c:v>0.0413535058403704</c:v>
                </c:pt>
                <c:pt idx="21">
                  <c:v>0.0414249757778666</c:v>
                </c:pt>
                <c:pt idx="22">
                  <c:v>0.0414885135087999</c:v>
                </c:pt>
                <c:pt idx="23">
                  <c:v>0.0415450059122342</c:v>
                </c:pt>
                <c:pt idx="24">
                  <c:v>0.0415952393504968</c:v>
                </c:pt>
                <c:pt idx="25">
                  <c:v>0.0416399113434562</c:v>
                </c:pt>
                <c:pt idx="26">
                  <c:v>0.0416796408290454</c:v>
                </c:pt>
                <c:pt idx="27">
                  <c:v>0.0417149771923846</c:v>
                </c:pt>
                <c:pt idx="28">
                  <c:v>0.0417464082212195</c:v>
                </c:pt>
                <c:pt idx="29">
                  <c:v>0.0417743671225887</c:v>
                </c:pt>
                <c:pt idx="30">
                  <c:v>0.0417992387171926</c:v>
                </c:pt>
                <c:pt idx="31">
                  <c:v>0.0418213649129881</c:v>
                </c:pt>
                <c:pt idx="32">
                  <c:v>0.0418410495450165</c:v>
                </c:pt>
                <c:pt idx="33">
                  <c:v>0.0418585626583094</c:v>
                </c:pt>
                <c:pt idx="34">
                  <c:v>0.0418741442998289</c:v>
                </c:pt>
                <c:pt idx="35">
                  <c:v>0.0418880078779233</c:v>
                </c:pt>
                <c:pt idx="36">
                  <c:v>0.0419003431399574</c:v>
                </c:pt>
                <c:pt idx="37">
                  <c:v>0.0419113188125211</c:v>
                </c:pt>
                <c:pt idx="38">
                  <c:v>0.0419210849436296</c:v>
                </c:pt>
                <c:pt idx="39">
                  <c:v>0.0419297749811438</c:v>
                </c:pt>
                <c:pt idx="40">
                  <c:v>0.0419375076177024</c:v>
                </c:pt>
                <c:pt idx="41">
                  <c:v>0.0419443884287873</c:v>
                </c:pt>
                <c:pt idx="42">
                  <c:v>0.041950511327776</c:v>
                </c:pt>
                <c:pt idx="43">
                  <c:v>0.0419559598581034</c:v>
                </c:pt>
                <c:pt idx="44">
                  <c:v>0.0419608083418692</c:v>
                </c:pt>
                <c:pt idx="45">
                  <c:v>0.0419651229001536</c:v>
                </c:pt>
                <c:pt idx="46">
                  <c:v>0.041968962359971</c:v>
                </c:pt>
                <c:pt idx="47">
                  <c:v>0.0419723790607449</c:v>
                </c:pt>
                <c:pt idx="48">
                  <c:v>0.0419754195708151</c:v>
                </c:pt>
                <c:pt idx="49">
                  <c:v>0.0419781253251017</c:v>
                </c:pt>
                <c:pt idx="50">
                  <c:v>0.0419805331914473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term_structure!$B$26:$AZ$26</c:f>
              <c:numCache>
                <c:formatCode>General</c:formatCode>
                <c:ptCount val="51"/>
                <c:pt idx="0">
                  <c:v>0.0304769680136618</c:v>
                </c:pt>
                <c:pt idx="1">
                  <c:v>0.036530583932576</c:v>
                </c:pt>
                <c:pt idx="2">
                  <c:v>0.0371551733265856</c:v>
                </c:pt>
                <c:pt idx="3">
                  <c:v>0.0377061567868995</c:v>
                </c:pt>
                <c:pt idx="4">
                  <c:v>0.0381926947692046</c:v>
                </c:pt>
                <c:pt idx="5">
                  <c:v>0.0386227045718865</c:v>
                </c:pt>
                <c:pt idx="6">
                  <c:v>0.0390030505395564</c:v>
                </c:pt>
                <c:pt idx="7">
                  <c:v>0.0393397008205811</c:v>
                </c:pt>
                <c:pt idx="8">
                  <c:v>0.0396378574080984</c:v>
                </c:pt>
                <c:pt idx="9">
                  <c:v>0.0399020646763177</c:v>
                </c:pt>
                <c:pt idx="10">
                  <c:v>0.0401363004804989</c:v>
                </c:pt>
                <c:pt idx="11">
                  <c:v>0.0403440530231909</c:v>
                </c:pt>
                <c:pt idx="12">
                  <c:v>0.0405283860246721</c:v>
                </c:pt>
                <c:pt idx="13">
                  <c:v>0.0406919942245365</c:v>
                </c:pt>
                <c:pt idx="14">
                  <c:v>0.0408372508438886</c:v>
                </c:pt>
                <c:pt idx="15">
                  <c:v>0.040966248325929</c:v>
                </c:pt>
                <c:pt idx="16">
                  <c:v>0.0410808334285986</c:v>
                </c:pt>
                <c:pt idx="17">
                  <c:v>0.041182637548091</c:v>
                </c:pt>
                <c:pt idx="18">
                  <c:v>0.0412731029975506</c:v>
                </c:pt>
                <c:pt idx="19">
                  <c:v>0.0413535058403704</c:v>
                </c:pt>
                <c:pt idx="20">
                  <c:v>0.0414249757778666</c:v>
                </c:pt>
                <c:pt idx="21">
                  <c:v>0.0414885135087999</c:v>
                </c:pt>
                <c:pt idx="22">
                  <c:v>0.0415450059122342</c:v>
                </c:pt>
                <c:pt idx="23">
                  <c:v>0.0415952393504968</c:v>
                </c:pt>
                <c:pt idx="24">
                  <c:v>0.0416399113434562</c:v>
                </c:pt>
                <c:pt idx="25">
                  <c:v>0.0416796408290454</c:v>
                </c:pt>
                <c:pt idx="26">
                  <c:v>0.0417149771923846</c:v>
                </c:pt>
                <c:pt idx="27">
                  <c:v>0.0417464082212195</c:v>
                </c:pt>
                <c:pt idx="28">
                  <c:v>0.0417743671225887</c:v>
                </c:pt>
                <c:pt idx="29">
                  <c:v>0.0417992387171926</c:v>
                </c:pt>
                <c:pt idx="30">
                  <c:v>0.0418213649129881</c:v>
                </c:pt>
                <c:pt idx="31">
                  <c:v>0.0418410495450165</c:v>
                </c:pt>
                <c:pt idx="32">
                  <c:v>0.0418585626583094</c:v>
                </c:pt>
                <c:pt idx="33">
                  <c:v>0.0418741442998289</c:v>
                </c:pt>
                <c:pt idx="34">
                  <c:v>0.0418880078779233</c:v>
                </c:pt>
                <c:pt idx="35">
                  <c:v>0.0419003431399574</c:v>
                </c:pt>
                <c:pt idx="36">
                  <c:v>0.0419113188125211</c:v>
                </c:pt>
                <c:pt idx="37">
                  <c:v>0.0419210849436296</c:v>
                </c:pt>
                <c:pt idx="38">
                  <c:v>0.0419297749811438</c:v>
                </c:pt>
                <c:pt idx="39">
                  <c:v>0.0419375076177024</c:v>
                </c:pt>
                <c:pt idx="40">
                  <c:v>0.0419443884287873</c:v>
                </c:pt>
                <c:pt idx="41">
                  <c:v>0.041950511327776</c:v>
                </c:pt>
                <c:pt idx="42">
                  <c:v>0.0419559598581034</c:v>
                </c:pt>
                <c:pt idx="43">
                  <c:v>0.0419608083418692</c:v>
                </c:pt>
                <c:pt idx="44">
                  <c:v>0.0419651229001536</c:v>
                </c:pt>
                <c:pt idx="45">
                  <c:v>0.041968962359971</c:v>
                </c:pt>
                <c:pt idx="46">
                  <c:v>0.0419723790607449</c:v>
                </c:pt>
                <c:pt idx="47">
                  <c:v>0.0419754195708151</c:v>
                </c:pt>
                <c:pt idx="48">
                  <c:v>0.0419781253251017</c:v>
                </c:pt>
                <c:pt idx="49">
                  <c:v>0.0419805331914473</c:v>
                </c:pt>
                <c:pt idx="50">
                  <c:v>0.0419826759750674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term_structure!$B$27:$AZ$27</c:f>
              <c:numCache>
                <c:formatCode>General</c:formatCode>
                <c:ptCount val="51"/>
                <c:pt idx="0">
                  <c:v>0.0307091443207457</c:v>
                </c:pt>
                <c:pt idx="1">
                  <c:v>0.0371551733265856</c:v>
                </c:pt>
                <c:pt idx="2">
                  <c:v>0.0377061567868995</c:v>
                </c:pt>
                <c:pt idx="3">
                  <c:v>0.0381926947692046</c:v>
                </c:pt>
                <c:pt idx="4">
                  <c:v>0.0386227045718865</c:v>
                </c:pt>
                <c:pt idx="5">
                  <c:v>0.0390030505395564</c:v>
                </c:pt>
                <c:pt idx="6">
                  <c:v>0.0393397008205811</c:v>
                </c:pt>
                <c:pt idx="7">
                  <c:v>0.0396378574080984</c:v>
                </c:pt>
                <c:pt idx="8">
                  <c:v>0.0399020646763177</c:v>
                </c:pt>
                <c:pt idx="9">
                  <c:v>0.0401363004804989</c:v>
                </c:pt>
                <c:pt idx="10">
                  <c:v>0.0403440530231909</c:v>
                </c:pt>
                <c:pt idx="11">
                  <c:v>0.0405283860246721</c:v>
                </c:pt>
                <c:pt idx="12">
                  <c:v>0.0406919942245365</c:v>
                </c:pt>
                <c:pt idx="13">
                  <c:v>0.0408372508438886</c:v>
                </c:pt>
                <c:pt idx="14">
                  <c:v>0.040966248325929</c:v>
                </c:pt>
                <c:pt idx="15">
                  <c:v>0.0410808334285986</c:v>
                </c:pt>
                <c:pt idx="16">
                  <c:v>0.041182637548091</c:v>
                </c:pt>
                <c:pt idx="17">
                  <c:v>0.0412731029975506</c:v>
                </c:pt>
                <c:pt idx="18">
                  <c:v>0.0413535058403704</c:v>
                </c:pt>
                <c:pt idx="19">
                  <c:v>0.0414249757778666</c:v>
                </c:pt>
                <c:pt idx="20">
                  <c:v>0.0414885135087999</c:v>
                </c:pt>
                <c:pt idx="21">
                  <c:v>0.0415450059122342</c:v>
                </c:pt>
                <c:pt idx="22">
                  <c:v>0.0415952393504968</c:v>
                </c:pt>
                <c:pt idx="23">
                  <c:v>0.0416399113434562</c:v>
                </c:pt>
                <c:pt idx="24">
                  <c:v>0.0416796408290454</c:v>
                </c:pt>
                <c:pt idx="25">
                  <c:v>0.0417149771923846</c:v>
                </c:pt>
                <c:pt idx="26">
                  <c:v>0.0417464082212195</c:v>
                </c:pt>
                <c:pt idx="27">
                  <c:v>0.0417743671225887</c:v>
                </c:pt>
                <c:pt idx="28">
                  <c:v>0.0417992387171926</c:v>
                </c:pt>
                <c:pt idx="29">
                  <c:v>0.0418213649129881</c:v>
                </c:pt>
                <c:pt idx="30">
                  <c:v>0.0418410495450165</c:v>
                </c:pt>
                <c:pt idx="31">
                  <c:v>0.0418585626583094</c:v>
                </c:pt>
                <c:pt idx="32">
                  <c:v>0.0418741442998289</c:v>
                </c:pt>
                <c:pt idx="33">
                  <c:v>0.0418880078779233</c:v>
                </c:pt>
                <c:pt idx="34">
                  <c:v>0.0419003431399574</c:v>
                </c:pt>
                <c:pt idx="35">
                  <c:v>0.0419113188125211</c:v>
                </c:pt>
                <c:pt idx="36">
                  <c:v>0.0419210849436296</c:v>
                </c:pt>
                <c:pt idx="37">
                  <c:v>0.0419297749811438</c:v>
                </c:pt>
                <c:pt idx="38">
                  <c:v>0.0419375076177024</c:v>
                </c:pt>
                <c:pt idx="39">
                  <c:v>0.0419443884287873</c:v>
                </c:pt>
                <c:pt idx="40">
                  <c:v>0.041950511327776</c:v>
                </c:pt>
                <c:pt idx="41">
                  <c:v>0.0419559598581034</c:v>
                </c:pt>
                <c:pt idx="42">
                  <c:v>0.0419608083418692</c:v>
                </c:pt>
                <c:pt idx="43">
                  <c:v>0.0419651229001536</c:v>
                </c:pt>
                <c:pt idx="44">
                  <c:v>0.041968962359971</c:v>
                </c:pt>
                <c:pt idx="45">
                  <c:v>0.0419723790607449</c:v>
                </c:pt>
                <c:pt idx="46">
                  <c:v>0.0419754195708151</c:v>
                </c:pt>
                <c:pt idx="47">
                  <c:v>0.0419781253251017</c:v>
                </c:pt>
                <c:pt idx="48">
                  <c:v>0.0419805331914473</c:v>
                </c:pt>
                <c:pt idx="49">
                  <c:v>0.0419826759750674</c:v>
                </c:pt>
                <c:pt idx="50">
                  <c:v>0.0419845828663239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term_structure!$B$28:$AZ$28</c:f>
              <c:numCache>
                <c:formatCode>General</c:formatCode>
                <c:ptCount val="51"/>
                <c:pt idx="0">
                  <c:v>0.0309471701710839</c:v>
                </c:pt>
                <c:pt idx="1">
                  <c:v>0.0377061567868995</c:v>
                </c:pt>
                <c:pt idx="2">
                  <c:v>0.0381926947692046</c:v>
                </c:pt>
                <c:pt idx="3">
                  <c:v>0.0386227045718865</c:v>
                </c:pt>
                <c:pt idx="4">
                  <c:v>0.0390030505395564</c:v>
                </c:pt>
                <c:pt idx="5">
                  <c:v>0.0393397008205811</c:v>
                </c:pt>
                <c:pt idx="6">
                  <c:v>0.0396378574080984</c:v>
                </c:pt>
                <c:pt idx="7">
                  <c:v>0.0399020646763177</c:v>
                </c:pt>
                <c:pt idx="8">
                  <c:v>0.0401363004804989</c:v>
                </c:pt>
                <c:pt idx="9">
                  <c:v>0.0403440530231909</c:v>
                </c:pt>
                <c:pt idx="10">
                  <c:v>0.0405283860246721</c:v>
                </c:pt>
                <c:pt idx="11">
                  <c:v>0.0406919942245365</c:v>
                </c:pt>
                <c:pt idx="12">
                  <c:v>0.0408372508438886</c:v>
                </c:pt>
                <c:pt idx="13">
                  <c:v>0.040966248325929</c:v>
                </c:pt>
                <c:pt idx="14">
                  <c:v>0.0410808334285986</c:v>
                </c:pt>
                <c:pt idx="15">
                  <c:v>0.041182637548091</c:v>
                </c:pt>
                <c:pt idx="16">
                  <c:v>0.0412731029975506</c:v>
                </c:pt>
                <c:pt idx="17">
                  <c:v>0.0413535058403704</c:v>
                </c:pt>
                <c:pt idx="18">
                  <c:v>0.0414249757778666</c:v>
                </c:pt>
                <c:pt idx="19">
                  <c:v>0.0414885135087999</c:v>
                </c:pt>
                <c:pt idx="20">
                  <c:v>0.0415450059122342</c:v>
                </c:pt>
                <c:pt idx="21">
                  <c:v>0.0415952393504968</c:v>
                </c:pt>
                <c:pt idx="22">
                  <c:v>0.0416399113434562</c:v>
                </c:pt>
                <c:pt idx="23">
                  <c:v>0.0416796408290454</c:v>
                </c:pt>
                <c:pt idx="24">
                  <c:v>0.0417149771923846</c:v>
                </c:pt>
                <c:pt idx="25">
                  <c:v>0.0417464082212195</c:v>
                </c:pt>
                <c:pt idx="26">
                  <c:v>0.0417743671225887</c:v>
                </c:pt>
                <c:pt idx="27">
                  <c:v>0.0417992387171926</c:v>
                </c:pt>
                <c:pt idx="28">
                  <c:v>0.0418213649129881</c:v>
                </c:pt>
                <c:pt idx="29">
                  <c:v>0.0418410495450165</c:v>
                </c:pt>
                <c:pt idx="30">
                  <c:v>0.0418585626583094</c:v>
                </c:pt>
                <c:pt idx="31">
                  <c:v>0.0418741442998289</c:v>
                </c:pt>
                <c:pt idx="32">
                  <c:v>0.0418880078779233</c:v>
                </c:pt>
                <c:pt idx="33">
                  <c:v>0.0419003431399574</c:v>
                </c:pt>
                <c:pt idx="34">
                  <c:v>0.0419113188125211</c:v>
                </c:pt>
                <c:pt idx="35">
                  <c:v>0.0419210849436296</c:v>
                </c:pt>
                <c:pt idx="36">
                  <c:v>0.0419297749811438</c:v>
                </c:pt>
                <c:pt idx="37">
                  <c:v>0.0419375076177024</c:v>
                </c:pt>
                <c:pt idx="38">
                  <c:v>0.0419443884287873</c:v>
                </c:pt>
                <c:pt idx="39">
                  <c:v>0.041950511327776</c:v>
                </c:pt>
                <c:pt idx="40">
                  <c:v>0.0419559598581034</c:v>
                </c:pt>
                <c:pt idx="41">
                  <c:v>0.0419608083418692</c:v>
                </c:pt>
                <c:pt idx="42">
                  <c:v>0.0419651229001536</c:v>
                </c:pt>
                <c:pt idx="43">
                  <c:v>0.041968962359971</c:v>
                </c:pt>
                <c:pt idx="44">
                  <c:v>0.0419723790607449</c:v>
                </c:pt>
                <c:pt idx="45">
                  <c:v>0.0419754195708151</c:v>
                </c:pt>
                <c:pt idx="46">
                  <c:v>0.0419781253251017</c:v>
                </c:pt>
                <c:pt idx="47">
                  <c:v>0.0419805331914473</c:v>
                </c:pt>
                <c:pt idx="48">
                  <c:v>0.0419826759750674</c:v>
                </c:pt>
                <c:pt idx="49">
                  <c:v>0.0419845828663239</c:v>
                </c:pt>
                <c:pt idx="50">
                  <c:v>0.0419862798397916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term_structure!$B$29:$AZ$29</c:f>
              <c:numCache>
                <c:formatCode>General</c:formatCode>
                <c:ptCount val="51"/>
                <c:pt idx="0">
                  <c:v>0.0311878027748391</c:v>
                </c:pt>
                <c:pt idx="1">
                  <c:v>0.0381926947692046</c:v>
                </c:pt>
                <c:pt idx="2">
                  <c:v>0.0386227045718865</c:v>
                </c:pt>
                <c:pt idx="3">
                  <c:v>0.0390030505395564</c:v>
                </c:pt>
                <c:pt idx="4">
                  <c:v>0.0393397008205811</c:v>
                </c:pt>
                <c:pt idx="5">
                  <c:v>0.0396378574080984</c:v>
                </c:pt>
                <c:pt idx="6">
                  <c:v>0.0399020646763177</c:v>
                </c:pt>
                <c:pt idx="7">
                  <c:v>0.0401363004804989</c:v>
                </c:pt>
                <c:pt idx="8">
                  <c:v>0.0403440530231909</c:v>
                </c:pt>
                <c:pt idx="9">
                  <c:v>0.0405283860246721</c:v>
                </c:pt>
                <c:pt idx="10">
                  <c:v>0.0406919942245365</c:v>
                </c:pt>
                <c:pt idx="11">
                  <c:v>0.0408372508438886</c:v>
                </c:pt>
                <c:pt idx="12">
                  <c:v>0.040966248325929</c:v>
                </c:pt>
                <c:pt idx="13">
                  <c:v>0.0410808334285986</c:v>
                </c:pt>
                <c:pt idx="14">
                  <c:v>0.041182637548091</c:v>
                </c:pt>
                <c:pt idx="15">
                  <c:v>0.0412731029975506</c:v>
                </c:pt>
                <c:pt idx="16">
                  <c:v>0.0413535058403704</c:v>
                </c:pt>
                <c:pt idx="17">
                  <c:v>0.0414249757778666</c:v>
                </c:pt>
                <c:pt idx="18">
                  <c:v>0.0414885135087999</c:v>
                </c:pt>
                <c:pt idx="19">
                  <c:v>0.0415450059122342</c:v>
                </c:pt>
                <c:pt idx="20">
                  <c:v>0.0415952393504968</c:v>
                </c:pt>
                <c:pt idx="21">
                  <c:v>0.0416399113434562</c:v>
                </c:pt>
                <c:pt idx="22">
                  <c:v>0.0416796408290454</c:v>
                </c:pt>
                <c:pt idx="23">
                  <c:v>0.0417149771923846</c:v>
                </c:pt>
                <c:pt idx="24">
                  <c:v>0.0417464082212195</c:v>
                </c:pt>
                <c:pt idx="25">
                  <c:v>0.0417743671225887</c:v>
                </c:pt>
                <c:pt idx="26">
                  <c:v>0.0417992387171926</c:v>
                </c:pt>
                <c:pt idx="27">
                  <c:v>0.0418213649129881</c:v>
                </c:pt>
                <c:pt idx="28">
                  <c:v>0.0418410495450165</c:v>
                </c:pt>
                <c:pt idx="29">
                  <c:v>0.0418585626583094</c:v>
                </c:pt>
                <c:pt idx="30">
                  <c:v>0.0418741442998289</c:v>
                </c:pt>
                <c:pt idx="31">
                  <c:v>0.0418880078779233</c:v>
                </c:pt>
                <c:pt idx="32">
                  <c:v>0.0419003431399574</c:v>
                </c:pt>
                <c:pt idx="33">
                  <c:v>0.0419113188125211</c:v>
                </c:pt>
                <c:pt idx="34">
                  <c:v>0.0419210849436296</c:v>
                </c:pt>
                <c:pt idx="35">
                  <c:v>0.0419297749811438</c:v>
                </c:pt>
                <c:pt idx="36">
                  <c:v>0.0419375076177024</c:v>
                </c:pt>
                <c:pt idx="37">
                  <c:v>0.0419443884287873</c:v>
                </c:pt>
                <c:pt idx="38">
                  <c:v>0.041950511327776</c:v>
                </c:pt>
                <c:pt idx="39">
                  <c:v>0.0419559598581034</c:v>
                </c:pt>
                <c:pt idx="40">
                  <c:v>0.0419608083418692</c:v>
                </c:pt>
                <c:pt idx="41">
                  <c:v>0.0419651229001536</c:v>
                </c:pt>
                <c:pt idx="42">
                  <c:v>0.041968962359971</c:v>
                </c:pt>
                <c:pt idx="43">
                  <c:v>0.0419723790607449</c:v>
                </c:pt>
                <c:pt idx="44">
                  <c:v>0.0419754195708151</c:v>
                </c:pt>
                <c:pt idx="45">
                  <c:v>0.0419781253251017</c:v>
                </c:pt>
                <c:pt idx="46">
                  <c:v>0.0419805331914473</c:v>
                </c:pt>
                <c:pt idx="47">
                  <c:v>0.0419826759750674</c:v>
                </c:pt>
                <c:pt idx="48">
                  <c:v>0.0419845828663239</c:v>
                </c:pt>
                <c:pt idx="49">
                  <c:v>0.0419862798397916</c:v>
                </c:pt>
                <c:pt idx="50">
                  <c:v>0.0419877900086156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term_structure!$B$30:$AZ$30</c:f>
              <c:numCache>
                <c:formatCode>General</c:formatCode>
                <c:ptCount val="51"/>
                <c:pt idx="0">
                  <c:v>0.0314285621511772</c:v>
                </c:pt>
                <c:pt idx="1">
                  <c:v>0.0386227045718865</c:v>
                </c:pt>
                <c:pt idx="2">
                  <c:v>0.0390030505395564</c:v>
                </c:pt>
                <c:pt idx="3">
                  <c:v>0.0393397008205811</c:v>
                </c:pt>
                <c:pt idx="4">
                  <c:v>0.0396378574080984</c:v>
                </c:pt>
                <c:pt idx="5">
                  <c:v>0.0399020646763177</c:v>
                </c:pt>
                <c:pt idx="6">
                  <c:v>0.0401363004804989</c:v>
                </c:pt>
                <c:pt idx="7">
                  <c:v>0.0403440530231909</c:v>
                </c:pt>
                <c:pt idx="8">
                  <c:v>0.0405283860246721</c:v>
                </c:pt>
                <c:pt idx="9">
                  <c:v>0.0406919942245365</c:v>
                </c:pt>
                <c:pt idx="10">
                  <c:v>0.0408372508438886</c:v>
                </c:pt>
                <c:pt idx="11">
                  <c:v>0.040966248325929</c:v>
                </c:pt>
                <c:pt idx="12">
                  <c:v>0.0410808334285986</c:v>
                </c:pt>
                <c:pt idx="13">
                  <c:v>0.041182637548091</c:v>
                </c:pt>
                <c:pt idx="14">
                  <c:v>0.0412731029975506</c:v>
                </c:pt>
                <c:pt idx="15">
                  <c:v>0.0413535058403704</c:v>
                </c:pt>
                <c:pt idx="16">
                  <c:v>0.0414249757778666</c:v>
                </c:pt>
                <c:pt idx="17">
                  <c:v>0.0414885135087999</c:v>
                </c:pt>
                <c:pt idx="18">
                  <c:v>0.0415450059122342</c:v>
                </c:pt>
                <c:pt idx="19">
                  <c:v>0.0415952393504968</c:v>
                </c:pt>
                <c:pt idx="20">
                  <c:v>0.0416399113434562</c:v>
                </c:pt>
                <c:pt idx="21">
                  <c:v>0.0416796408290454</c:v>
                </c:pt>
                <c:pt idx="22">
                  <c:v>0.0417149771923846</c:v>
                </c:pt>
                <c:pt idx="23">
                  <c:v>0.0417464082212195</c:v>
                </c:pt>
                <c:pt idx="24">
                  <c:v>0.0417743671225887</c:v>
                </c:pt>
                <c:pt idx="25">
                  <c:v>0.0417992387171926</c:v>
                </c:pt>
                <c:pt idx="26">
                  <c:v>0.0418213649129881</c:v>
                </c:pt>
                <c:pt idx="27">
                  <c:v>0.0418410495450165</c:v>
                </c:pt>
                <c:pt idx="28">
                  <c:v>0.0418585626583094</c:v>
                </c:pt>
                <c:pt idx="29">
                  <c:v>0.0418741442998289</c:v>
                </c:pt>
                <c:pt idx="30">
                  <c:v>0.0418880078779233</c:v>
                </c:pt>
                <c:pt idx="31">
                  <c:v>0.0419003431399574</c:v>
                </c:pt>
                <c:pt idx="32">
                  <c:v>0.0419113188125211</c:v>
                </c:pt>
                <c:pt idx="33">
                  <c:v>0.0419210849436296</c:v>
                </c:pt>
                <c:pt idx="34">
                  <c:v>0.0419297749811438</c:v>
                </c:pt>
                <c:pt idx="35">
                  <c:v>0.0419375076177024</c:v>
                </c:pt>
                <c:pt idx="36">
                  <c:v>0.0419443884287873</c:v>
                </c:pt>
                <c:pt idx="37">
                  <c:v>0.041950511327776</c:v>
                </c:pt>
                <c:pt idx="38">
                  <c:v>0.0419559598581034</c:v>
                </c:pt>
                <c:pt idx="39">
                  <c:v>0.0419608083418692</c:v>
                </c:pt>
                <c:pt idx="40">
                  <c:v>0.0419651229001536</c:v>
                </c:pt>
                <c:pt idx="41">
                  <c:v>0.041968962359971</c:v>
                </c:pt>
                <c:pt idx="42">
                  <c:v>0.0419723790607449</c:v>
                </c:pt>
                <c:pt idx="43">
                  <c:v>0.0419754195708151</c:v>
                </c:pt>
                <c:pt idx="44">
                  <c:v>0.0419781253251017</c:v>
                </c:pt>
                <c:pt idx="45">
                  <c:v>0.0419805331914473</c:v>
                </c:pt>
                <c:pt idx="46">
                  <c:v>0.0419826759750674</c:v>
                </c:pt>
                <c:pt idx="47">
                  <c:v>0.0419845828663239</c:v>
                </c:pt>
                <c:pt idx="48">
                  <c:v>0.0419862798397916</c:v>
                </c:pt>
                <c:pt idx="49">
                  <c:v>0.0419877900086156</c:v>
                </c:pt>
                <c:pt idx="50">
                  <c:v>0.0419891339401885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term_structure!$B$31:$AZ$31</c:f>
              <c:numCache>
                <c:formatCode>General</c:formatCode>
                <c:ptCount val="51"/>
                <c:pt idx="0">
                  <c:v>0.031667562142357</c:v>
                </c:pt>
                <c:pt idx="1">
                  <c:v>0.0390030505395564</c:v>
                </c:pt>
                <c:pt idx="2">
                  <c:v>0.0393397008205811</c:v>
                </c:pt>
                <c:pt idx="3">
                  <c:v>0.0396378574080984</c:v>
                </c:pt>
                <c:pt idx="4">
                  <c:v>0.0399020646763177</c:v>
                </c:pt>
                <c:pt idx="5">
                  <c:v>0.0401363004804989</c:v>
                </c:pt>
                <c:pt idx="6">
                  <c:v>0.0403440530231909</c:v>
                </c:pt>
                <c:pt idx="7">
                  <c:v>0.0405283860246721</c:v>
                </c:pt>
                <c:pt idx="8">
                  <c:v>0.0406919942245365</c:v>
                </c:pt>
                <c:pt idx="9">
                  <c:v>0.0408372508438886</c:v>
                </c:pt>
                <c:pt idx="10">
                  <c:v>0.040966248325929</c:v>
                </c:pt>
                <c:pt idx="11">
                  <c:v>0.0410808334285986</c:v>
                </c:pt>
                <c:pt idx="12">
                  <c:v>0.041182637548091</c:v>
                </c:pt>
                <c:pt idx="13">
                  <c:v>0.0412731029975506</c:v>
                </c:pt>
                <c:pt idx="14">
                  <c:v>0.0413535058403704</c:v>
                </c:pt>
                <c:pt idx="15">
                  <c:v>0.0414249757778666</c:v>
                </c:pt>
                <c:pt idx="16">
                  <c:v>0.0414885135087999</c:v>
                </c:pt>
                <c:pt idx="17">
                  <c:v>0.0415450059122342</c:v>
                </c:pt>
                <c:pt idx="18">
                  <c:v>0.0415952393504968</c:v>
                </c:pt>
                <c:pt idx="19">
                  <c:v>0.0416399113434562</c:v>
                </c:pt>
                <c:pt idx="20">
                  <c:v>0.0416796408290454</c:v>
                </c:pt>
                <c:pt idx="21">
                  <c:v>0.0417149771923846</c:v>
                </c:pt>
                <c:pt idx="22">
                  <c:v>0.0417464082212195</c:v>
                </c:pt>
                <c:pt idx="23">
                  <c:v>0.0417743671225887</c:v>
                </c:pt>
                <c:pt idx="24">
                  <c:v>0.0417992387171926</c:v>
                </c:pt>
                <c:pt idx="25">
                  <c:v>0.0418213649129881</c:v>
                </c:pt>
                <c:pt idx="26">
                  <c:v>0.0418410495450165</c:v>
                </c:pt>
                <c:pt idx="27">
                  <c:v>0.0418585626583094</c:v>
                </c:pt>
                <c:pt idx="28">
                  <c:v>0.0418741442998289</c:v>
                </c:pt>
                <c:pt idx="29">
                  <c:v>0.0418880078779233</c:v>
                </c:pt>
                <c:pt idx="30">
                  <c:v>0.0419003431399574</c:v>
                </c:pt>
                <c:pt idx="31">
                  <c:v>0.0419113188125211</c:v>
                </c:pt>
                <c:pt idx="32">
                  <c:v>0.0419210849436296</c:v>
                </c:pt>
                <c:pt idx="33">
                  <c:v>0.0419297749811438</c:v>
                </c:pt>
                <c:pt idx="34">
                  <c:v>0.0419375076177024</c:v>
                </c:pt>
                <c:pt idx="35">
                  <c:v>0.0419443884287873</c:v>
                </c:pt>
                <c:pt idx="36">
                  <c:v>0.041950511327776</c:v>
                </c:pt>
                <c:pt idx="37">
                  <c:v>0.0419559598581034</c:v>
                </c:pt>
                <c:pt idx="38">
                  <c:v>0.0419608083418692</c:v>
                </c:pt>
                <c:pt idx="39">
                  <c:v>0.0419651229001536</c:v>
                </c:pt>
                <c:pt idx="40">
                  <c:v>0.041968962359971</c:v>
                </c:pt>
                <c:pt idx="41">
                  <c:v>0.0419723790607449</c:v>
                </c:pt>
                <c:pt idx="42">
                  <c:v>0.0419754195708151</c:v>
                </c:pt>
                <c:pt idx="43">
                  <c:v>0.0419781253251017</c:v>
                </c:pt>
                <c:pt idx="44">
                  <c:v>0.0419805331914473</c:v>
                </c:pt>
                <c:pt idx="45">
                  <c:v>0.0419826759750674</c:v>
                </c:pt>
                <c:pt idx="46">
                  <c:v>0.0419845828663239</c:v>
                </c:pt>
                <c:pt idx="47">
                  <c:v>0.0419862798397916</c:v>
                </c:pt>
                <c:pt idx="48">
                  <c:v>0.0419877900086156</c:v>
                </c:pt>
                <c:pt idx="49">
                  <c:v>0.0419891339401885</c:v>
                </c:pt>
                <c:pt idx="50">
                  <c:v>0.0419903299365361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term_structure!$B$32:$AZ$32</c:f>
              <c:numCache>
                <c:formatCode>General</c:formatCode>
                <c:ptCount val="51"/>
                <c:pt idx="0">
                  <c:v>0.0319033804614888</c:v>
                </c:pt>
                <c:pt idx="1">
                  <c:v>0.0393397008205811</c:v>
                </c:pt>
                <c:pt idx="2">
                  <c:v>0.0396378574080984</c:v>
                </c:pt>
                <c:pt idx="3">
                  <c:v>0.0399020646763177</c:v>
                </c:pt>
                <c:pt idx="4">
                  <c:v>0.0401363004804989</c:v>
                </c:pt>
                <c:pt idx="5">
                  <c:v>0.0403440530231909</c:v>
                </c:pt>
                <c:pt idx="6">
                  <c:v>0.0405283860246721</c:v>
                </c:pt>
                <c:pt idx="7">
                  <c:v>0.0406919942245365</c:v>
                </c:pt>
                <c:pt idx="8">
                  <c:v>0.0408372508438886</c:v>
                </c:pt>
                <c:pt idx="9">
                  <c:v>0.040966248325929</c:v>
                </c:pt>
                <c:pt idx="10">
                  <c:v>0.0410808334285986</c:v>
                </c:pt>
                <c:pt idx="11">
                  <c:v>0.041182637548091</c:v>
                </c:pt>
                <c:pt idx="12">
                  <c:v>0.0412731029975506</c:v>
                </c:pt>
                <c:pt idx="13">
                  <c:v>0.0413535058403704</c:v>
                </c:pt>
                <c:pt idx="14">
                  <c:v>0.0414249757778666</c:v>
                </c:pt>
                <c:pt idx="15">
                  <c:v>0.0414885135087999</c:v>
                </c:pt>
                <c:pt idx="16">
                  <c:v>0.0415450059122342</c:v>
                </c:pt>
                <c:pt idx="17">
                  <c:v>0.0415952393504968</c:v>
                </c:pt>
                <c:pt idx="18">
                  <c:v>0.0416399113434562</c:v>
                </c:pt>
                <c:pt idx="19">
                  <c:v>0.0416796408290454</c:v>
                </c:pt>
                <c:pt idx="20">
                  <c:v>0.0417149771923846</c:v>
                </c:pt>
                <c:pt idx="21">
                  <c:v>0.0417464082212195</c:v>
                </c:pt>
                <c:pt idx="22">
                  <c:v>0.0417743671225887</c:v>
                </c:pt>
                <c:pt idx="23">
                  <c:v>0.0417992387171926</c:v>
                </c:pt>
                <c:pt idx="24">
                  <c:v>0.0418213649129881</c:v>
                </c:pt>
                <c:pt idx="25">
                  <c:v>0.0418410495450165</c:v>
                </c:pt>
                <c:pt idx="26">
                  <c:v>0.0418585626583094</c:v>
                </c:pt>
                <c:pt idx="27">
                  <c:v>0.0418741442998289</c:v>
                </c:pt>
                <c:pt idx="28">
                  <c:v>0.0418880078779233</c:v>
                </c:pt>
                <c:pt idx="29">
                  <c:v>0.0419003431399574</c:v>
                </c:pt>
                <c:pt idx="30">
                  <c:v>0.0419113188125211</c:v>
                </c:pt>
                <c:pt idx="31">
                  <c:v>0.0419210849436296</c:v>
                </c:pt>
                <c:pt idx="32">
                  <c:v>0.0419297749811438</c:v>
                </c:pt>
                <c:pt idx="33">
                  <c:v>0.0419375076177024</c:v>
                </c:pt>
                <c:pt idx="34">
                  <c:v>0.0419443884287873</c:v>
                </c:pt>
                <c:pt idx="35">
                  <c:v>0.041950511327776</c:v>
                </c:pt>
                <c:pt idx="36">
                  <c:v>0.0419559598581034</c:v>
                </c:pt>
                <c:pt idx="37">
                  <c:v>0.0419608083418692</c:v>
                </c:pt>
                <c:pt idx="38">
                  <c:v>0.0419651229001536</c:v>
                </c:pt>
                <c:pt idx="39">
                  <c:v>0.041968962359971</c:v>
                </c:pt>
                <c:pt idx="40">
                  <c:v>0.0419723790607449</c:v>
                </c:pt>
                <c:pt idx="41">
                  <c:v>0.0419754195708151</c:v>
                </c:pt>
                <c:pt idx="42">
                  <c:v>0.0419781253251017</c:v>
                </c:pt>
                <c:pt idx="43">
                  <c:v>0.0419805331914473</c:v>
                </c:pt>
                <c:pt idx="44">
                  <c:v>0.0419826759750674</c:v>
                </c:pt>
                <c:pt idx="45">
                  <c:v>0.0419845828663239</c:v>
                </c:pt>
                <c:pt idx="46">
                  <c:v>0.0419862798397916</c:v>
                </c:pt>
                <c:pt idx="47">
                  <c:v>0.0419877900086156</c:v>
                </c:pt>
                <c:pt idx="48">
                  <c:v>0.0419891339401885</c:v>
                </c:pt>
                <c:pt idx="49">
                  <c:v>0.0419903299365361</c:v>
                </c:pt>
                <c:pt idx="50">
                  <c:v>0.041991394284135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term_structure!$B$33:$AZ$33</c:f>
              <c:numCache>
                <c:formatCode>General</c:formatCode>
                <c:ptCount val="51"/>
                <c:pt idx="0">
                  <c:v>0.0321349581240626</c:v>
                </c:pt>
                <c:pt idx="1">
                  <c:v>0.0396378574080984</c:v>
                </c:pt>
                <c:pt idx="2">
                  <c:v>0.0399020646763177</c:v>
                </c:pt>
                <c:pt idx="3">
                  <c:v>0.0401363004804989</c:v>
                </c:pt>
                <c:pt idx="4">
                  <c:v>0.0403440530231909</c:v>
                </c:pt>
                <c:pt idx="5">
                  <c:v>0.0405283860246721</c:v>
                </c:pt>
                <c:pt idx="6">
                  <c:v>0.0406919942245365</c:v>
                </c:pt>
                <c:pt idx="7">
                  <c:v>0.0408372508438886</c:v>
                </c:pt>
                <c:pt idx="8">
                  <c:v>0.040966248325929</c:v>
                </c:pt>
                <c:pt idx="9">
                  <c:v>0.0410808334285986</c:v>
                </c:pt>
                <c:pt idx="10">
                  <c:v>0.041182637548091</c:v>
                </c:pt>
                <c:pt idx="11">
                  <c:v>0.0412731029975506</c:v>
                </c:pt>
                <c:pt idx="12">
                  <c:v>0.0413535058403704</c:v>
                </c:pt>
                <c:pt idx="13">
                  <c:v>0.0414249757778666</c:v>
                </c:pt>
                <c:pt idx="14">
                  <c:v>0.0414885135087999</c:v>
                </c:pt>
                <c:pt idx="15">
                  <c:v>0.0415450059122342</c:v>
                </c:pt>
                <c:pt idx="16">
                  <c:v>0.0415952393504968</c:v>
                </c:pt>
                <c:pt idx="17">
                  <c:v>0.0416399113434562</c:v>
                </c:pt>
                <c:pt idx="18">
                  <c:v>0.0416796408290454</c:v>
                </c:pt>
                <c:pt idx="19">
                  <c:v>0.0417149771923846</c:v>
                </c:pt>
                <c:pt idx="20">
                  <c:v>0.0417464082212195</c:v>
                </c:pt>
                <c:pt idx="21">
                  <c:v>0.0417743671225887</c:v>
                </c:pt>
                <c:pt idx="22">
                  <c:v>0.0417992387171926</c:v>
                </c:pt>
                <c:pt idx="23">
                  <c:v>0.0418213649129881</c:v>
                </c:pt>
                <c:pt idx="24">
                  <c:v>0.0418410495450165</c:v>
                </c:pt>
                <c:pt idx="25">
                  <c:v>0.0418585626583094</c:v>
                </c:pt>
                <c:pt idx="26">
                  <c:v>0.0418741442998289</c:v>
                </c:pt>
                <c:pt idx="27">
                  <c:v>0.0418880078779233</c:v>
                </c:pt>
                <c:pt idx="28">
                  <c:v>0.0419003431399574</c:v>
                </c:pt>
                <c:pt idx="29">
                  <c:v>0.0419113188125211</c:v>
                </c:pt>
                <c:pt idx="30">
                  <c:v>0.0419210849436296</c:v>
                </c:pt>
                <c:pt idx="31">
                  <c:v>0.0419297749811438</c:v>
                </c:pt>
                <c:pt idx="32">
                  <c:v>0.0419375076177024</c:v>
                </c:pt>
                <c:pt idx="33">
                  <c:v>0.0419443884287873</c:v>
                </c:pt>
                <c:pt idx="34">
                  <c:v>0.041950511327776</c:v>
                </c:pt>
                <c:pt idx="35">
                  <c:v>0.0419559598581034</c:v>
                </c:pt>
                <c:pt idx="36">
                  <c:v>0.0419608083418692</c:v>
                </c:pt>
                <c:pt idx="37">
                  <c:v>0.0419651229001536</c:v>
                </c:pt>
                <c:pt idx="38">
                  <c:v>0.041968962359971</c:v>
                </c:pt>
                <c:pt idx="39">
                  <c:v>0.0419723790607449</c:v>
                </c:pt>
                <c:pt idx="40">
                  <c:v>0.0419754195708151</c:v>
                </c:pt>
                <c:pt idx="41">
                  <c:v>0.0419781253251017</c:v>
                </c:pt>
                <c:pt idx="42">
                  <c:v>0.0419805331914473</c:v>
                </c:pt>
                <c:pt idx="43">
                  <c:v>0.0419826759750674</c:v>
                </c:pt>
                <c:pt idx="44">
                  <c:v>0.0419845828663239</c:v>
                </c:pt>
                <c:pt idx="45">
                  <c:v>0.0419862798397916</c:v>
                </c:pt>
                <c:pt idx="46">
                  <c:v>0.0419877900086156</c:v>
                </c:pt>
                <c:pt idx="47">
                  <c:v>0.0419891339401885</c:v>
                </c:pt>
                <c:pt idx="48">
                  <c:v>0.0419903299365361</c:v>
                </c:pt>
                <c:pt idx="49">
                  <c:v>0.041991394284135</c:v>
                </c:pt>
                <c:pt idx="50">
                  <c:v>0.0419923414761027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term_structure!$B$34:$AZ$34</c:f>
              <c:numCache>
                <c:formatCode>General</c:formatCode>
                <c:ptCount val="51"/>
                <c:pt idx="0">
                  <c:v>0.0323615211779786</c:v>
                </c:pt>
                <c:pt idx="1">
                  <c:v>0.0399020646763177</c:v>
                </c:pt>
                <c:pt idx="2">
                  <c:v>0.0401363004804989</c:v>
                </c:pt>
                <c:pt idx="3">
                  <c:v>0.0403440530231909</c:v>
                </c:pt>
                <c:pt idx="4">
                  <c:v>0.0405283860246721</c:v>
                </c:pt>
                <c:pt idx="5">
                  <c:v>0.0406919942245365</c:v>
                </c:pt>
                <c:pt idx="6">
                  <c:v>0.0408372508438886</c:v>
                </c:pt>
                <c:pt idx="7">
                  <c:v>0.040966248325929</c:v>
                </c:pt>
                <c:pt idx="8">
                  <c:v>0.0410808334285986</c:v>
                </c:pt>
                <c:pt idx="9">
                  <c:v>0.041182637548091</c:v>
                </c:pt>
                <c:pt idx="10">
                  <c:v>0.0412731029975506</c:v>
                </c:pt>
                <c:pt idx="11">
                  <c:v>0.0413535058403704</c:v>
                </c:pt>
                <c:pt idx="12">
                  <c:v>0.0414249757778666</c:v>
                </c:pt>
                <c:pt idx="13">
                  <c:v>0.0414885135087999</c:v>
                </c:pt>
                <c:pt idx="14">
                  <c:v>0.0415450059122342</c:v>
                </c:pt>
                <c:pt idx="15">
                  <c:v>0.0415952393504968</c:v>
                </c:pt>
                <c:pt idx="16">
                  <c:v>0.0416399113434562</c:v>
                </c:pt>
                <c:pt idx="17">
                  <c:v>0.0416796408290454</c:v>
                </c:pt>
                <c:pt idx="18">
                  <c:v>0.0417149771923846</c:v>
                </c:pt>
                <c:pt idx="19">
                  <c:v>0.0417464082212195</c:v>
                </c:pt>
                <c:pt idx="20">
                  <c:v>0.0417743671225887</c:v>
                </c:pt>
                <c:pt idx="21">
                  <c:v>0.0417992387171926</c:v>
                </c:pt>
                <c:pt idx="22">
                  <c:v>0.0418213649129881</c:v>
                </c:pt>
                <c:pt idx="23">
                  <c:v>0.0418410495450165</c:v>
                </c:pt>
                <c:pt idx="24">
                  <c:v>0.0418585626583094</c:v>
                </c:pt>
                <c:pt idx="25">
                  <c:v>0.0418741442998289</c:v>
                </c:pt>
                <c:pt idx="26">
                  <c:v>0.0418880078779233</c:v>
                </c:pt>
                <c:pt idx="27">
                  <c:v>0.0419003431399574</c:v>
                </c:pt>
                <c:pt idx="28">
                  <c:v>0.0419113188125211</c:v>
                </c:pt>
                <c:pt idx="29">
                  <c:v>0.0419210849436296</c:v>
                </c:pt>
                <c:pt idx="30">
                  <c:v>0.0419297749811438</c:v>
                </c:pt>
                <c:pt idx="31">
                  <c:v>0.0419375076177024</c:v>
                </c:pt>
                <c:pt idx="32">
                  <c:v>0.0419443884287873</c:v>
                </c:pt>
                <c:pt idx="33">
                  <c:v>0.041950511327776</c:v>
                </c:pt>
                <c:pt idx="34">
                  <c:v>0.0419559598581034</c:v>
                </c:pt>
                <c:pt idx="35">
                  <c:v>0.0419608083418692</c:v>
                </c:pt>
                <c:pt idx="36">
                  <c:v>0.0419651229001536</c:v>
                </c:pt>
                <c:pt idx="37">
                  <c:v>0.041968962359971</c:v>
                </c:pt>
                <c:pt idx="38">
                  <c:v>0.0419723790607449</c:v>
                </c:pt>
                <c:pt idx="39">
                  <c:v>0.0419754195708151</c:v>
                </c:pt>
                <c:pt idx="40">
                  <c:v>0.0419781253251017</c:v>
                </c:pt>
                <c:pt idx="41">
                  <c:v>0.0419805331914473</c:v>
                </c:pt>
                <c:pt idx="42">
                  <c:v>0.0419826759750674</c:v>
                </c:pt>
                <c:pt idx="43">
                  <c:v>0.0419845828663239</c:v>
                </c:pt>
                <c:pt idx="44">
                  <c:v>0.0419862798397916</c:v>
                </c:pt>
                <c:pt idx="45">
                  <c:v>0.0419877900086156</c:v>
                </c:pt>
                <c:pt idx="46">
                  <c:v>0.0419891339401885</c:v>
                </c:pt>
                <c:pt idx="47">
                  <c:v>0.0419903299365361</c:v>
                </c:pt>
                <c:pt idx="48">
                  <c:v>0.041991394284135</c:v>
                </c:pt>
                <c:pt idx="49">
                  <c:v>0.0419923414761027</c:v>
                </c:pt>
                <c:pt idx="50">
                  <c:v>0.0419931844093992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term_structure!$B$35:$AZ$35</c:f>
              <c:numCache>
                <c:formatCode>General</c:formatCode>
                <c:ptCount val="51"/>
                <c:pt idx="0">
                  <c:v>0.0325825194810656</c:v>
                </c:pt>
                <c:pt idx="1">
                  <c:v>0.0401363004804989</c:v>
                </c:pt>
                <c:pt idx="2">
                  <c:v>0.0403440530231909</c:v>
                </c:pt>
                <c:pt idx="3">
                  <c:v>0.0405283860246721</c:v>
                </c:pt>
                <c:pt idx="4">
                  <c:v>0.0406919942245365</c:v>
                </c:pt>
                <c:pt idx="5">
                  <c:v>0.0408372508438886</c:v>
                </c:pt>
                <c:pt idx="6">
                  <c:v>0.040966248325929</c:v>
                </c:pt>
                <c:pt idx="7">
                  <c:v>0.0410808334285986</c:v>
                </c:pt>
                <c:pt idx="8">
                  <c:v>0.041182637548091</c:v>
                </c:pt>
                <c:pt idx="9">
                  <c:v>0.0412731029975506</c:v>
                </c:pt>
                <c:pt idx="10">
                  <c:v>0.0413535058403704</c:v>
                </c:pt>
                <c:pt idx="11">
                  <c:v>0.0414249757778666</c:v>
                </c:pt>
                <c:pt idx="12">
                  <c:v>0.0414885135087999</c:v>
                </c:pt>
                <c:pt idx="13">
                  <c:v>0.0415450059122342</c:v>
                </c:pt>
                <c:pt idx="14">
                  <c:v>0.0415952393504968</c:v>
                </c:pt>
                <c:pt idx="15">
                  <c:v>0.0416399113434562</c:v>
                </c:pt>
                <c:pt idx="16">
                  <c:v>0.0416796408290454</c:v>
                </c:pt>
                <c:pt idx="17">
                  <c:v>0.0417149771923846</c:v>
                </c:pt>
                <c:pt idx="18">
                  <c:v>0.0417464082212195</c:v>
                </c:pt>
                <c:pt idx="19">
                  <c:v>0.0417743671225887</c:v>
                </c:pt>
                <c:pt idx="20">
                  <c:v>0.0417992387171926</c:v>
                </c:pt>
                <c:pt idx="21">
                  <c:v>0.0418213649129881</c:v>
                </c:pt>
                <c:pt idx="22">
                  <c:v>0.0418410495450165</c:v>
                </c:pt>
                <c:pt idx="23">
                  <c:v>0.0418585626583094</c:v>
                </c:pt>
                <c:pt idx="24">
                  <c:v>0.0418741442998289</c:v>
                </c:pt>
                <c:pt idx="25">
                  <c:v>0.0418880078779233</c:v>
                </c:pt>
                <c:pt idx="26">
                  <c:v>0.0419003431399574</c:v>
                </c:pt>
                <c:pt idx="27">
                  <c:v>0.0419113188125211</c:v>
                </c:pt>
                <c:pt idx="28">
                  <c:v>0.0419210849436296</c:v>
                </c:pt>
                <c:pt idx="29">
                  <c:v>0.0419297749811438</c:v>
                </c:pt>
                <c:pt idx="30">
                  <c:v>0.0419375076177024</c:v>
                </c:pt>
                <c:pt idx="31">
                  <c:v>0.0419443884287873</c:v>
                </c:pt>
                <c:pt idx="32">
                  <c:v>0.041950511327776</c:v>
                </c:pt>
                <c:pt idx="33">
                  <c:v>0.0419559598581034</c:v>
                </c:pt>
                <c:pt idx="34">
                  <c:v>0.0419608083418692</c:v>
                </c:pt>
                <c:pt idx="35">
                  <c:v>0.0419651229001536</c:v>
                </c:pt>
                <c:pt idx="36">
                  <c:v>0.041968962359971</c:v>
                </c:pt>
                <c:pt idx="37">
                  <c:v>0.0419723790607449</c:v>
                </c:pt>
                <c:pt idx="38">
                  <c:v>0.0419754195708151</c:v>
                </c:pt>
                <c:pt idx="39">
                  <c:v>0.0419781253251017</c:v>
                </c:pt>
                <c:pt idx="40">
                  <c:v>0.0419805331914473</c:v>
                </c:pt>
                <c:pt idx="41">
                  <c:v>0.0419826759750674</c:v>
                </c:pt>
                <c:pt idx="42">
                  <c:v>0.0419845828663239</c:v>
                </c:pt>
                <c:pt idx="43">
                  <c:v>0.0419862798397916</c:v>
                </c:pt>
                <c:pt idx="44">
                  <c:v>0.0419877900086156</c:v>
                </c:pt>
                <c:pt idx="45">
                  <c:v>0.0419891339401885</c:v>
                </c:pt>
                <c:pt idx="46">
                  <c:v>0.0419903299365361</c:v>
                </c:pt>
                <c:pt idx="47">
                  <c:v>0.041991394284135</c:v>
                </c:pt>
                <c:pt idx="48">
                  <c:v>0.0419923414761027</c:v>
                </c:pt>
                <c:pt idx="49">
                  <c:v>0.0419931844093992</c:v>
                </c:pt>
                <c:pt idx="50">
                  <c:v>0.0419939345611127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term_structure!$B$36:$AZ$36</c:f>
              <c:numCache>
                <c:formatCode>General</c:formatCode>
                <c:ptCount val="51"/>
                <c:pt idx="0">
                  <c:v>0.0327975786005961</c:v>
                </c:pt>
                <c:pt idx="1">
                  <c:v>0.0403440530231909</c:v>
                </c:pt>
                <c:pt idx="2">
                  <c:v>0.0405283860246721</c:v>
                </c:pt>
                <c:pt idx="3">
                  <c:v>0.0406919942245365</c:v>
                </c:pt>
                <c:pt idx="4">
                  <c:v>0.0408372508438886</c:v>
                </c:pt>
                <c:pt idx="5">
                  <c:v>0.040966248325929</c:v>
                </c:pt>
                <c:pt idx="6">
                  <c:v>0.0410808334285986</c:v>
                </c:pt>
                <c:pt idx="7">
                  <c:v>0.041182637548091</c:v>
                </c:pt>
                <c:pt idx="8">
                  <c:v>0.0412731029975506</c:v>
                </c:pt>
                <c:pt idx="9">
                  <c:v>0.0413535058403704</c:v>
                </c:pt>
                <c:pt idx="10">
                  <c:v>0.0414249757778666</c:v>
                </c:pt>
                <c:pt idx="11">
                  <c:v>0.0414885135087999</c:v>
                </c:pt>
                <c:pt idx="12">
                  <c:v>0.0415450059122342</c:v>
                </c:pt>
                <c:pt idx="13">
                  <c:v>0.0415952393504968</c:v>
                </c:pt>
                <c:pt idx="14">
                  <c:v>0.0416399113434562</c:v>
                </c:pt>
                <c:pt idx="15">
                  <c:v>0.0416796408290454</c:v>
                </c:pt>
                <c:pt idx="16">
                  <c:v>0.0417149771923846</c:v>
                </c:pt>
                <c:pt idx="17">
                  <c:v>0.0417464082212195</c:v>
                </c:pt>
                <c:pt idx="18">
                  <c:v>0.0417743671225887</c:v>
                </c:pt>
                <c:pt idx="19">
                  <c:v>0.0417992387171926</c:v>
                </c:pt>
                <c:pt idx="20">
                  <c:v>0.0418213649129881</c:v>
                </c:pt>
                <c:pt idx="21">
                  <c:v>0.0418410495450165</c:v>
                </c:pt>
                <c:pt idx="22">
                  <c:v>0.0418585626583094</c:v>
                </c:pt>
                <c:pt idx="23">
                  <c:v>0.0418741442998289</c:v>
                </c:pt>
                <c:pt idx="24">
                  <c:v>0.0418880078779233</c:v>
                </c:pt>
                <c:pt idx="25">
                  <c:v>0.0419003431399574</c:v>
                </c:pt>
                <c:pt idx="26">
                  <c:v>0.0419113188125211</c:v>
                </c:pt>
                <c:pt idx="27">
                  <c:v>0.0419210849436296</c:v>
                </c:pt>
                <c:pt idx="28">
                  <c:v>0.0419297749811438</c:v>
                </c:pt>
                <c:pt idx="29">
                  <c:v>0.0419375076177024</c:v>
                </c:pt>
                <c:pt idx="30">
                  <c:v>0.0419443884287873</c:v>
                </c:pt>
                <c:pt idx="31">
                  <c:v>0.041950511327776</c:v>
                </c:pt>
                <c:pt idx="32">
                  <c:v>0.0419559598581034</c:v>
                </c:pt>
                <c:pt idx="33">
                  <c:v>0.0419608083418692</c:v>
                </c:pt>
                <c:pt idx="34">
                  <c:v>0.0419651229001536</c:v>
                </c:pt>
                <c:pt idx="35">
                  <c:v>0.041968962359971</c:v>
                </c:pt>
                <c:pt idx="36">
                  <c:v>0.0419723790607449</c:v>
                </c:pt>
                <c:pt idx="37">
                  <c:v>0.0419754195708151</c:v>
                </c:pt>
                <c:pt idx="38">
                  <c:v>0.0419781253251017</c:v>
                </c:pt>
                <c:pt idx="39">
                  <c:v>0.0419805331914473</c:v>
                </c:pt>
                <c:pt idx="40">
                  <c:v>0.0419826759750674</c:v>
                </c:pt>
                <c:pt idx="41">
                  <c:v>0.0419845828663239</c:v>
                </c:pt>
                <c:pt idx="42">
                  <c:v>0.0419862798397916</c:v>
                </c:pt>
                <c:pt idx="43">
                  <c:v>0.0419877900086156</c:v>
                </c:pt>
                <c:pt idx="44">
                  <c:v>0.0419891339401885</c:v>
                </c:pt>
                <c:pt idx="45">
                  <c:v>0.0419903299365361</c:v>
                </c:pt>
                <c:pt idx="46">
                  <c:v>0.041991394284135</c:v>
                </c:pt>
                <c:pt idx="47">
                  <c:v>0.0419923414761027</c:v>
                </c:pt>
                <c:pt idx="48">
                  <c:v>0.0419931844093992</c:v>
                </c:pt>
                <c:pt idx="49">
                  <c:v>0.0419939345611127</c:v>
                </c:pt>
                <c:pt idx="50">
                  <c:v>0.0419946021446338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term_structure!$B$37:$AZ$37</c:f>
              <c:numCache>
                <c:formatCode>General</c:formatCode>
                <c:ptCount val="51"/>
                <c:pt idx="0">
                  <c:v>0.0330064618765227</c:v>
                </c:pt>
                <c:pt idx="1">
                  <c:v>0.0405283860246721</c:v>
                </c:pt>
                <c:pt idx="2">
                  <c:v>0.0406919942245365</c:v>
                </c:pt>
                <c:pt idx="3">
                  <c:v>0.0408372508438886</c:v>
                </c:pt>
                <c:pt idx="4">
                  <c:v>0.040966248325929</c:v>
                </c:pt>
                <c:pt idx="5">
                  <c:v>0.0410808334285986</c:v>
                </c:pt>
                <c:pt idx="6">
                  <c:v>0.041182637548091</c:v>
                </c:pt>
                <c:pt idx="7">
                  <c:v>0.0412731029975506</c:v>
                </c:pt>
                <c:pt idx="8">
                  <c:v>0.0413535058403704</c:v>
                </c:pt>
                <c:pt idx="9">
                  <c:v>0.0414249757778666</c:v>
                </c:pt>
                <c:pt idx="10">
                  <c:v>0.0414885135087999</c:v>
                </c:pt>
                <c:pt idx="11">
                  <c:v>0.0415450059122342</c:v>
                </c:pt>
                <c:pt idx="12">
                  <c:v>0.0415952393504968</c:v>
                </c:pt>
                <c:pt idx="13">
                  <c:v>0.0416399113434562</c:v>
                </c:pt>
                <c:pt idx="14">
                  <c:v>0.0416796408290454</c:v>
                </c:pt>
                <c:pt idx="15">
                  <c:v>0.0417149771923846</c:v>
                </c:pt>
                <c:pt idx="16">
                  <c:v>0.0417464082212195</c:v>
                </c:pt>
                <c:pt idx="17">
                  <c:v>0.0417743671225887</c:v>
                </c:pt>
                <c:pt idx="18">
                  <c:v>0.0417992387171926</c:v>
                </c:pt>
                <c:pt idx="19">
                  <c:v>0.0418213649129881</c:v>
                </c:pt>
                <c:pt idx="20">
                  <c:v>0.0418410495450165</c:v>
                </c:pt>
                <c:pt idx="21">
                  <c:v>0.0418585626583094</c:v>
                </c:pt>
                <c:pt idx="22">
                  <c:v>0.0418741442998289</c:v>
                </c:pt>
                <c:pt idx="23">
                  <c:v>0.0418880078779233</c:v>
                </c:pt>
                <c:pt idx="24">
                  <c:v>0.0419003431399574</c:v>
                </c:pt>
                <c:pt idx="25">
                  <c:v>0.0419113188125211</c:v>
                </c:pt>
                <c:pt idx="26">
                  <c:v>0.0419210849436296</c:v>
                </c:pt>
                <c:pt idx="27">
                  <c:v>0.0419297749811438</c:v>
                </c:pt>
                <c:pt idx="28">
                  <c:v>0.0419375076177024</c:v>
                </c:pt>
                <c:pt idx="29">
                  <c:v>0.0419443884287873</c:v>
                </c:pt>
                <c:pt idx="30">
                  <c:v>0.041950511327776</c:v>
                </c:pt>
                <c:pt idx="31">
                  <c:v>0.0419559598581034</c:v>
                </c:pt>
                <c:pt idx="32">
                  <c:v>0.0419608083418692</c:v>
                </c:pt>
                <c:pt idx="33">
                  <c:v>0.0419651229001536</c:v>
                </c:pt>
                <c:pt idx="34">
                  <c:v>0.041968962359971</c:v>
                </c:pt>
                <c:pt idx="35">
                  <c:v>0.0419723790607449</c:v>
                </c:pt>
                <c:pt idx="36">
                  <c:v>0.0419754195708151</c:v>
                </c:pt>
                <c:pt idx="37">
                  <c:v>0.0419781253251017</c:v>
                </c:pt>
                <c:pt idx="38">
                  <c:v>0.0419805331914473</c:v>
                </c:pt>
                <c:pt idx="39">
                  <c:v>0.0419826759750674</c:v>
                </c:pt>
                <c:pt idx="40">
                  <c:v>0.0419845828663239</c:v>
                </c:pt>
                <c:pt idx="41">
                  <c:v>0.0419862798397916</c:v>
                </c:pt>
                <c:pt idx="42">
                  <c:v>0.0419877900086156</c:v>
                </c:pt>
                <c:pt idx="43">
                  <c:v>0.0419891339401885</c:v>
                </c:pt>
                <c:pt idx="44">
                  <c:v>0.0419903299365361</c:v>
                </c:pt>
                <c:pt idx="45">
                  <c:v>0.041991394284135</c:v>
                </c:pt>
                <c:pt idx="46">
                  <c:v>0.0419923414761027</c:v>
                </c:pt>
                <c:pt idx="47">
                  <c:v>0.0419931844093992</c:v>
                </c:pt>
                <c:pt idx="48">
                  <c:v>0.0419939345611127</c:v>
                </c:pt>
                <c:pt idx="49">
                  <c:v>0.0419946021446338</c:v>
                </c:pt>
                <c:pt idx="50">
                  <c:v>0.0419951962487925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term_structure!$B$38:$AZ$38</c:f>
              <c:numCache>
                <c:formatCode>General</c:formatCode>
                <c:ptCount val="51"/>
                <c:pt idx="0">
                  <c:v>0.0332090404022876</c:v>
                </c:pt>
                <c:pt idx="1">
                  <c:v>0.0406919942245365</c:v>
                </c:pt>
                <c:pt idx="2">
                  <c:v>0.0408372508438886</c:v>
                </c:pt>
                <c:pt idx="3">
                  <c:v>0.040966248325929</c:v>
                </c:pt>
                <c:pt idx="4">
                  <c:v>0.0410808334285986</c:v>
                </c:pt>
                <c:pt idx="5">
                  <c:v>0.041182637548091</c:v>
                </c:pt>
                <c:pt idx="6">
                  <c:v>0.0412731029975506</c:v>
                </c:pt>
                <c:pt idx="7">
                  <c:v>0.0413535058403704</c:v>
                </c:pt>
                <c:pt idx="8">
                  <c:v>0.0414249757778666</c:v>
                </c:pt>
                <c:pt idx="9">
                  <c:v>0.0414885135087999</c:v>
                </c:pt>
                <c:pt idx="10">
                  <c:v>0.0415450059122342</c:v>
                </c:pt>
                <c:pt idx="11">
                  <c:v>0.0415952393504968</c:v>
                </c:pt>
                <c:pt idx="12">
                  <c:v>0.0416399113434562</c:v>
                </c:pt>
                <c:pt idx="13">
                  <c:v>0.0416796408290454</c:v>
                </c:pt>
                <c:pt idx="14">
                  <c:v>0.0417149771923846</c:v>
                </c:pt>
                <c:pt idx="15">
                  <c:v>0.0417464082212195</c:v>
                </c:pt>
                <c:pt idx="16">
                  <c:v>0.0417743671225887</c:v>
                </c:pt>
                <c:pt idx="17">
                  <c:v>0.0417992387171926</c:v>
                </c:pt>
                <c:pt idx="18">
                  <c:v>0.0418213649129881</c:v>
                </c:pt>
                <c:pt idx="19">
                  <c:v>0.0418410495450165</c:v>
                </c:pt>
                <c:pt idx="20">
                  <c:v>0.0418585626583094</c:v>
                </c:pt>
                <c:pt idx="21">
                  <c:v>0.0418741442998289</c:v>
                </c:pt>
                <c:pt idx="22">
                  <c:v>0.0418880078779233</c:v>
                </c:pt>
                <c:pt idx="23">
                  <c:v>0.0419003431399574</c:v>
                </c:pt>
                <c:pt idx="24">
                  <c:v>0.0419113188125211</c:v>
                </c:pt>
                <c:pt idx="25">
                  <c:v>0.0419210849436296</c:v>
                </c:pt>
                <c:pt idx="26">
                  <c:v>0.0419297749811438</c:v>
                </c:pt>
                <c:pt idx="27">
                  <c:v>0.0419375076177024</c:v>
                </c:pt>
                <c:pt idx="28">
                  <c:v>0.0419443884287873</c:v>
                </c:pt>
                <c:pt idx="29">
                  <c:v>0.041950511327776</c:v>
                </c:pt>
                <c:pt idx="30">
                  <c:v>0.0419559598581034</c:v>
                </c:pt>
                <c:pt idx="31">
                  <c:v>0.0419608083418692</c:v>
                </c:pt>
                <c:pt idx="32">
                  <c:v>0.0419651229001536</c:v>
                </c:pt>
                <c:pt idx="33">
                  <c:v>0.041968962359971</c:v>
                </c:pt>
                <c:pt idx="34">
                  <c:v>0.0419723790607449</c:v>
                </c:pt>
                <c:pt idx="35">
                  <c:v>0.0419754195708151</c:v>
                </c:pt>
                <c:pt idx="36">
                  <c:v>0.0419781253251017</c:v>
                </c:pt>
                <c:pt idx="37">
                  <c:v>0.0419805331914473</c:v>
                </c:pt>
                <c:pt idx="38">
                  <c:v>0.0419826759750674</c:v>
                </c:pt>
                <c:pt idx="39">
                  <c:v>0.0419845828663239</c:v>
                </c:pt>
                <c:pt idx="40">
                  <c:v>0.0419862798397916</c:v>
                </c:pt>
                <c:pt idx="41">
                  <c:v>0.0419877900086156</c:v>
                </c:pt>
                <c:pt idx="42">
                  <c:v>0.0419891339401885</c:v>
                </c:pt>
                <c:pt idx="43">
                  <c:v>0.0419903299365361</c:v>
                </c:pt>
                <c:pt idx="44">
                  <c:v>0.041991394284135</c:v>
                </c:pt>
                <c:pt idx="45">
                  <c:v>0.0419923414761027</c:v>
                </c:pt>
                <c:pt idx="46">
                  <c:v>0.0419931844093992</c:v>
                </c:pt>
                <c:pt idx="47">
                  <c:v>0.0419939345611127</c:v>
                </c:pt>
                <c:pt idx="48">
                  <c:v>0.0419946021446338</c:v>
                </c:pt>
                <c:pt idx="49">
                  <c:v>0.0419951962487925</c:v>
                </c:pt>
                <c:pt idx="50">
                  <c:v>0.0419957249619069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term_structure!$B$39:$AZ$39</c:f>
              <c:numCache>
                <c:formatCode>General</c:formatCode>
                <c:ptCount val="51"/>
                <c:pt idx="0">
                  <c:v>0.0334052692058313</c:v>
                </c:pt>
                <c:pt idx="1">
                  <c:v>0.0408372508438886</c:v>
                </c:pt>
                <c:pt idx="2">
                  <c:v>0.040966248325929</c:v>
                </c:pt>
                <c:pt idx="3">
                  <c:v>0.0410808334285986</c:v>
                </c:pt>
                <c:pt idx="4">
                  <c:v>0.041182637548091</c:v>
                </c:pt>
                <c:pt idx="5">
                  <c:v>0.0412731029975506</c:v>
                </c:pt>
                <c:pt idx="6">
                  <c:v>0.0413535058403704</c:v>
                </c:pt>
                <c:pt idx="7">
                  <c:v>0.0414249757778666</c:v>
                </c:pt>
                <c:pt idx="8">
                  <c:v>0.0414885135087999</c:v>
                </c:pt>
                <c:pt idx="9">
                  <c:v>0.0415450059122342</c:v>
                </c:pt>
                <c:pt idx="10">
                  <c:v>0.0415952393504968</c:v>
                </c:pt>
                <c:pt idx="11">
                  <c:v>0.0416399113434562</c:v>
                </c:pt>
                <c:pt idx="12">
                  <c:v>0.0416796408290454</c:v>
                </c:pt>
                <c:pt idx="13">
                  <c:v>0.0417149771923846</c:v>
                </c:pt>
                <c:pt idx="14">
                  <c:v>0.0417464082212195</c:v>
                </c:pt>
                <c:pt idx="15">
                  <c:v>0.0417743671225887</c:v>
                </c:pt>
                <c:pt idx="16">
                  <c:v>0.0417992387171926</c:v>
                </c:pt>
                <c:pt idx="17">
                  <c:v>0.0418213649129881</c:v>
                </c:pt>
                <c:pt idx="18">
                  <c:v>0.0418410495450165</c:v>
                </c:pt>
                <c:pt idx="19">
                  <c:v>0.0418585626583094</c:v>
                </c:pt>
                <c:pt idx="20">
                  <c:v>0.0418741442998289</c:v>
                </c:pt>
                <c:pt idx="21">
                  <c:v>0.0418880078779233</c:v>
                </c:pt>
                <c:pt idx="22">
                  <c:v>0.0419003431399574</c:v>
                </c:pt>
                <c:pt idx="23">
                  <c:v>0.0419113188125211</c:v>
                </c:pt>
                <c:pt idx="24">
                  <c:v>0.0419210849436296</c:v>
                </c:pt>
                <c:pt idx="25">
                  <c:v>0.0419297749811438</c:v>
                </c:pt>
                <c:pt idx="26">
                  <c:v>0.0419375076177024</c:v>
                </c:pt>
                <c:pt idx="27">
                  <c:v>0.0419443884287873</c:v>
                </c:pt>
                <c:pt idx="28">
                  <c:v>0.041950511327776</c:v>
                </c:pt>
                <c:pt idx="29">
                  <c:v>0.0419559598581034</c:v>
                </c:pt>
                <c:pt idx="30">
                  <c:v>0.0419608083418692</c:v>
                </c:pt>
                <c:pt idx="31">
                  <c:v>0.0419651229001536</c:v>
                </c:pt>
                <c:pt idx="32">
                  <c:v>0.041968962359971</c:v>
                </c:pt>
                <c:pt idx="33">
                  <c:v>0.0419723790607449</c:v>
                </c:pt>
                <c:pt idx="34">
                  <c:v>0.0419754195708151</c:v>
                </c:pt>
                <c:pt idx="35">
                  <c:v>0.0419781253251017</c:v>
                </c:pt>
                <c:pt idx="36">
                  <c:v>0.0419805331914473</c:v>
                </c:pt>
                <c:pt idx="37">
                  <c:v>0.0419826759750674</c:v>
                </c:pt>
                <c:pt idx="38">
                  <c:v>0.0419845828663239</c:v>
                </c:pt>
                <c:pt idx="39">
                  <c:v>0.0419862798397916</c:v>
                </c:pt>
                <c:pt idx="40">
                  <c:v>0.0419877900086156</c:v>
                </c:pt>
                <c:pt idx="41">
                  <c:v>0.0419891339401885</c:v>
                </c:pt>
                <c:pt idx="42">
                  <c:v>0.0419903299365361</c:v>
                </c:pt>
                <c:pt idx="43">
                  <c:v>0.041991394284135</c:v>
                </c:pt>
                <c:pt idx="44">
                  <c:v>0.0419923414761027</c:v>
                </c:pt>
                <c:pt idx="45">
                  <c:v>0.0419931844093992</c:v>
                </c:pt>
                <c:pt idx="46">
                  <c:v>0.0419939345611127</c:v>
                </c:pt>
                <c:pt idx="47">
                  <c:v>0.0419946021446338</c:v>
                </c:pt>
                <c:pt idx="48">
                  <c:v>0.0419951962487925</c:v>
                </c:pt>
                <c:pt idx="49">
                  <c:v>0.0419957249619069</c:v>
                </c:pt>
                <c:pt idx="50">
                  <c:v>0.0419961954818213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term_structure!$B$40:$AZ$40</c:f>
              <c:numCache>
                <c:formatCode>General</c:formatCode>
                <c:ptCount val="51"/>
                <c:pt idx="0">
                  <c:v>0.033595168309176</c:v>
                </c:pt>
                <c:pt idx="1">
                  <c:v>0.040966248325929</c:v>
                </c:pt>
                <c:pt idx="2">
                  <c:v>0.0410808334285986</c:v>
                </c:pt>
                <c:pt idx="3">
                  <c:v>0.041182637548091</c:v>
                </c:pt>
                <c:pt idx="4">
                  <c:v>0.0412731029975506</c:v>
                </c:pt>
                <c:pt idx="5">
                  <c:v>0.0413535058403704</c:v>
                </c:pt>
                <c:pt idx="6">
                  <c:v>0.0414249757778666</c:v>
                </c:pt>
                <c:pt idx="7">
                  <c:v>0.0414885135087999</c:v>
                </c:pt>
                <c:pt idx="8">
                  <c:v>0.0415450059122342</c:v>
                </c:pt>
                <c:pt idx="9">
                  <c:v>0.0415952393504968</c:v>
                </c:pt>
                <c:pt idx="10">
                  <c:v>0.0416399113434562</c:v>
                </c:pt>
                <c:pt idx="11">
                  <c:v>0.0416796408290454</c:v>
                </c:pt>
                <c:pt idx="12">
                  <c:v>0.0417149771923846</c:v>
                </c:pt>
                <c:pt idx="13">
                  <c:v>0.0417464082212195</c:v>
                </c:pt>
                <c:pt idx="14">
                  <c:v>0.0417743671225887</c:v>
                </c:pt>
                <c:pt idx="15">
                  <c:v>0.0417992387171926</c:v>
                </c:pt>
                <c:pt idx="16">
                  <c:v>0.0418213649129881</c:v>
                </c:pt>
                <c:pt idx="17">
                  <c:v>0.0418410495450165</c:v>
                </c:pt>
                <c:pt idx="18">
                  <c:v>0.0418585626583094</c:v>
                </c:pt>
                <c:pt idx="19">
                  <c:v>0.0418741442998289</c:v>
                </c:pt>
                <c:pt idx="20">
                  <c:v>0.0418880078779233</c:v>
                </c:pt>
                <c:pt idx="21">
                  <c:v>0.0419003431399574</c:v>
                </c:pt>
                <c:pt idx="22">
                  <c:v>0.0419113188125211</c:v>
                </c:pt>
                <c:pt idx="23">
                  <c:v>0.0419210849436296</c:v>
                </c:pt>
                <c:pt idx="24">
                  <c:v>0.0419297749811438</c:v>
                </c:pt>
                <c:pt idx="25">
                  <c:v>0.0419375076177024</c:v>
                </c:pt>
                <c:pt idx="26">
                  <c:v>0.0419443884287873</c:v>
                </c:pt>
                <c:pt idx="27">
                  <c:v>0.041950511327776</c:v>
                </c:pt>
                <c:pt idx="28">
                  <c:v>0.0419559598581034</c:v>
                </c:pt>
                <c:pt idx="29">
                  <c:v>0.0419608083418692</c:v>
                </c:pt>
                <c:pt idx="30">
                  <c:v>0.0419651229001536</c:v>
                </c:pt>
                <c:pt idx="31">
                  <c:v>0.041968962359971</c:v>
                </c:pt>
                <c:pt idx="32">
                  <c:v>0.0419723790607449</c:v>
                </c:pt>
                <c:pt idx="33">
                  <c:v>0.0419754195708151</c:v>
                </c:pt>
                <c:pt idx="34">
                  <c:v>0.0419781253251017</c:v>
                </c:pt>
                <c:pt idx="35">
                  <c:v>0.0419805331914473</c:v>
                </c:pt>
                <c:pt idx="36">
                  <c:v>0.0419826759750674</c:v>
                </c:pt>
                <c:pt idx="37">
                  <c:v>0.0419845828663239</c:v>
                </c:pt>
                <c:pt idx="38">
                  <c:v>0.0419862798397916</c:v>
                </c:pt>
                <c:pt idx="39">
                  <c:v>0.0419877900086156</c:v>
                </c:pt>
                <c:pt idx="40">
                  <c:v>0.0419891339401885</c:v>
                </c:pt>
                <c:pt idx="41">
                  <c:v>0.0419903299365361</c:v>
                </c:pt>
                <c:pt idx="42">
                  <c:v>0.041991394284135</c:v>
                </c:pt>
                <c:pt idx="43">
                  <c:v>0.0419923414761027</c:v>
                </c:pt>
                <c:pt idx="44">
                  <c:v>0.0419931844093992</c:v>
                </c:pt>
                <c:pt idx="45">
                  <c:v>0.0419939345611127</c:v>
                </c:pt>
                <c:pt idx="46">
                  <c:v>0.0419946021446338</c:v>
                </c:pt>
                <c:pt idx="47">
                  <c:v>0.0419951962487925</c:v>
                </c:pt>
                <c:pt idx="48">
                  <c:v>0.0419957249619069</c:v>
                </c:pt>
                <c:pt idx="49">
                  <c:v>0.0419961954818213</c:v>
                </c:pt>
                <c:pt idx="50">
                  <c:v>0.0419966142139028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term_structure!$B$41:$AZ$41</c:f>
              <c:numCache>
                <c:formatCode>General</c:formatCode>
                <c:ptCount val="51"/>
                <c:pt idx="0">
                  <c:v>0.0337788076433283</c:v>
                </c:pt>
                <c:pt idx="1">
                  <c:v>0.0410808334285986</c:v>
                </c:pt>
                <c:pt idx="2">
                  <c:v>0.041182637548091</c:v>
                </c:pt>
                <c:pt idx="3">
                  <c:v>0.0412731029975506</c:v>
                </c:pt>
                <c:pt idx="4">
                  <c:v>0.0413535058403704</c:v>
                </c:pt>
                <c:pt idx="5">
                  <c:v>0.0414249757778666</c:v>
                </c:pt>
                <c:pt idx="6">
                  <c:v>0.0414885135087999</c:v>
                </c:pt>
                <c:pt idx="7">
                  <c:v>0.0415450059122342</c:v>
                </c:pt>
                <c:pt idx="8">
                  <c:v>0.0415952393504968</c:v>
                </c:pt>
                <c:pt idx="9">
                  <c:v>0.0416399113434562</c:v>
                </c:pt>
                <c:pt idx="10">
                  <c:v>0.0416796408290454</c:v>
                </c:pt>
                <c:pt idx="11">
                  <c:v>0.0417149771923846</c:v>
                </c:pt>
                <c:pt idx="12">
                  <c:v>0.0417464082212195</c:v>
                </c:pt>
                <c:pt idx="13">
                  <c:v>0.0417743671225887</c:v>
                </c:pt>
                <c:pt idx="14">
                  <c:v>0.0417992387171926</c:v>
                </c:pt>
                <c:pt idx="15">
                  <c:v>0.0418213649129881</c:v>
                </c:pt>
                <c:pt idx="16">
                  <c:v>0.0418410495450165</c:v>
                </c:pt>
                <c:pt idx="17">
                  <c:v>0.0418585626583094</c:v>
                </c:pt>
                <c:pt idx="18">
                  <c:v>0.0418741442998289</c:v>
                </c:pt>
                <c:pt idx="19">
                  <c:v>0.0418880078779233</c:v>
                </c:pt>
                <c:pt idx="20">
                  <c:v>0.0419003431399574</c:v>
                </c:pt>
                <c:pt idx="21">
                  <c:v>0.0419113188125211</c:v>
                </c:pt>
                <c:pt idx="22">
                  <c:v>0.0419210849436296</c:v>
                </c:pt>
                <c:pt idx="23">
                  <c:v>0.0419297749811438</c:v>
                </c:pt>
                <c:pt idx="24">
                  <c:v>0.0419375076177024</c:v>
                </c:pt>
                <c:pt idx="25">
                  <c:v>0.0419443884287873</c:v>
                </c:pt>
                <c:pt idx="26">
                  <c:v>0.041950511327776</c:v>
                </c:pt>
                <c:pt idx="27">
                  <c:v>0.0419559598581034</c:v>
                </c:pt>
                <c:pt idx="28">
                  <c:v>0.0419608083418692</c:v>
                </c:pt>
                <c:pt idx="29">
                  <c:v>0.0419651229001536</c:v>
                </c:pt>
                <c:pt idx="30">
                  <c:v>0.041968962359971</c:v>
                </c:pt>
                <c:pt idx="31">
                  <c:v>0.0419723790607449</c:v>
                </c:pt>
                <c:pt idx="32">
                  <c:v>0.0419754195708151</c:v>
                </c:pt>
                <c:pt idx="33">
                  <c:v>0.0419781253251017</c:v>
                </c:pt>
                <c:pt idx="34">
                  <c:v>0.0419805331914473</c:v>
                </c:pt>
                <c:pt idx="35">
                  <c:v>0.0419826759750674</c:v>
                </c:pt>
                <c:pt idx="36">
                  <c:v>0.0419845828663239</c:v>
                </c:pt>
                <c:pt idx="37">
                  <c:v>0.0419862798397916</c:v>
                </c:pt>
                <c:pt idx="38">
                  <c:v>0.0419877900086156</c:v>
                </c:pt>
                <c:pt idx="39">
                  <c:v>0.0419891339401885</c:v>
                </c:pt>
                <c:pt idx="40">
                  <c:v>0.0419903299365361</c:v>
                </c:pt>
                <c:pt idx="41">
                  <c:v>0.041991394284135</c:v>
                </c:pt>
                <c:pt idx="42">
                  <c:v>0.0419923414761027</c:v>
                </c:pt>
                <c:pt idx="43">
                  <c:v>0.0419931844093992</c:v>
                </c:pt>
                <c:pt idx="44">
                  <c:v>0.0419939345611127</c:v>
                </c:pt>
                <c:pt idx="45">
                  <c:v>0.0419946021446338</c:v>
                </c:pt>
                <c:pt idx="46">
                  <c:v>0.0419951962487925</c:v>
                </c:pt>
                <c:pt idx="47">
                  <c:v>0.0419957249619069</c:v>
                </c:pt>
                <c:pt idx="48">
                  <c:v>0.0419961954818213</c:v>
                </c:pt>
                <c:pt idx="49">
                  <c:v>0.0419966142139028</c:v>
                </c:pt>
                <c:pt idx="50">
                  <c:v>0.0419969868585133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term_structure!$B$42:$AZ$42</c:f>
              <c:numCache>
                <c:formatCode>General</c:formatCode>
                <c:ptCount val="51"/>
                <c:pt idx="0">
                  <c:v>0.0339562950218037</c:v>
                </c:pt>
                <c:pt idx="1">
                  <c:v>0.041182637548091</c:v>
                </c:pt>
                <c:pt idx="2">
                  <c:v>0.0412731029975506</c:v>
                </c:pt>
                <c:pt idx="3">
                  <c:v>0.0413535058403704</c:v>
                </c:pt>
                <c:pt idx="4">
                  <c:v>0.0414249757778666</c:v>
                </c:pt>
                <c:pt idx="5">
                  <c:v>0.0414885135087999</c:v>
                </c:pt>
                <c:pt idx="6">
                  <c:v>0.0415450059122342</c:v>
                </c:pt>
                <c:pt idx="7">
                  <c:v>0.0415952393504968</c:v>
                </c:pt>
                <c:pt idx="8">
                  <c:v>0.0416399113434562</c:v>
                </c:pt>
                <c:pt idx="9">
                  <c:v>0.0416796408290454</c:v>
                </c:pt>
                <c:pt idx="10">
                  <c:v>0.0417149771923846</c:v>
                </c:pt>
                <c:pt idx="11">
                  <c:v>0.0417464082212195</c:v>
                </c:pt>
                <c:pt idx="12">
                  <c:v>0.0417743671225887</c:v>
                </c:pt>
                <c:pt idx="13">
                  <c:v>0.0417992387171926</c:v>
                </c:pt>
                <c:pt idx="14">
                  <c:v>0.0418213649129881</c:v>
                </c:pt>
                <c:pt idx="15">
                  <c:v>0.0418410495450165</c:v>
                </c:pt>
                <c:pt idx="16">
                  <c:v>0.0418585626583094</c:v>
                </c:pt>
                <c:pt idx="17">
                  <c:v>0.0418741442998289</c:v>
                </c:pt>
                <c:pt idx="18">
                  <c:v>0.0418880078779233</c:v>
                </c:pt>
                <c:pt idx="19">
                  <c:v>0.0419003431399574</c:v>
                </c:pt>
                <c:pt idx="20">
                  <c:v>0.0419113188125211</c:v>
                </c:pt>
                <c:pt idx="21">
                  <c:v>0.0419210849436296</c:v>
                </c:pt>
                <c:pt idx="22">
                  <c:v>0.0419297749811438</c:v>
                </c:pt>
                <c:pt idx="23">
                  <c:v>0.0419375076177024</c:v>
                </c:pt>
                <c:pt idx="24">
                  <c:v>0.0419443884287873</c:v>
                </c:pt>
                <c:pt idx="25">
                  <c:v>0.041950511327776</c:v>
                </c:pt>
                <c:pt idx="26">
                  <c:v>0.0419559598581034</c:v>
                </c:pt>
                <c:pt idx="27">
                  <c:v>0.0419608083418692</c:v>
                </c:pt>
                <c:pt idx="28">
                  <c:v>0.0419651229001536</c:v>
                </c:pt>
                <c:pt idx="29">
                  <c:v>0.041968962359971</c:v>
                </c:pt>
                <c:pt idx="30">
                  <c:v>0.0419723790607449</c:v>
                </c:pt>
                <c:pt idx="31">
                  <c:v>0.0419754195708151</c:v>
                </c:pt>
                <c:pt idx="32">
                  <c:v>0.0419781253251017</c:v>
                </c:pt>
                <c:pt idx="33">
                  <c:v>0.0419805331914473</c:v>
                </c:pt>
                <c:pt idx="34">
                  <c:v>0.0419826759750674</c:v>
                </c:pt>
                <c:pt idx="35">
                  <c:v>0.0419845828663239</c:v>
                </c:pt>
                <c:pt idx="36">
                  <c:v>0.0419862798397916</c:v>
                </c:pt>
                <c:pt idx="37">
                  <c:v>0.0419877900086156</c:v>
                </c:pt>
                <c:pt idx="38">
                  <c:v>0.0419891339401885</c:v>
                </c:pt>
                <c:pt idx="39">
                  <c:v>0.0419903299365361</c:v>
                </c:pt>
                <c:pt idx="40">
                  <c:v>0.041991394284135</c:v>
                </c:pt>
                <c:pt idx="41">
                  <c:v>0.0419923414761027</c:v>
                </c:pt>
                <c:pt idx="42">
                  <c:v>0.0419931844093992</c:v>
                </c:pt>
                <c:pt idx="43">
                  <c:v>0.0419939345611127</c:v>
                </c:pt>
                <c:pt idx="44">
                  <c:v>0.0419946021446338</c:v>
                </c:pt>
                <c:pt idx="45">
                  <c:v>0.0419951962487925</c:v>
                </c:pt>
                <c:pt idx="46">
                  <c:v>0.0419957249619069</c:v>
                </c:pt>
                <c:pt idx="47">
                  <c:v>0.0419961954818213</c:v>
                </c:pt>
                <c:pt idx="48">
                  <c:v>0.0419966142139028</c:v>
                </c:pt>
                <c:pt idx="49">
                  <c:v>0.0419969868585133</c:v>
                </c:pt>
                <c:pt idx="50">
                  <c:v>0.0419973184884623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term_structure!$B$43:$AZ$43</c:f>
              <c:numCache>
                <c:formatCode>General</c:formatCode>
                <c:ptCount val="51"/>
                <c:pt idx="0">
                  <c:v>0.034127766549205</c:v>
                </c:pt>
                <c:pt idx="1">
                  <c:v>0.0412731029975506</c:v>
                </c:pt>
                <c:pt idx="2">
                  <c:v>0.0413535058403704</c:v>
                </c:pt>
                <c:pt idx="3">
                  <c:v>0.0414249757778666</c:v>
                </c:pt>
                <c:pt idx="4">
                  <c:v>0.0414885135087999</c:v>
                </c:pt>
                <c:pt idx="5">
                  <c:v>0.0415450059122342</c:v>
                </c:pt>
                <c:pt idx="6">
                  <c:v>0.0415952393504968</c:v>
                </c:pt>
                <c:pt idx="7">
                  <c:v>0.0416399113434562</c:v>
                </c:pt>
                <c:pt idx="8">
                  <c:v>0.0416796408290454</c:v>
                </c:pt>
                <c:pt idx="9">
                  <c:v>0.0417149771923846</c:v>
                </c:pt>
                <c:pt idx="10">
                  <c:v>0.0417464082212195</c:v>
                </c:pt>
                <c:pt idx="11">
                  <c:v>0.0417743671225887</c:v>
                </c:pt>
                <c:pt idx="12">
                  <c:v>0.0417992387171926</c:v>
                </c:pt>
                <c:pt idx="13">
                  <c:v>0.0418213649129881</c:v>
                </c:pt>
                <c:pt idx="14">
                  <c:v>0.0418410495450165</c:v>
                </c:pt>
                <c:pt idx="15">
                  <c:v>0.0418585626583094</c:v>
                </c:pt>
                <c:pt idx="16">
                  <c:v>0.0418741442998289</c:v>
                </c:pt>
                <c:pt idx="17">
                  <c:v>0.0418880078779233</c:v>
                </c:pt>
                <c:pt idx="18">
                  <c:v>0.0419003431399574</c:v>
                </c:pt>
                <c:pt idx="19">
                  <c:v>0.0419113188125211</c:v>
                </c:pt>
                <c:pt idx="20">
                  <c:v>0.0419210849436296</c:v>
                </c:pt>
                <c:pt idx="21">
                  <c:v>0.0419297749811438</c:v>
                </c:pt>
                <c:pt idx="22">
                  <c:v>0.0419375076177024</c:v>
                </c:pt>
                <c:pt idx="23">
                  <c:v>0.0419443884287873</c:v>
                </c:pt>
                <c:pt idx="24">
                  <c:v>0.041950511327776</c:v>
                </c:pt>
                <c:pt idx="25">
                  <c:v>0.0419559598581034</c:v>
                </c:pt>
                <c:pt idx="26">
                  <c:v>0.0419608083418692</c:v>
                </c:pt>
                <c:pt idx="27">
                  <c:v>0.0419651229001536</c:v>
                </c:pt>
                <c:pt idx="28">
                  <c:v>0.041968962359971</c:v>
                </c:pt>
                <c:pt idx="29">
                  <c:v>0.0419723790607449</c:v>
                </c:pt>
                <c:pt idx="30">
                  <c:v>0.0419754195708151</c:v>
                </c:pt>
                <c:pt idx="31">
                  <c:v>0.0419781253251017</c:v>
                </c:pt>
                <c:pt idx="32">
                  <c:v>0.0419805331914473</c:v>
                </c:pt>
                <c:pt idx="33">
                  <c:v>0.0419826759750674</c:v>
                </c:pt>
                <c:pt idx="34">
                  <c:v>0.0419845828663239</c:v>
                </c:pt>
                <c:pt idx="35">
                  <c:v>0.0419862798397916</c:v>
                </c:pt>
                <c:pt idx="36">
                  <c:v>0.0419877900086156</c:v>
                </c:pt>
                <c:pt idx="37">
                  <c:v>0.0419891339401885</c:v>
                </c:pt>
                <c:pt idx="38">
                  <c:v>0.0419903299365361</c:v>
                </c:pt>
                <c:pt idx="39">
                  <c:v>0.041991394284135</c:v>
                </c:pt>
                <c:pt idx="40">
                  <c:v>0.0419923414761027</c:v>
                </c:pt>
                <c:pt idx="41">
                  <c:v>0.0419931844093992</c:v>
                </c:pt>
                <c:pt idx="42">
                  <c:v>0.0419939345611127</c:v>
                </c:pt>
                <c:pt idx="43">
                  <c:v>0.0419946021446338</c:v>
                </c:pt>
                <c:pt idx="44">
                  <c:v>0.0419951962487925</c:v>
                </c:pt>
                <c:pt idx="45">
                  <c:v>0.0419957249619069</c:v>
                </c:pt>
                <c:pt idx="46">
                  <c:v>0.0419961954818213</c:v>
                </c:pt>
                <c:pt idx="47">
                  <c:v>0.0419966142139028</c:v>
                </c:pt>
                <c:pt idx="48">
                  <c:v>0.0419969868585133</c:v>
                </c:pt>
                <c:pt idx="49">
                  <c:v>0.0419973184884623</c:v>
                </c:pt>
                <c:pt idx="50">
                  <c:v>0.0419976136181288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term_structure!$B$44:$AZ$44</c:f>
              <c:numCache>
                <c:formatCode>General</c:formatCode>
                <c:ptCount val="51"/>
                <c:pt idx="0">
                  <c:v>0.0342933789744249</c:v>
                </c:pt>
                <c:pt idx="1">
                  <c:v>0.0413535058403704</c:v>
                </c:pt>
                <c:pt idx="2">
                  <c:v>0.0414249757778666</c:v>
                </c:pt>
                <c:pt idx="3">
                  <c:v>0.0414885135087999</c:v>
                </c:pt>
                <c:pt idx="4">
                  <c:v>0.0415450059122342</c:v>
                </c:pt>
                <c:pt idx="5">
                  <c:v>0.0415952393504968</c:v>
                </c:pt>
                <c:pt idx="6">
                  <c:v>0.0416399113434562</c:v>
                </c:pt>
                <c:pt idx="7">
                  <c:v>0.0416796408290454</c:v>
                </c:pt>
                <c:pt idx="8">
                  <c:v>0.0417149771923846</c:v>
                </c:pt>
                <c:pt idx="9">
                  <c:v>0.0417464082212195</c:v>
                </c:pt>
                <c:pt idx="10">
                  <c:v>0.0417743671225887</c:v>
                </c:pt>
                <c:pt idx="11">
                  <c:v>0.0417992387171926</c:v>
                </c:pt>
                <c:pt idx="12">
                  <c:v>0.0418213649129881</c:v>
                </c:pt>
                <c:pt idx="13">
                  <c:v>0.0418410495450165</c:v>
                </c:pt>
                <c:pt idx="14">
                  <c:v>0.0418585626583094</c:v>
                </c:pt>
                <c:pt idx="15">
                  <c:v>0.0418741442998289</c:v>
                </c:pt>
                <c:pt idx="16">
                  <c:v>0.0418880078779233</c:v>
                </c:pt>
                <c:pt idx="17">
                  <c:v>0.0419003431399574</c:v>
                </c:pt>
                <c:pt idx="18">
                  <c:v>0.0419113188125211</c:v>
                </c:pt>
                <c:pt idx="19">
                  <c:v>0.0419210849436296</c:v>
                </c:pt>
                <c:pt idx="20">
                  <c:v>0.0419297749811438</c:v>
                </c:pt>
                <c:pt idx="21">
                  <c:v>0.0419375076177024</c:v>
                </c:pt>
                <c:pt idx="22">
                  <c:v>0.0419443884287873</c:v>
                </c:pt>
                <c:pt idx="23">
                  <c:v>0.041950511327776</c:v>
                </c:pt>
                <c:pt idx="24">
                  <c:v>0.0419559598581034</c:v>
                </c:pt>
                <c:pt idx="25">
                  <c:v>0.0419608083418692</c:v>
                </c:pt>
                <c:pt idx="26">
                  <c:v>0.0419651229001536</c:v>
                </c:pt>
                <c:pt idx="27">
                  <c:v>0.041968962359971</c:v>
                </c:pt>
                <c:pt idx="28">
                  <c:v>0.0419723790607449</c:v>
                </c:pt>
                <c:pt idx="29">
                  <c:v>0.0419754195708151</c:v>
                </c:pt>
                <c:pt idx="30">
                  <c:v>0.0419781253251017</c:v>
                </c:pt>
                <c:pt idx="31">
                  <c:v>0.0419805331914473</c:v>
                </c:pt>
                <c:pt idx="32">
                  <c:v>0.0419826759750674</c:v>
                </c:pt>
                <c:pt idx="33">
                  <c:v>0.0419845828663239</c:v>
                </c:pt>
                <c:pt idx="34">
                  <c:v>0.0419862798397916</c:v>
                </c:pt>
                <c:pt idx="35">
                  <c:v>0.0419877900086156</c:v>
                </c:pt>
                <c:pt idx="36">
                  <c:v>0.0419891339401885</c:v>
                </c:pt>
                <c:pt idx="37">
                  <c:v>0.0419903299365361</c:v>
                </c:pt>
                <c:pt idx="38">
                  <c:v>0.041991394284135</c:v>
                </c:pt>
                <c:pt idx="39">
                  <c:v>0.0419923414761027</c:v>
                </c:pt>
                <c:pt idx="40">
                  <c:v>0.0419931844093992</c:v>
                </c:pt>
                <c:pt idx="41">
                  <c:v>0.0419939345611127</c:v>
                </c:pt>
                <c:pt idx="42">
                  <c:v>0.0419946021446338</c:v>
                </c:pt>
                <c:pt idx="43">
                  <c:v>0.0419951962487925</c:v>
                </c:pt>
                <c:pt idx="44">
                  <c:v>0.0419957249619069</c:v>
                </c:pt>
                <c:pt idx="45">
                  <c:v>0.0419961954818213</c:v>
                </c:pt>
                <c:pt idx="46">
                  <c:v>0.0419966142139028</c:v>
                </c:pt>
                <c:pt idx="47">
                  <c:v>0.0419969868585133</c:v>
                </c:pt>
                <c:pt idx="48">
                  <c:v>0.0419973184884623</c:v>
                </c:pt>
                <c:pt idx="49">
                  <c:v>0.0419976136181288</c:v>
                </c:pt>
                <c:pt idx="50">
                  <c:v>0.041997876265029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term_structure!$B$45:$AZ$45</c:f>
              <c:numCache>
                <c:formatCode>General</c:formatCode>
                <c:ptCount val="51"/>
                <c:pt idx="0">
                  <c:v>0.0344533036010079</c:v>
                </c:pt>
                <c:pt idx="1">
                  <c:v>0.0414249757778666</c:v>
                </c:pt>
                <c:pt idx="2">
                  <c:v>0.0414885135087999</c:v>
                </c:pt>
                <c:pt idx="3">
                  <c:v>0.0415450059122342</c:v>
                </c:pt>
                <c:pt idx="4">
                  <c:v>0.0415952393504968</c:v>
                </c:pt>
                <c:pt idx="5">
                  <c:v>0.0416399113434562</c:v>
                </c:pt>
                <c:pt idx="6">
                  <c:v>0.0416796408290454</c:v>
                </c:pt>
                <c:pt idx="7">
                  <c:v>0.0417149771923846</c:v>
                </c:pt>
                <c:pt idx="8">
                  <c:v>0.0417464082212195</c:v>
                </c:pt>
                <c:pt idx="9">
                  <c:v>0.0417743671225887</c:v>
                </c:pt>
                <c:pt idx="10">
                  <c:v>0.0417992387171926</c:v>
                </c:pt>
                <c:pt idx="11">
                  <c:v>0.0418213649129881</c:v>
                </c:pt>
                <c:pt idx="12">
                  <c:v>0.0418410495450165</c:v>
                </c:pt>
                <c:pt idx="13">
                  <c:v>0.0418585626583094</c:v>
                </c:pt>
                <c:pt idx="14">
                  <c:v>0.0418741442998289</c:v>
                </c:pt>
                <c:pt idx="15">
                  <c:v>0.0418880078779233</c:v>
                </c:pt>
                <c:pt idx="16">
                  <c:v>0.0419003431399574</c:v>
                </c:pt>
                <c:pt idx="17">
                  <c:v>0.0419113188125211</c:v>
                </c:pt>
                <c:pt idx="18">
                  <c:v>0.0419210849436296</c:v>
                </c:pt>
                <c:pt idx="19">
                  <c:v>0.0419297749811438</c:v>
                </c:pt>
                <c:pt idx="20">
                  <c:v>0.0419375076177024</c:v>
                </c:pt>
                <c:pt idx="21">
                  <c:v>0.0419443884287873</c:v>
                </c:pt>
                <c:pt idx="22">
                  <c:v>0.041950511327776</c:v>
                </c:pt>
                <c:pt idx="23">
                  <c:v>0.0419559598581034</c:v>
                </c:pt>
                <c:pt idx="24">
                  <c:v>0.0419608083418692</c:v>
                </c:pt>
                <c:pt idx="25">
                  <c:v>0.0419651229001536</c:v>
                </c:pt>
                <c:pt idx="26">
                  <c:v>0.041968962359971</c:v>
                </c:pt>
                <c:pt idx="27">
                  <c:v>0.0419723790607449</c:v>
                </c:pt>
                <c:pt idx="28">
                  <c:v>0.0419754195708151</c:v>
                </c:pt>
                <c:pt idx="29">
                  <c:v>0.0419781253251017</c:v>
                </c:pt>
                <c:pt idx="30">
                  <c:v>0.0419805331914473</c:v>
                </c:pt>
                <c:pt idx="31">
                  <c:v>0.0419826759750674</c:v>
                </c:pt>
                <c:pt idx="32">
                  <c:v>0.0419845828663239</c:v>
                </c:pt>
                <c:pt idx="33">
                  <c:v>0.0419862798397916</c:v>
                </c:pt>
                <c:pt idx="34">
                  <c:v>0.0419877900086156</c:v>
                </c:pt>
                <c:pt idx="35">
                  <c:v>0.0419891339401885</c:v>
                </c:pt>
                <c:pt idx="36">
                  <c:v>0.0419903299365361</c:v>
                </c:pt>
                <c:pt idx="37">
                  <c:v>0.041991394284135</c:v>
                </c:pt>
                <c:pt idx="38">
                  <c:v>0.0419923414761027</c:v>
                </c:pt>
                <c:pt idx="39">
                  <c:v>0.0419931844093992</c:v>
                </c:pt>
                <c:pt idx="40">
                  <c:v>0.0419939345611127</c:v>
                </c:pt>
                <c:pt idx="41">
                  <c:v>0.0419946021446338</c:v>
                </c:pt>
                <c:pt idx="42">
                  <c:v>0.0419951962487925</c:v>
                </c:pt>
                <c:pt idx="43">
                  <c:v>0.0419957249619069</c:v>
                </c:pt>
                <c:pt idx="44">
                  <c:v>0.0419961954818213</c:v>
                </c:pt>
                <c:pt idx="45">
                  <c:v>0.0419966142139028</c:v>
                </c:pt>
                <c:pt idx="46">
                  <c:v>0.0419969868585133</c:v>
                </c:pt>
                <c:pt idx="47">
                  <c:v>0.0419973184884623</c:v>
                </c:pt>
                <c:pt idx="48">
                  <c:v>0.0419976136181288</c:v>
                </c:pt>
                <c:pt idx="49">
                  <c:v>0.041997876265029</c:v>
                </c:pt>
                <c:pt idx="50">
                  <c:v>0.0419981100044007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term_structure!$B$46:$AZ$46</c:f>
              <c:numCache>
                <c:formatCode>General</c:formatCode>
                <c:ptCount val="51"/>
                <c:pt idx="0">
                  <c:v>0.0346077214472851</c:v>
                </c:pt>
                <c:pt idx="1">
                  <c:v>0.0414885135087999</c:v>
                </c:pt>
                <c:pt idx="2">
                  <c:v>0.0415450059122342</c:v>
                </c:pt>
                <c:pt idx="3">
                  <c:v>0.0415952393504968</c:v>
                </c:pt>
                <c:pt idx="4">
                  <c:v>0.0416399113434562</c:v>
                </c:pt>
                <c:pt idx="5">
                  <c:v>0.0416796408290454</c:v>
                </c:pt>
                <c:pt idx="6">
                  <c:v>0.0417149771923846</c:v>
                </c:pt>
                <c:pt idx="7">
                  <c:v>0.0417464082212195</c:v>
                </c:pt>
                <c:pt idx="8">
                  <c:v>0.0417743671225887</c:v>
                </c:pt>
                <c:pt idx="9">
                  <c:v>0.0417992387171926</c:v>
                </c:pt>
                <c:pt idx="10">
                  <c:v>0.0418213649129881</c:v>
                </c:pt>
                <c:pt idx="11">
                  <c:v>0.0418410495450165</c:v>
                </c:pt>
                <c:pt idx="12">
                  <c:v>0.0418585626583094</c:v>
                </c:pt>
                <c:pt idx="13">
                  <c:v>0.0418741442998289</c:v>
                </c:pt>
                <c:pt idx="14">
                  <c:v>0.0418880078779233</c:v>
                </c:pt>
                <c:pt idx="15">
                  <c:v>0.0419003431399574</c:v>
                </c:pt>
                <c:pt idx="16">
                  <c:v>0.0419113188125211</c:v>
                </c:pt>
                <c:pt idx="17">
                  <c:v>0.0419210849436296</c:v>
                </c:pt>
                <c:pt idx="18">
                  <c:v>0.0419297749811438</c:v>
                </c:pt>
                <c:pt idx="19">
                  <c:v>0.0419375076177024</c:v>
                </c:pt>
                <c:pt idx="20">
                  <c:v>0.0419443884287873</c:v>
                </c:pt>
                <c:pt idx="21">
                  <c:v>0.041950511327776</c:v>
                </c:pt>
                <c:pt idx="22">
                  <c:v>0.0419559598581034</c:v>
                </c:pt>
                <c:pt idx="23">
                  <c:v>0.0419608083418692</c:v>
                </c:pt>
                <c:pt idx="24">
                  <c:v>0.0419651229001536</c:v>
                </c:pt>
                <c:pt idx="25">
                  <c:v>0.041968962359971</c:v>
                </c:pt>
                <c:pt idx="26">
                  <c:v>0.0419723790607449</c:v>
                </c:pt>
                <c:pt idx="27">
                  <c:v>0.0419754195708151</c:v>
                </c:pt>
                <c:pt idx="28">
                  <c:v>0.0419781253251017</c:v>
                </c:pt>
                <c:pt idx="29">
                  <c:v>0.0419805331914473</c:v>
                </c:pt>
                <c:pt idx="30">
                  <c:v>0.0419826759750674</c:v>
                </c:pt>
                <c:pt idx="31">
                  <c:v>0.0419845828663239</c:v>
                </c:pt>
                <c:pt idx="32">
                  <c:v>0.0419862798397916</c:v>
                </c:pt>
                <c:pt idx="33">
                  <c:v>0.0419877900086156</c:v>
                </c:pt>
                <c:pt idx="34">
                  <c:v>0.0419891339401885</c:v>
                </c:pt>
                <c:pt idx="35">
                  <c:v>0.0419903299365361</c:v>
                </c:pt>
                <c:pt idx="36">
                  <c:v>0.041991394284135</c:v>
                </c:pt>
                <c:pt idx="37">
                  <c:v>0.0419923414761027</c:v>
                </c:pt>
                <c:pt idx="38">
                  <c:v>0.0419931844093992</c:v>
                </c:pt>
                <c:pt idx="39">
                  <c:v>0.0419939345611127</c:v>
                </c:pt>
                <c:pt idx="40">
                  <c:v>0.0419946021446338</c:v>
                </c:pt>
                <c:pt idx="41">
                  <c:v>0.0419951962487925</c:v>
                </c:pt>
                <c:pt idx="42">
                  <c:v>0.0419957249619069</c:v>
                </c:pt>
                <c:pt idx="43">
                  <c:v>0.0419961954818213</c:v>
                </c:pt>
                <c:pt idx="44">
                  <c:v>0.0419966142139028</c:v>
                </c:pt>
                <c:pt idx="45">
                  <c:v>0.0419969868585133</c:v>
                </c:pt>
                <c:pt idx="46">
                  <c:v>0.0419973184884623</c:v>
                </c:pt>
                <c:pt idx="47">
                  <c:v>0.0419976136181288</c:v>
                </c:pt>
                <c:pt idx="48">
                  <c:v>0.041997876265029</c:v>
                </c:pt>
                <c:pt idx="49">
                  <c:v>0.0419981100044007</c:v>
                </c:pt>
                <c:pt idx="50">
                  <c:v>0.0419983180179599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term_structure!$B$47:$AZ$47</c:f>
              <c:numCache>
                <c:formatCode>General</c:formatCode>
                <c:ptCount val="51"/>
                <c:pt idx="0">
                  <c:v>0.034756819411478</c:v>
                </c:pt>
                <c:pt idx="1">
                  <c:v>0.0415450059122342</c:v>
                </c:pt>
                <c:pt idx="2">
                  <c:v>0.0415952393504968</c:v>
                </c:pt>
                <c:pt idx="3">
                  <c:v>0.0416399113434562</c:v>
                </c:pt>
                <c:pt idx="4">
                  <c:v>0.0416796408290454</c:v>
                </c:pt>
                <c:pt idx="5">
                  <c:v>0.0417149771923846</c:v>
                </c:pt>
                <c:pt idx="6">
                  <c:v>0.0417464082212195</c:v>
                </c:pt>
                <c:pt idx="7">
                  <c:v>0.0417743671225887</c:v>
                </c:pt>
                <c:pt idx="8">
                  <c:v>0.0417992387171926</c:v>
                </c:pt>
                <c:pt idx="9">
                  <c:v>0.0418213649129881</c:v>
                </c:pt>
                <c:pt idx="10">
                  <c:v>0.0418410495450165</c:v>
                </c:pt>
                <c:pt idx="11">
                  <c:v>0.0418585626583094</c:v>
                </c:pt>
                <c:pt idx="12">
                  <c:v>0.0418741442998289</c:v>
                </c:pt>
                <c:pt idx="13">
                  <c:v>0.0418880078779233</c:v>
                </c:pt>
                <c:pt idx="14">
                  <c:v>0.0419003431399574</c:v>
                </c:pt>
                <c:pt idx="15">
                  <c:v>0.0419113188125211</c:v>
                </c:pt>
                <c:pt idx="16">
                  <c:v>0.0419210849436296</c:v>
                </c:pt>
                <c:pt idx="17">
                  <c:v>0.0419297749811438</c:v>
                </c:pt>
                <c:pt idx="18">
                  <c:v>0.0419375076177024</c:v>
                </c:pt>
                <c:pt idx="19">
                  <c:v>0.0419443884287873</c:v>
                </c:pt>
                <c:pt idx="20">
                  <c:v>0.041950511327776</c:v>
                </c:pt>
                <c:pt idx="21">
                  <c:v>0.0419559598581034</c:v>
                </c:pt>
                <c:pt idx="22">
                  <c:v>0.0419608083418692</c:v>
                </c:pt>
                <c:pt idx="23">
                  <c:v>0.0419651229001536</c:v>
                </c:pt>
                <c:pt idx="24">
                  <c:v>0.041968962359971</c:v>
                </c:pt>
                <c:pt idx="25">
                  <c:v>0.0419723790607449</c:v>
                </c:pt>
                <c:pt idx="26">
                  <c:v>0.0419754195708151</c:v>
                </c:pt>
                <c:pt idx="27">
                  <c:v>0.0419781253251017</c:v>
                </c:pt>
                <c:pt idx="28">
                  <c:v>0.0419805331914473</c:v>
                </c:pt>
                <c:pt idx="29">
                  <c:v>0.0419826759750674</c:v>
                </c:pt>
                <c:pt idx="30">
                  <c:v>0.0419845828663239</c:v>
                </c:pt>
                <c:pt idx="31">
                  <c:v>0.0419862798397916</c:v>
                </c:pt>
                <c:pt idx="32">
                  <c:v>0.0419877900086156</c:v>
                </c:pt>
                <c:pt idx="33">
                  <c:v>0.0419891339401885</c:v>
                </c:pt>
                <c:pt idx="34">
                  <c:v>0.0419903299365361</c:v>
                </c:pt>
                <c:pt idx="35">
                  <c:v>0.041991394284135</c:v>
                </c:pt>
                <c:pt idx="36">
                  <c:v>0.0419923414761027</c:v>
                </c:pt>
                <c:pt idx="37">
                  <c:v>0.0419931844093992</c:v>
                </c:pt>
                <c:pt idx="38">
                  <c:v>0.0419939345611127</c:v>
                </c:pt>
                <c:pt idx="39">
                  <c:v>0.0419946021446338</c:v>
                </c:pt>
                <c:pt idx="40">
                  <c:v>0.0419951962487925</c:v>
                </c:pt>
                <c:pt idx="41">
                  <c:v>0.0419957249619069</c:v>
                </c:pt>
                <c:pt idx="42">
                  <c:v>0.0419961954818213</c:v>
                </c:pt>
                <c:pt idx="43">
                  <c:v>0.0419966142139028</c:v>
                </c:pt>
                <c:pt idx="44">
                  <c:v>0.0419969868585133</c:v>
                </c:pt>
                <c:pt idx="45">
                  <c:v>0.0419973184884623</c:v>
                </c:pt>
                <c:pt idx="46">
                  <c:v>0.0419976136181288</c:v>
                </c:pt>
                <c:pt idx="47">
                  <c:v>0.041997876265029</c:v>
                </c:pt>
                <c:pt idx="48">
                  <c:v>0.0419981100044007</c:v>
                </c:pt>
                <c:pt idx="49">
                  <c:v>0.0419983180179599</c:v>
                </c:pt>
                <c:pt idx="50">
                  <c:v>0.0419985031371977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term_structure!$B$48:$AZ$48</c:f>
              <c:numCache>
                <c:formatCode>General</c:formatCode>
                <c:ptCount val="51"/>
                <c:pt idx="0">
                  <c:v>0.0349007872461338</c:v>
                </c:pt>
                <c:pt idx="1">
                  <c:v>0.0415952393504968</c:v>
                </c:pt>
                <c:pt idx="2">
                  <c:v>0.0416399113434562</c:v>
                </c:pt>
                <c:pt idx="3">
                  <c:v>0.0416796408290454</c:v>
                </c:pt>
                <c:pt idx="4">
                  <c:v>0.0417149771923846</c:v>
                </c:pt>
                <c:pt idx="5">
                  <c:v>0.0417464082212195</c:v>
                </c:pt>
                <c:pt idx="6">
                  <c:v>0.0417743671225887</c:v>
                </c:pt>
                <c:pt idx="7">
                  <c:v>0.0417992387171926</c:v>
                </c:pt>
                <c:pt idx="8">
                  <c:v>0.0418213649129881</c:v>
                </c:pt>
                <c:pt idx="9">
                  <c:v>0.0418410495450165</c:v>
                </c:pt>
                <c:pt idx="10">
                  <c:v>0.0418585626583094</c:v>
                </c:pt>
                <c:pt idx="11">
                  <c:v>0.0418741442998289</c:v>
                </c:pt>
                <c:pt idx="12">
                  <c:v>0.0418880078779233</c:v>
                </c:pt>
                <c:pt idx="13">
                  <c:v>0.0419003431399574</c:v>
                </c:pt>
                <c:pt idx="14">
                  <c:v>0.0419113188125211</c:v>
                </c:pt>
                <c:pt idx="15">
                  <c:v>0.0419210849436296</c:v>
                </c:pt>
                <c:pt idx="16">
                  <c:v>0.0419297749811438</c:v>
                </c:pt>
                <c:pt idx="17">
                  <c:v>0.0419375076177024</c:v>
                </c:pt>
                <c:pt idx="18">
                  <c:v>0.0419443884287873</c:v>
                </c:pt>
                <c:pt idx="19">
                  <c:v>0.041950511327776</c:v>
                </c:pt>
                <c:pt idx="20">
                  <c:v>0.0419559598581034</c:v>
                </c:pt>
                <c:pt idx="21">
                  <c:v>0.0419608083418692</c:v>
                </c:pt>
                <c:pt idx="22">
                  <c:v>0.0419651229001536</c:v>
                </c:pt>
                <c:pt idx="23">
                  <c:v>0.041968962359971</c:v>
                </c:pt>
                <c:pt idx="24">
                  <c:v>0.0419723790607449</c:v>
                </c:pt>
                <c:pt idx="25">
                  <c:v>0.0419754195708151</c:v>
                </c:pt>
                <c:pt idx="26">
                  <c:v>0.0419781253251017</c:v>
                </c:pt>
                <c:pt idx="27">
                  <c:v>0.0419805331914473</c:v>
                </c:pt>
                <c:pt idx="28">
                  <c:v>0.0419826759750674</c:v>
                </c:pt>
                <c:pt idx="29">
                  <c:v>0.0419845828663239</c:v>
                </c:pt>
                <c:pt idx="30">
                  <c:v>0.0419862798397916</c:v>
                </c:pt>
                <c:pt idx="31">
                  <c:v>0.0419877900086156</c:v>
                </c:pt>
                <c:pt idx="32">
                  <c:v>0.0419891339401885</c:v>
                </c:pt>
                <c:pt idx="33">
                  <c:v>0.0419903299365361</c:v>
                </c:pt>
                <c:pt idx="34">
                  <c:v>0.041991394284135</c:v>
                </c:pt>
                <c:pt idx="35">
                  <c:v>0.0419923414761027</c:v>
                </c:pt>
                <c:pt idx="36">
                  <c:v>0.0419931844093992</c:v>
                </c:pt>
                <c:pt idx="37">
                  <c:v>0.0419939345611127</c:v>
                </c:pt>
                <c:pt idx="38">
                  <c:v>0.0419946021446338</c:v>
                </c:pt>
                <c:pt idx="39">
                  <c:v>0.0419951962487925</c:v>
                </c:pt>
                <c:pt idx="40">
                  <c:v>0.0419957249619069</c:v>
                </c:pt>
                <c:pt idx="41">
                  <c:v>0.0419961954818213</c:v>
                </c:pt>
                <c:pt idx="42">
                  <c:v>0.0419966142139028</c:v>
                </c:pt>
                <c:pt idx="43">
                  <c:v>0.0419969868585133</c:v>
                </c:pt>
                <c:pt idx="44">
                  <c:v>0.0419973184884623</c:v>
                </c:pt>
                <c:pt idx="45">
                  <c:v>0.0419976136181288</c:v>
                </c:pt>
                <c:pt idx="46">
                  <c:v>0.041997876265029</c:v>
                </c:pt>
                <c:pt idx="47">
                  <c:v>0.0419981100044007</c:v>
                </c:pt>
                <c:pt idx="48">
                  <c:v>0.0419983180179599</c:v>
                </c:pt>
                <c:pt idx="49">
                  <c:v>0.0419985031371977</c:v>
                </c:pt>
                <c:pt idx="50">
                  <c:v>0.0419986678819737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term_structure!$B$49:$AZ$49</c:f>
              <c:numCache>
                <c:formatCode>General</c:formatCode>
                <c:ptCount val="51"/>
                <c:pt idx="0">
                  <c:v>0.0350398151850317</c:v>
                </c:pt>
                <c:pt idx="1">
                  <c:v>0.0416399113434562</c:v>
                </c:pt>
                <c:pt idx="2">
                  <c:v>0.0416796408290454</c:v>
                </c:pt>
                <c:pt idx="3">
                  <c:v>0.0417149771923846</c:v>
                </c:pt>
                <c:pt idx="4">
                  <c:v>0.0417464082212195</c:v>
                </c:pt>
                <c:pt idx="5">
                  <c:v>0.0417743671225887</c:v>
                </c:pt>
                <c:pt idx="6">
                  <c:v>0.0417992387171926</c:v>
                </c:pt>
                <c:pt idx="7">
                  <c:v>0.0418213649129881</c:v>
                </c:pt>
                <c:pt idx="8">
                  <c:v>0.0418410495450165</c:v>
                </c:pt>
                <c:pt idx="9">
                  <c:v>0.0418585626583094</c:v>
                </c:pt>
                <c:pt idx="10">
                  <c:v>0.0418741442998289</c:v>
                </c:pt>
                <c:pt idx="11">
                  <c:v>0.0418880078779233</c:v>
                </c:pt>
                <c:pt idx="12">
                  <c:v>0.0419003431399574</c:v>
                </c:pt>
                <c:pt idx="13">
                  <c:v>0.0419113188125211</c:v>
                </c:pt>
                <c:pt idx="14">
                  <c:v>0.0419210849436296</c:v>
                </c:pt>
                <c:pt idx="15">
                  <c:v>0.0419297749811438</c:v>
                </c:pt>
                <c:pt idx="16">
                  <c:v>0.0419375076177024</c:v>
                </c:pt>
                <c:pt idx="17">
                  <c:v>0.0419443884287873</c:v>
                </c:pt>
                <c:pt idx="18">
                  <c:v>0.041950511327776</c:v>
                </c:pt>
                <c:pt idx="19">
                  <c:v>0.0419559598581034</c:v>
                </c:pt>
                <c:pt idx="20">
                  <c:v>0.0419608083418692</c:v>
                </c:pt>
                <c:pt idx="21">
                  <c:v>0.0419651229001536</c:v>
                </c:pt>
                <c:pt idx="22">
                  <c:v>0.041968962359971</c:v>
                </c:pt>
                <c:pt idx="23">
                  <c:v>0.0419723790607449</c:v>
                </c:pt>
                <c:pt idx="24">
                  <c:v>0.0419754195708151</c:v>
                </c:pt>
                <c:pt idx="25">
                  <c:v>0.0419781253251017</c:v>
                </c:pt>
                <c:pt idx="26">
                  <c:v>0.0419805331914473</c:v>
                </c:pt>
                <c:pt idx="27">
                  <c:v>0.0419826759750674</c:v>
                </c:pt>
                <c:pt idx="28">
                  <c:v>0.0419845828663239</c:v>
                </c:pt>
                <c:pt idx="29">
                  <c:v>0.0419862798397916</c:v>
                </c:pt>
                <c:pt idx="30">
                  <c:v>0.0419877900086156</c:v>
                </c:pt>
                <c:pt idx="31">
                  <c:v>0.0419891339401885</c:v>
                </c:pt>
                <c:pt idx="32">
                  <c:v>0.0419903299365361</c:v>
                </c:pt>
                <c:pt idx="33">
                  <c:v>0.041991394284135</c:v>
                </c:pt>
                <c:pt idx="34">
                  <c:v>0.0419923414761027</c:v>
                </c:pt>
                <c:pt idx="35">
                  <c:v>0.0419931844093992</c:v>
                </c:pt>
                <c:pt idx="36">
                  <c:v>0.0419939345611127</c:v>
                </c:pt>
                <c:pt idx="37">
                  <c:v>0.0419946021446338</c:v>
                </c:pt>
                <c:pt idx="38">
                  <c:v>0.0419951962487925</c:v>
                </c:pt>
                <c:pt idx="39">
                  <c:v>0.0419957249619069</c:v>
                </c:pt>
                <c:pt idx="40">
                  <c:v>0.0419961954818213</c:v>
                </c:pt>
                <c:pt idx="41">
                  <c:v>0.0419966142139028</c:v>
                </c:pt>
                <c:pt idx="42">
                  <c:v>0.0419969868585133</c:v>
                </c:pt>
                <c:pt idx="43">
                  <c:v>0.0419973184884623</c:v>
                </c:pt>
                <c:pt idx="44">
                  <c:v>0.0419976136181288</c:v>
                </c:pt>
                <c:pt idx="45">
                  <c:v>0.041997876265029</c:v>
                </c:pt>
                <c:pt idx="46">
                  <c:v>0.0419981100044007</c:v>
                </c:pt>
                <c:pt idx="47">
                  <c:v>0.0419983180179599</c:v>
                </c:pt>
                <c:pt idx="48">
                  <c:v>0.0419985031371977</c:v>
                </c:pt>
                <c:pt idx="49">
                  <c:v>0.0419986678819737</c:v>
                </c:pt>
                <c:pt idx="50">
                  <c:v>0.0419988144947767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term_structure!$B$50:$AZ$50</c:f>
              <c:numCache>
                <c:formatCode>General</c:formatCode>
                <c:ptCount val="51"/>
                <c:pt idx="0">
                  <c:v>0.0351740920964332</c:v>
                </c:pt>
                <c:pt idx="1">
                  <c:v>0.0416796408290454</c:v>
                </c:pt>
                <c:pt idx="2">
                  <c:v>0.0417149771923846</c:v>
                </c:pt>
                <c:pt idx="3">
                  <c:v>0.0417464082212195</c:v>
                </c:pt>
                <c:pt idx="4">
                  <c:v>0.0417743671225887</c:v>
                </c:pt>
                <c:pt idx="5">
                  <c:v>0.0417992387171926</c:v>
                </c:pt>
                <c:pt idx="6">
                  <c:v>0.0418213649129881</c:v>
                </c:pt>
                <c:pt idx="7">
                  <c:v>0.0418410495450165</c:v>
                </c:pt>
                <c:pt idx="8">
                  <c:v>0.0418585626583094</c:v>
                </c:pt>
                <c:pt idx="9">
                  <c:v>0.0418741442998289</c:v>
                </c:pt>
                <c:pt idx="10">
                  <c:v>0.0418880078779233</c:v>
                </c:pt>
                <c:pt idx="11">
                  <c:v>0.0419003431399574</c:v>
                </c:pt>
                <c:pt idx="12">
                  <c:v>0.0419113188125211</c:v>
                </c:pt>
                <c:pt idx="13">
                  <c:v>0.0419210849436296</c:v>
                </c:pt>
                <c:pt idx="14">
                  <c:v>0.0419297749811438</c:v>
                </c:pt>
                <c:pt idx="15">
                  <c:v>0.0419375076177024</c:v>
                </c:pt>
                <c:pt idx="16">
                  <c:v>0.0419443884287873</c:v>
                </c:pt>
                <c:pt idx="17">
                  <c:v>0.041950511327776</c:v>
                </c:pt>
                <c:pt idx="18">
                  <c:v>0.0419559598581034</c:v>
                </c:pt>
                <c:pt idx="19">
                  <c:v>0.0419608083418692</c:v>
                </c:pt>
                <c:pt idx="20">
                  <c:v>0.0419651229001536</c:v>
                </c:pt>
                <c:pt idx="21">
                  <c:v>0.041968962359971</c:v>
                </c:pt>
                <c:pt idx="22">
                  <c:v>0.0419723790607449</c:v>
                </c:pt>
                <c:pt idx="23">
                  <c:v>0.0419754195708151</c:v>
                </c:pt>
                <c:pt idx="24">
                  <c:v>0.0419781253251017</c:v>
                </c:pt>
                <c:pt idx="25">
                  <c:v>0.0419805331914473</c:v>
                </c:pt>
                <c:pt idx="26">
                  <c:v>0.0419826759750674</c:v>
                </c:pt>
                <c:pt idx="27">
                  <c:v>0.0419845828663239</c:v>
                </c:pt>
                <c:pt idx="28">
                  <c:v>0.0419862798397916</c:v>
                </c:pt>
                <c:pt idx="29">
                  <c:v>0.0419877900086156</c:v>
                </c:pt>
                <c:pt idx="30">
                  <c:v>0.0419891339401885</c:v>
                </c:pt>
                <c:pt idx="31">
                  <c:v>0.0419903299365361</c:v>
                </c:pt>
                <c:pt idx="32">
                  <c:v>0.041991394284135</c:v>
                </c:pt>
                <c:pt idx="33">
                  <c:v>0.0419923414761027</c:v>
                </c:pt>
                <c:pt idx="34">
                  <c:v>0.0419931844093992</c:v>
                </c:pt>
                <c:pt idx="35">
                  <c:v>0.0419939345611127</c:v>
                </c:pt>
                <c:pt idx="36">
                  <c:v>0.0419946021446338</c:v>
                </c:pt>
                <c:pt idx="37">
                  <c:v>0.0419951962487925</c:v>
                </c:pt>
                <c:pt idx="38">
                  <c:v>0.0419957249619069</c:v>
                </c:pt>
                <c:pt idx="39">
                  <c:v>0.0419961954818213</c:v>
                </c:pt>
                <c:pt idx="40">
                  <c:v>0.0419966142139028</c:v>
                </c:pt>
                <c:pt idx="41">
                  <c:v>0.0419969868585133</c:v>
                </c:pt>
                <c:pt idx="42">
                  <c:v>0.0419973184884623</c:v>
                </c:pt>
                <c:pt idx="43">
                  <c:v>0.0419976136181288</c:v>
                </c:pt>
                <c:pt idx="44">
                  <c:v>0.041997876265029</c:v>
                </c:pt>
                <c:pt idx="45">
                  <c:v>0.0419981100044007</c:v>
                </c:pt>
                <c:pt idx="46">
                  <c:v>0.0419983180179599</c:v>
                </c:pt>
                <c:pt idx="47">
                  <c:v>0.0419985031371977</c:v>
                </c:pt>
                <c:pt idx="48">
                  <c:v>0.0419986678819737</c:v>
                </c:pt>
                <c:pt idx="49">
                  <c:v>0.0419988144947767</c:v>
                </c:pt>
                <c:pt idx="50">
                  <c:v>0.0419989449712508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term_structure!$B$51:$AZ$51</c:f>
              <c:numCache>
                <c:formatCode>General</c:formatCode>
                <c:ptCount val="51"/>
                <c:pt idx="0">
                  <c:v>0.0353038040609952</c:v>
                </c:pt>
                <c:pt idx="1">
                  <c:v>0.0417149771923846</c:v>
                </c:pt>
                <c:pt idx="2">
                  <c:v>0.0417464082212195</c:v>
                </c:pt>
                <c:pt idx="3">
                  <c:v>0.0417743671225887</c:v>
                </c:pt>
                <c:pt idx="4">
                  <c:v>0.0417992387171926</c:v>
                </c:pt>
                <c:pt idx="5">
                  <c:v>0.0418213649129881</c:v>
                </c:pt>
                <c:pt idx="6">
                  <c:v>0.0418410495450165</c:v>
                </c:pt>
                <c:pt idx="7">
                  <c:v>0.0418585626583094</c:v>
                </c:pt>
                <c:pt idx="8">
                  <c:v>0.0418741442998289</c:v>
                </c:pt>
                <c:pt idx="9">
                  <c:v>0.0418880078779233</c:v>
                </c:pt>
                <c:pt idx="10">
                  <c:v>0.0419003431399574</c:v>
                </c:pt>
                <c:pt idx="11">
                  <c:v>0.0419113188125211</c:v>
                </c:pt>
                <c:pt idx="12">
                  <c:v>0.0419210849436296</c:v>
                </c:pt>
                <c:pt idx="13">
                  <c:v>0.0419297749811438</c:v>
                </c:pt>
                <c:pt idx="14">
                  <c:v>0.0419375076177024</c:v>
                </c:pt>
                <c:pt idx="15">
                  <c:v>0.0419443884287873</c:v>
                </c:pt>
                <c:pt idx="16">
                  <c:v>0.041950511327776</c:v>
                </c:pt>
                <c:pt idx="17">
                  <c:v>0.0419559598581034</c:v>
                </c:pt>
                <c:pt idx="18">
                  <c:v>0.0419608083418692</c:v>
                </c:pt>
                <c:pt idx="19">
                  <c:v>0.0419651229001536</c:v>
                </c:pt>
                <c:pt idx="20">
                  <c:v>0.041968962359971</c:v>
                </c:pt>
                <c:pt idx="21">
                  <c:v>0.0419723790607449</c:v>
                </c:pt>
                <c:pt idx="22">
                  <c:v>0.0419754195708151</c:v>
                </c:pt>
                <c:pt idx="23">
                  <c:v>0.0419781253251017</c:v>
                </c:pt>
                <c:pt idx="24">
                  <c:v>0.0419805331914473</c:v>
                </c:pt>
                <c:pt idx="25">
                  <c:v>0.0419826759750674</c:v>
                </c:pt>
                <c:pt idx="26">
                  <c:v>0.0419845828663239</c:v>
                </c:pt>
                <c:pt idx="27">
                  <c:v>0.0419862798397916</c:v>
                </c:pt>
                <c:pt idx="28">
                  <c:v>0.0419877900086156</c:v>
                </c:pt>
                <c:pt idx="29">
                  <c:v>0.0419891339401885</c:v>
                </c:pt>
                <c:pt idx="30">
                  <c:v>0.0419903299365361</c:v>
                </c:pt>
                <c:pt idx="31">
                  <c:v>0.041991394284135</c:v>
                </c:pt>
                <c:pt idx="32">
                  <c:v>0.0419923414761027</c:v>
                </c:pt>
                <c:pt idx="33">
                  <c:v>0.0419931844093992</c:v>
                </c:pt>
                <c:pt idx="34">
                  <c:v>0.0419939345611127</c:v>
                </c:pt>
                <c:pt idx="35">
                  <c:v>0.0419946021446338</c:v>
                </c:pt>
                <c:pt idx="36">
                  <c:v>0.0419951962487925</c:v>
                </c:pt>
                <c:pt idx="37">
                  <c:v>0.0419957249619069</c:v>
                </c:pt>
                <c:pt idx="38">
                  <c:v>0.0419961954818213</c:v>
                </c:pt>
                <c:pt idx="39">
                  <c:v>0.0419966142139028</c:v>
                </c:pt>
                <c:pt idx="40">
                  <c:v>0.0419969868585133</c:v>
                </c:pt>
                <c:pt idx="41">
                  <c:v>0.0419973184884623</c:v>
                </c:pt>
                <c:pt idx="42">
                  <c:v>0.0419976136181288</c:v>
                </c:pt>
                <c:pt idx="43">
                  <c:v>0.041997876265029</c:v>
                </c:pt>
                <c:pt idx="44">
                  <c:v>0.0419981100044007</c:v>
                </c:pt>
                <c:pt idx="45">
                  <c:v>0.0419983180179599</c:v>
                </c:pt>
                <c:pt idx="46">
                  <c:v>0.0419985031371977</c:v>
                </c:pt>
                <c:pt idx="47">
                  <c:v>0.0419986678819737</c:v>
                </c:pt>
                <c:pt idx="48">
                  <c:v>0.0419988144947767</c:v>
                </c:pt>
                <c:pt idx="49">
                  <c:v>0.0419989449712508</c:v>
                </c:pt>
                <c:pt idx="50">
                  <c:v>0.0419990610873799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29256"/>
        <c:axId val="2065861560"/>
      </c:lineChart>
      <c:catAx>
        <c:axId val="206582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61560"/>
        <c:crosses val="autoZero"/>
        <c:auto val="1"/>
        <c:lblAlgn val="ctr"/>
        <c:lblOffset val="100"/>
        <c:noMultiLvlLbl val="0"/>
      </c:catAx>
      <c:valAx>
        <c:axId val="206586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term_structure!$B$2:$B$51</c:f>
              <c:numCache>
                <c:formatCode>General</c:formatCode>
                <c:ptCount val="50"/>
                <c:pt idx="0">
                  <c:v>0.00523000000016793</c:v>
                </c:pt>
                <c:pt idx="1">
                  <c:v>0.0065739346867959</c:v>
                </c:pt>
                <c:pt idx="2">
                  <c:v>0.00872188196851442</c:v>
                </c:pt>
                <c:pt idx="3">
                  <c:v>0.0112619187179621</c:v>
                </c:pt>
                <c:pt idx="4">
                  <c:v>0.0139256378948915</c:v>
                </c:pt>
                <c:pt idx="5">
                  <c:v>0.0162460001227136</c:v>
                </c:pt>
                <c:pt idx="6">
                  <c:v>0.0183219128924212</c:v>
                </c:pt>
                <c:pt idx="7">
                  <c:v>0.0201800911759344</c:v>
                </c:pt>
                <c:pt idx="8">
                  <c:v>0.021880997635622</c:v>
                </c:pt>
                <c:pt idx="9">
                  <c:v>0.023385920423117</c:v>
                </c:pt>
                <c:pt idx="10">
                  <c:v>0.0246876397222926</c:v>
                </c:pt>
                <c:pt idx="11">
                  <c:v>0.0258255435693513</c:v>
                </c:pt>
                <c:pt idx="12">
                  <c:v>0.0267688051930008</c:v>
                </c:pt>
                <c:pt idx="13">
                  <c:v>0.0275713088984353</c:v>
                </c:pt>
                <c:pt idx="14">
                  <c:v>0.0282147418446874</c:v>
                </c:pt>
                <c:pt idx="15">
                  <c:v>0.0287186456487796</c:v>
                </c:pt>
                <c:pt idx="16">
                  <c:v>0.0290778627764465</c:v>
                </c:pt>
                <c:pt idx="17">
                  <c:v>0.0293474256939612</c:v>
                </c:pt>
                <c:pt idx="18">
                  <c:v>0.0295242803381184</c:v>
                </c:pt>
                <c:pt idx="19">
                  <c:v>0.0296055926601058</c:v>
                </c:pt>
                <c:pt idx="20">
                  <c:v>0.0297129055062679</c:v>
                </c:pt>
                <c:pt idx="21">
                  <c:v>0.0298645749969577</c:v>
                </c:pt>
                <c:pt idx="22">
                  <c:v>0.0300483477808888</c:v>
                </c:pt>
                <c:pt idx="23">
                  <c:v>0.0302548681441821</c:v>
                </c:pt>
                <c:pt idx="24">
                  <c:v>0.0304769680136618</c:v>
                </c:pt>
                <c:pt idx="25">
                  <c:v>0.0307091443207457</c:v>
                </c:pt>
                <c:pt idx="26">
                  <c:v>0.0309471701710839</c:v>
                </c:pt>
                <c:pt idx="27">
                  <c:v>0.0311878027748391</c:v>
                </c:pt>
                <c:pt idx="28">
                  <c:v>0.0314285621511772</c:v>
                </c:pt>
                <c:pt idx="29">
                  <c:v>0.031667562142357</c:v>
                </c:pt>
                <c:pt idx="30">
                  <c:v>0.0319033804614888</c:v>
                </c:pt>
                <c:pt idx="31">
                  <c:v>0.0321349581240626</c:v>
                </c:pt>
                <c:pt idx="32">
                  <c:v>0.0323615211779786</c:v>
                </c:pt>
                <c:pt idx="33">
                  <c:v>0.0325825194810656</c:v>
                </c:pt>
                <c:pt idx="34">
                  <c:v>0.0327975786005961</c:v>
                </c:pt>
                <c:pt idx="35">
                  <c:v>0.0330064618765227</c:v>
                </c:pt>
                <c:pt idx="36">
                  <c:v>0.0332090404022876</c:v>
                </c:pt>
                <c:pt idx="37">
                  <c:v>0.0334052692058313</c:v>
                </c:pt>
                <c:pt idx="38">
                  <c:v>0.033595168309176</c:v>
                </c:pt>
                <c:pt idx="39">
                  <c:v>0.0337788076433283</c:v>
                </c:pt>
                <c:pt idx="40">
                  <c:v>0.0339562950218037</c:v>
                </c:pt>
                <c:pt idx="41">
                  <c:v>0.034127766549205</c:v>
                </c:pt>
                <c:pt idx="42">
                  <c:v>0.0342933789744249</c:v>
                </c:pt>
                <c:pt idx="43">
                  <c:v>0.0344533036010079</c:v>
                </c:pt>
                <c:pt idx="44">
                  <c:v>0.0346077214472851</c:v>
                </c:pt>
                <c:pt idx="45">
                  <c:v>0.034756819411478</c:v>
                </c:pt>
                <c:pt idx="46">
                  <c:v>0.0349007872461338</c:v>
                </c:pt>
                <c:pt idx="47">
                  <c:v>0.0350398151850317</c:v>
                </c:pt>
                <c:pt idx="48">
                  <c:v>0.0351740920964332</c:v>
                </c:pt>
                <c:pt idx="49">
                  <c:v>0.0353038040609952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term_structure!$C$2:$C$51</c:f>
              <c:numCache>
                <c:formatCode>General</c:formatCode>
                <c:ptCount val="50"/>
                <c:pt idx="0">
                  <c:v>0.00791966613679351</c:v>
                </c:pt>
                <c:pt idx="1">
                  <c:v>0.0130315369496534</c:v>
                </c:pt>
                <c:pt idx="2">
                  <c:v>0.0189204694384009</c:v>
                </c:pt>
                <c:pt idx="3">
                  <c:v>0.0246508634807852</c:v>
                </c:pt>
                <c:pt idx="4">
                  <c:v>0.0279277067314994</c:v>
                </c:pt>
                <c:pt idx="5">
                  <c:v>0.0308667442770445</c:v>
                </c:pt>
                <c:pt idx="6">
                  <c:v>0.0332826261000638</c:v>
                </c:pt>
                <c:pt idx="7">
                  <c:v>0.0355907382483236</c:v>
                </c:pt>
                <c:pt idx="8">
                  <c:v>0.0370303515949768</c:v>
                </c:pt>
                <c:pt idx="9">
                  <c:v>0.0377962474533857</c:v>
                </c:pt>
                <c:pt idx="10">
                  <c:v>0.0384261948972735</c:v>
                </c:pt>
                <c:pt idx="11">
                  <c:v>0.0381558260422208</c:v>
                </c:pt>
                <c:pt idx="12">
                  <c:v>0.0380611131162036</c:v>
                </c:pt>
                <c:pt idx="13">
                  <c:v>0.037265222338456</c:v>
                </c:pt>
                <c:pt idx="14">
                  <c:v>0.0363069047572031</c:v>
                </c:pt>
                <c:pt idx="15">
                  <c:v>0.0348424257497706</c:v>
                </c:pt>
                <c:pt idx="16">
                  <c:v>0.0339408138749941</c:v>
                </c:pt>
                <c:pt idx="17">
                  <c:v>0.032712864970392</c:v>
                </c:pt>
                <c:pt idx="18">
                  <c:v>0.0311517475526752</c:v>
                </c:pt>
                <c:pt idx="19">
                  <c:v>0.031861512812031</c:v>
                </c:pt>
                <c:pt idx="20">
                  <c:v>0.03305479987829</c:v>
                </c:pt>
                <c:pt idx="21">
                  <c:v>0.0340996560504156</c:v>
                </c:pt>
                <c:pt idx="22">
                  <c:v>0.035016281504747</c:v>
                </c:pt>
                <c:pt idx="23">
                  <c:v>0.0358217525763884</c:v>
                </c:pt>
                <c:pt idx="24">
                  <c:v>0.036530583932576</c:v>
                </c:pt>
                <c:pt idx="25">
                  <c:v>0.0371551733265856</c:v>
                </c:pt>
                <c:pt idx="26">
                  <c:v>0.0377061567868995</c:v>
                </c:pt>
                <c:pt idx="27">
                  <c:v>0.0381926947692046</c:v>
                </c:pt>
                <c:pt idx="28">
                  <c:v>0.0386227045718865</c:v>
                </c:pt>
                <c:pt idx="29">
                  <c:v>0.0390030505395564</c:v>
                </c:pt>
                <c:pt idx="30">
                  <c:v>0.0393397008205811</c:v>
                </c:pt>
                <c:pt idx="31">
                  <c:v>0.0396378574080984</c:v>
                </c:pt>
                <c:pt idx="32">
                  <c:v>0.0399020646763177</c:v>
                </c:pt>
                <c:pt idx="33">
                  <c:v>0.0401363004804989</c:v>
                </c:pt>
                <c:pt idx="34">
                  <c:v>0.0403440530231909</c:v>
                </c:pt>
                <c:pt idx="35">
                  <c:v>0.0405283860246721</c:v>
                </c:pt>
                <c:pt idx="36">
                  <c:v>0.0406919942245365</c:v>
                </c:pt>
                <c:pt idx="37">
                  <c:v>0.0408372508438886</c:v>
                </c:pt>
                <c:pt idx="38">
                  <c:v>0.040966248325929</c:v>
                </c:pt>
                <c:pt idx="39">
                  <c:v>0.0410808334285986</c:v>
                </c:pt>
                <c:pt idx="40">
                  <c:v>0.041182637548091</c:v>
                </c:pt>
                <c:pt idx="41">
                  <c:v>0.0412731029975506</c:v>
                </c:pt>
                <c:pt idx="42">
                  <c:v>0.0413535058403704</c:v>
                </c:pt>
                <c:pt idx="43">
                  <c:v>0.0414249757778666</c:v>
                </c:pt>
                <c:pt idx="44">
                  <c:v>0.0414885135087999</c:v>
                </c:pt>
                <c:pt idx="45">
                  <c:v>0.0415450059122342</c:v>
                </c:pt>
                <c:pt idx="46">
                  <c:v>0.0415952393504968</c:v>
                </c:pt>
                <c:pt idx="47">
                  <c:v>0.0416399113434562</c:v>
                </c:pt>
                <c:pt idx="48">
                  <c:v>0.0416796408290454</c:v>
                </c:pt>
                <c:pt idx="49">
                  <c:v>0.0417149771923846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term_structure!$D$2:$D$51</c:f>
              <c:numCache>
                <c:formatCode>General</c:formatCode>
                <c:ptCount val="50"/>
                <c:pt idx="0">
                  <c:v>0.0130315369496534</c:v>
                </c:pt>
                <c:pt idx="1">
                  <c:v>0.0189204694384009</c:v>
                </c:pt>
                <c:pt idx="2">
                  <c:v>0.0246508634807852</c:v>
                </c:pt>
                <c:pt idx="3">
                  <c:v>0.0279277067314994</c:v>
                </c:pt>
                <c:pt idx="4">
                  <c:v>0.0308667442770445</c:v>
                </c:pt>
                <c:pt idx="5">
                  <c:v>0.0332826261000638</c:v>
                </c:pt>
                <c:pt idx="6">
                  <c:v>0.0355907382483236</c:v>
                </c:pt>
                <c:pt idx="7">
                  <c:v>0.0370303515949768</c:v>
                </c:pt>
                <c:pt idx="8">
                  <c:v>0.0377962474533857</c:v>
                </c:pt>
                <c:pt idx="9">
                  <c:v>0.0384261948972735</c:v>
                </c:pt>
                <c:pt idx="10">
                  <c:v>0.0381558260422208</c:v>
                </c:pt>
                <c:pt idx="11">
                  <c:v>0.0380611131162036</c:v>
                </c:pt>
                <c:pt idx="12">
                  <c:v>0.037265222338456</c:v>
                </c:pt>
                <c:pt idx="13">
                  <c:v>0.0363069047572031</c:v>
                </c:pt>
                <c:pt idx="14">
                  <c:v>0.0348424257497706</c:v>
                </c:pt>
                <c:pt idx="15">
                  <c:v>0.0339408138749941</c:v>
                </c:pt>
                <c:pt idx="16">
                  <c:v>0.032712864970392</c:v>
                </c:pt>
                <c:pt idx="17">
                  <c:v>0.0311517475526752</c:v>
                </c:pt>
                <c:pt idx="18">
                  <c:v>0.031861512812031</c:v>
                </c:pt>
                <c:pt idx="19">
                  <c:v>0.03305479987829</c:v>
                </c:pt>
                <c:pt idx="20">
                  <c:v>0.0340996560504156</c:v>
                </c:pt>
                <c:pt idx="21">
                  <c:v>0.035016281504747</c:v>
                </c:pt>
                <c:pt idx="22">
                  <c:v>0.0358217525763884</c:v>
                </c:pt>
                <c:pt idx="23">
                  <c:v>0.036530583932576</c:v>
                </c:pt>
                <c:pt idx="24">
                  <c:v>0.0371551733265856</c:v>
                </c:pt>
                <c:pt idx="25">
                  <c:v>0.0377061567868995</c:v>
                </c:pt>
                <c:pt idx="26">
                  <c:v>0.0381926947692046</c:v>
                </c:pt>
                <c:pt idx="27">
                  <c:v>0.0386227045718865</c:v>
                </c:pt>
                <c:pt idx="28">
                  <c:v>0.0390030505395564</c:v>
                </c:pt>
                <c:pt idx="29">
                  <c:v>0.0393397008205811</c:v>
                </c:pt>
                <c:pt idx="30">
                  <c:v>0.0396378574080984</c:v>
                </c:pt>
                <c:pt idx="31">
                  <c:v>0.0399020646763177</c:v>
                </c:pt>
                <c:pt idx="32">
                  <c:v>0.0401363004804989</c:v>
                </c:pt>
                <c:pt idx="33">
                  <c:v>0.0403440530231909</c:v>
                </c:pt>
                <c:pt idx="34">
                  <c:v>0.0405283860246721</c:v>
                </c:pt>
                <c:pt idx="35">
                  <c:v>0.0406919942245365</c:v>
                </c:pt>
                <c:pt idx="36">
                  <c:v>0.0408372508438886</c:v>
                </c:pt>
                <c:pt idx="37">
                  <c:v>0.040966248325929</c:v>
                </c:pt>
                <c:pt idx="38">
                  <c:v>0.0410808334285986</c:v>
                </c:pt>
                <c:pt idx="39">
                  <c:v>0.041182637548091</c:v>
                </c:pt>
                <c:pt idx="40">
                  <c:v>0.0412731029975506</c:v>
                </c:pt>
                <c:pt idx="41">
                  <c:v>0.0413535058403704</c:v>
                </c:pt>
                <c:pt idx="42">
                  <c:v>0.0414249757778666</c:v>
                </c:pt>
                <c:pt idx="43">
                  <c:v>0.0414885135087999</c:v>
                </c:pt>
                <c:pt idx="44">
                  <c:v>0.0415450059122342</c:v>
                </c:pt>
                <c:pt idx="45">
                  <c:v>0.0415952393504968</c:v>
                </c:pt>
                <c:pt idx="46">
                  <c:v>0.0416399113434562</c:v>
                </c:pt>
                <c:pt idx="47">
                  <c:v>0.0416796408290454</c:v>
                </c:pt>
                <c:pt idx="48">
                  <c:v>0.0417149771923846</c:v>
                </c:pt>
                <c:pt idx="49">
                  <c:v>0.0417464082212195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term_structure!$E$2:$E$51</c:f>
              <c:numCache>
                <c:formatCode>General</c:formatCode>
                <c:ptCount val="50"/>
                <c:pt idx="0">
                  <c:v>0.0189204694384009</c:v>
                </c:pt>
                <c:pt idx="1">
                  <c:v>0.0246508634807852</c:v>
                </c:pt>
                <c:pt idx="2">
                  <c:v>0.0279277067314994</c:v>
                </c:pt>
                <c:pt idx="3">
                  <c:v>0.0308667442770445</c:v>
                </c:pt>
                <c:pt idx="4">
                  <c:v>0.0332826261000638</c:v>
                </c:pt>
                <c:pt idx="5">
                  <c:v>0.0355907382483236</c:v>
                </c:pt>
                <c:pt idx="6">
                  <c:v>0.0370303515949768</c:v>
                </c:pt>
                <c:pt idx="7">
                  <c:v>0.0377962474533857</c:v>
                </c:pt>
                <c:pt idx="8">
                  <c:v>0.0384261948972735</c:v>
                </c:pt>
                <c:pt idx="9">
                  <c:v>0.0381558260422208</c:v>
                </c:pt>
                <c:pt idx="10">
                  <c:v>0.0380611131162036</c:v>
                </c:pt>
                <c:pt idx="11">
                  <c:v>0.037265222338456</c:v>
                </c:pt>
                <c:pt idx="12">
                  <c:v>0.0363069047572031</c:v>
                </c:pt>
                <c:pt idx="13">
                  <c:v>0.0348424257497706</c:v>
                </c:pt>
                <c:pt idx="14">
                  <c:v>0.0339408138749941</c:v>
                </c:pt>
                <c:pt idx="15">
                  <c:v>0.032712864970392</c:v>
                </c:pt>
                <c:pt idx="16">
                  <c:v>0.0311517475526752</c:v>
                </c:pt>
                <c:pt idx="17">
                  <c:v>0.031861512812031</c:v>
                </c:pt>
                <c:pt idx="18">
                  <c:v>0.03305479987829</c:v>
                </c:pt>
                <c:pt idx="19">
                  <c:v>0.0340996560504156</c:v>
                </c:pt>
                <c:pt idx="20">
                  <c:v>0.035016281504747</c:v>
                </c:pt>
                <c:pt idx="21">
                  <c:v>0.0358217525763884</c:v>
                </c:pt>
                <c:pt idx="22">
                  <c:v>0.036530583932576</c:v>
                </c:pt>
                <c:pt idx="23">
                  <c:v>0.0371551733265856</c:v>
                </c:pt>
                <c:pt idx="24">
                  <c:v>0.0377061567868995</c:v>
                </c:pt>
                <c:pt idx="25">
                  <c:v>0.0381926947692046</c:v>
                </c:pt>
                <c:pt idx="26">
                  <c:v>0.0386227045718865</c:v>
                </c:pt>
                <c:pt idx="27">
                  <c:v>0.0390030505395564</c:v>
                </c:pt>
                <c:pt idx="28">
                  <c:v>0.0393397008205811</c:v>
                </c:pt>
                <c:pt idx="29">
                  <c:v>0.0396378574080984</c:v>
                </c:pt>
                <c:pt idx="30">
                  <c:v>0.0399020646763177</c:v>
                </c:pt>
                <c:pt idx="31">
                  <c:v>0.0401363004804989</c:v>
                </c:pt>
                <c:pt idx="32">
                  <c:v>0.0403440530231909</c:v>
                </c:pt>
                <c:pt idx="33">
                  <c:v>0.0405283860246721</c:v>
                </c:pt>
                <c:pt idx="34">
                  <c:v>0.0406919942245365</c:v>
                </c:pt>
                <c:pt idx="35">
                  <c:v>0.0408372508438886</c:v>
                </c:pt>
                <c:pt idx="36">
                  <c:v>0.040966248325929</c:v>
                </c:pt>
                <c:pt idx="37">
                  <c:v>0.0410808334285986</c:v>
                </c:pt>
                <c:pt idx="38">
                  <c:v>0.041182637548091</c:v>
                </c:pt>
                <c:pt idx="39">
                  <c:v>0.0412731029975506</c:v>
                </c:pt>
                <c:pt idx="40">
                  <c:v>0.0413535058403704</c:v>
                </c:pt>
                <c:pt idx="41">
                  <c:v>0.0414249757778666</c:v>
                </c:pt>
                <c:pt idx="42">
                  <c:v>0.0414885135087999</c:v>
                </c:pt>
                <c:pt idx="43">
                  <c:v>0.0415450059122342</c:v>
                </c:pt>
                <c:pt idx="44">
                  <c:v>0.0415952393504968</c:v>
                </c:pt>
                <c:pt idx="45">
                  <c:v>0.0416399113434562</c:v>
                </c:pt>
                <c:pt idx="46">
                  <c:v>0.0416796408290454</c:v>
                </c:pt>
                <c:pt idx="47">
                  <c:v>0.0417149771923846</c:v>
                </c:pt>
                <c:pt idx="48">
                  <c:v>0.0417464082212195</c:v>
                </c:pt>
                <c:pt idx="49">
                  <c:v>0.0417743671225887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term_structure!$F$2:$F$51</c:f>
              <c:numCache>
                <c:formatCode>General</c:formatCode>
                <c:ptCount val="50"/>
                <c:pt idx="0">
                  <c:v>0.0246508634807852</c:v>
                </c:pt>
                <c:pt idx="1">
                  <c:v>0.0279277067314994</c:v>
                </c:pt>
                <c:pt idx="2">
                  <c:v>0.0308667442770445</c:v>
                </c:pt>
                <c:pt idx="3">
                  <c:v>0.0332826261000638</c:v>
                </c:pt>
                <c:pt idx="4">
                  <c:v>0.0355907382483236</c:v>
                </c:pt>
                <c:pt idx="5">
                  <c:v>0.0370303515949768</c:v>
                </c:pt>
                <c:pt idx="6">
                  <c:v>0.0377962474533857</c:v>
                </c:pt>
                <c:pt idx="7">
                  <c:v>0.0384261948972735</c:v>
                </c:pt>
                <c:pt idx="8">
                  <c:v>0.0381558260422208</c:v>
                </c:pt>
                <c:pt idx="9">
                  <c:v>0.0380611131162036</c:v>
                </c:pt>
                <c:pt idx="10">
                  <c:v>0.037265222338456</c:v>
                </c:pt>
                <c:pt idx="11">
                  <c:v>0.0363069047572031</c:v>
                </c:pt>
                <c:pt idx="12">
                  <c:v>0.0348424257497706</c:v>
                </c:pt>
                <c:pt idx="13">
                  <c:v>0.0339408138749941</c:v>
                </c:pt>
                <c:pt idx="14">
                  <c:v>0.032712864970392</c:v>
                </c:pt>
                <c:pt idx="15">
                  <c:v>0.0311517475526752</c:v>
                </c:pt>
                <c:pt idx="16">
                  <c:v>0.031861512812031</c:v>
                </c:pt>
                <c:pt idx="17">
                  <c:v>0.03305479987829</c:v>
                </c:pt>
                <c:pt idx="18">
                  <c:v>0.0340996560504156</c:v>
                </c:pt>
                <c:pt idx="19">
                  <c:v>0.035016281504747</c:v>
                </c:pt>
                <c:pt idx="20">
                  <c:v>0.0358217525763884</c:v>
                </c:pt>
                <c:pt idx="21">
                  <c:v>0.036530583932576</c:v>
                </c:pt>
                <c:pt idx="22">
                  <c:v>0.0371551733265856</c:v>
                </c:pt>
                <c:pt idx="23">
                  <c:v>0.0377061567868995</c:v>
                </c:pt>
                <c:pt idx="24">
                  <c:v>0.0381926947692046</c:v>
                </c:pt>
                <c:pt idx="25">
                  <c:v>0.0386227045718865</c:v>
                </c:pt>
                <c:pt idx="26">
                  <c:v>0.0390030505395564</c:v>
                </c:pt>
                <c:pt idx="27">
                  <c:v>0.0393397008205811</c:v>
                </c:pt>
                <c:pt idx="28">
                  <c:v>0.0396378574080984</c:v>
                </c:pt>
                <c:pt idx="29">
                  <c:v>0.0399020646763177</c:v>
                </c:pt>
                <c:pt idx="30">
                  <c:v>0.0401363004804989</c:v>
                </c:pt>
                <c:pt idx="31">
                  <c:v>0.0403440530231909</c:v>
                </c:pt>
                <c:pt idx="32">
                  <c:v>0.0405283860246721</c:v>
                </c:pt>
                <c:pt idx="33">
                  <c:v>0.0406919942245365</c:v>
                </c:pt>
                <c:pt idx="34">
                  <c:v>0.0408372508438886</c:v>
                </c:pt>
                <c:pt idx="35">
                  <c:v>0.040966248325929</c:v>
                </c:pt>
                <c:pt idx="36">
                  <c:v>0.0410808334285986</c:v>
                </c:pt>
                <c:pt idx="37">
                  <c:v>0.041182637548091</c:v>
                </c:pt>
                <c:pt idx="38">
                  <c:v>0.0412731029975506</c:v>
                </c:pt>
                <c:pt idx="39">
                  <c:v>0.0413535058403704</c:v>
                </c:pt>
                <c:pt idx="40">
                  <c:v>0.0414249757778666</c:v>
                </c:pt>
                <c:pt idx="41">
                  <c:v>0.0414885135087999</c:v>
                </c:pt>
                <c:pt idx="42">
                  <c:v>0.0415450059122342</c:v>
                </c:pt>
                <c:pt idx="43">
                  <c:v>0.0415952393504968</c:v>
                </c:pt>
                <c:pt idx="44">
                  <c:v>0.0416399113434562</c:v>
                </c:pt>
                <c:pt idx="45">
                  <c:v>0.0416796408290454</c:v>
                </c:pt>
                <c:pt idx="46">
                  <c:v>0.0417149771923846</c:v>
                </c:pt>
                <c:pt idx="47">
                  <c:v>0.0417464082212195</c:v>
                </c:pt>
                <c:pt idx="48">
                  <c:v>0.0417743671225887</c:v>
                </c:pt>
                <c:pt idx="49">
                  <c:v>0.0417992387171926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term_structure!$G$2:$G$51</c:f>
              <c:numCache>
                <c:formatCode>General</c:formatCode>
                <c:ptCount val="50"/>
                <c:pt idx="0">
                  <c:v>0.0279277067314994</c:v>
                </c:pt>
                <c:pt idx="1">
                  <c:v>0.0308667442770445</c:v>
                </c:pt>
                <c:pt idx="2">
                  <c:v>0.0332826261000638</c:v>
                </c:pt>
                <c:pt idx="3">
                  <c:v>0.0355907382483236</c:v>
                </c:pt>
                <c:pt idx="4">
                  <c:v>0.0370303515949768</c:v>
                </c:pt>
                <c:pt idx="5">
                  <c:v>0.0377962474533857</c:v>
                </c:pt>
                <c:pt idx="6">
                  <c:v>0.0384261948972735</c:v>
                </c:pt>
                <c:pt idx="7">
                  <c:v>0.0381558260422208</c:v>
                </c:pt>
                <c:pt idx="8">
                  <c:v>0.0380611131162036</c:v>
                </c:pt>
                <c:pt idx="9">
                  <c:v>0.037265222338456</c:v>
                </c:pt>
                <c:pt idx="10">
                  <c:v>0.0363069047572031</c:v>
                </c:pt>
                <c:pt idx="11">
                  <c:v>0.0348424257497706</c:v>
                </c:pt>
                <c:pt idx="12">
                  <c:v>0.0339408138749941</c:v>
                </c:pt>
                <c:pt idx="13">
                  <c:v>0.032712864970392</c:v>
                </c:pt>
                <c:pt idx="14">
                  <c:v>0.0311517475526752</c:v>
                </c:pt>
                <c:pt idx="15">
                  <c:v>0.031861512812031</c:v>
                </c:pt>
                <c:pt idx="16">
                  <c:v>0.03305479987829</c:v>
                </c:pt>
                <c:pt idx="17">
                  <c:v>0.0340996560504156</c:v>
                </c:pt>
                <c:pt idx="18">
                  <c:v>0.035016281504747</c:v>
                </c:pt>
                <c:pt idx="19">
                  <c:v>0.0358217525763884</c:v>
                </c:pt>
                <c:pt idx="20">
                  <c:v>0.036530583932576</c:v>
                </c:pt>
                <c:pt idx="21">
                  <c:v>0.0371551733265856</c:v>
                </c:pt>
                <c:pt idx="22">
                  <c:v>0.0377061567868995</c:v>
                </c:pt>
                <c:pt idx="23">
                  <c:v>0.0381926947692046</c:v>
                </c:pt>
                <c:pt idx="24">
                  <c:v>0.0386227045718865</c:v>
                </c:pt>
                <c:pt idx="25">
                  <c:v>0.0390030505395564</c:v>
                </c:pt>
                <c:pt idx="26">
                  <c:v>0.0393397008205811</c:v>
                </c:pt>
                <c:pt idx="27">
                  <c:v>0.0396378574080984</c:v>
                </c:pt>
                <c:pt idx="28">
                  <c:v>0.0399020646763177</c:v>
                </c:pt>
                <c:pt idx="29">
                  <c:v>0.0401363004804989</c:v>
                </c:pt>
                <c:pt idx="30">
                  <c:v>0.0403440530231909</c:v>
                </c:pt>
                <c:pt idx="31">
                  <c:v>0.0405283860246721</c:v>
                </c:pt>
                <c:pt idx="32">
                  <c:v>0.0406919942245365</c:v>
                </c:pt>
                <c:pt idx="33">
                  <c:v>0.0408372508438886</c:v>
                </c:pt>
                <c:pt idx="34">
                  <c:v>0.040966248325929</c:v>
                </c:pt>
                <c:pt idx="35">
                  <c:v>0.0410808334285986</c:v>
                </c:pt>
                <c:pt idx="36">
                  <c:v>0.041182637548091</c:v>
                </c:pt>
                <c:pt idx="37">
                  <c:v>0.0412731029975506</c:v>
                </c:pt>
                <c:pt idx="38">
                  <c:v>0.0413535058403704</c:v>
                </c:pt>
                <c:pt idx="39">
                  <c:v>0.0414249757778666</c:v>
                </c:pt>
                <c:pt idx="40">
                  <c:v>0.0414885135087999</c:v>
                </c:pt>
                <c:pt idx="41">
                  <c:v>0.0415450059122342</c:v>
                </c:pt>
                <c:pt idx="42">
                  <c:v>0.0415952393504968</c:v>
                </c:pt>
                <c:pt idx="43">
                  <c:v>0.0416399113434562</c:v>
                </c:pt>
                <c:pt idx="44">
                  <c:v>0.0416796408290454</c:v>
                </c:pt>
                <c:pt idx="45">
                  <c:v>0.0417149771923846</c:v>
                </c:pt>
                <c:pt idx="46">
                  <c:v>0.0417464082212195</c:v>
                </c:pt>
                <c:pt idx="47">
                  <c:v>0.0417743671225887</c:v>
                </c:pt>
                <c:pt idx="48">
                  <c:v>0.0417992387171926</c:v>
                </c:pt>
                <c:pt idx="49">
                  <c:v>0.0418213649129881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term_structure!$H$2:$H$51</c:f>
              <c:numCache>
                <c:formatCode>General</c:formatCode>
                <c:ptCount val="50"/>
                <c:pt idx="0">
                  <c:v>0.0308667442770445</c:v>
                </c:pt>
                <c:pt idx="1">
                  <c:v>0.0332826261000638</c:v>
                </c:pt>
                <c:pt idx="2">
                  <c:v>0.0355907382483236</c:v>
                </c:pt>
                <c:pt idx="3">
                  <c:v>0.0370303515949768</c:v>
                </c:pt>
                <c:pt idx="4">
                  <c:v>0.0377962474533857</c:v>
                </c:pt>
                <c:pt idx="5">
                  <c:v>0.0384261948972735</c:v>
                </c:pt>
                <c:pt idx="6">
                  <c:v>0.0381558260422208</c:v>
                </c:pt>
                <c:pt idx="7">
                  <c:v>0.0380611131162036</c:v>
                </c:pt>
                <c:pt idx="8">
                  <c:v>0.037265222338456</c:v>
                </c:pt>
                <c:pt idx="9">
                  <c:v>0.0363069047572031</c:v>
                </c:pt>
                <c:pt idx="10">
                  <c:v>0.0348424257497706</c:v>
                </c:pt>
                <c:pt idx="11">
                  <c:v>0.0339408138749941</c:v>
                </c:pt>
                <c:pt idx="12">
                  <c:v>0.032712864970392</c:v>
                </c:pt>
                <c:pt idx="13">
                  <c:v>0.0311517475526752</c:v>
                </c:pt>
                <c:pt idx="14">
                  <c:v>0.031861512812031</c:v>
                </c:pt>
                <c:pt idx="15">
                  <c:v>0.03305479987829</c:v>
                </c:pt>
                <c:pt idx="16">
                  <c:v>0.0340996560504156</c:v>
                </c:pt>
                <c:pt idx="17">
                  <c:v>0.035016281504747</c:v>
                </c:pt>
                <c:pt idx="18">
                  <c:v>0.0358217525763884</c:v>
                </c:pt>
                <c:pt idx="19">
                  <c:v>0.036530583932576</c:v>
                </c:pt>
                <c:pt idx="20">
                  <c:v>0.0371551733265856</c:v>
                </c:pt>
                <c:pt idx="21">
                  <c:v>0.0377061567868995</c:v>
                </c:pt>
                <c:pt idx="22">
                  <c:v>0.0381926947692046</c:v>
                </c:pt>
                <c:pt idx="23">
                  <c:v>0.0386227045718865</c:v>
                </c:pt>
                <c:pt idx="24">
                  <c:v>0.0390030505395564</c:v>
                </c:pt>
                <c:pt idx="25">
                  <c:v>0.0393397008205811</c:v>
                </c:pt>
                <c:pt idx="26">
                  <c:v>0.0396378574080984</c:v>
                </c:pt>
                <c:pt idx="27">
                  <c:v>0.0399020646763177</c:v>
                </c:pt>
                <c:pt idx="28">
                  <c:v>0.0401363004804989</c:v>
                </c:pt>
                <c:pt idx="29">
                  <c:v>0.0403440530231909</c:v>
                </c:pt>
                <c:pt idx="30">
                  <c:v>0.0405283860246721</c:v>
                </c:pt>
                <c:pt idx="31">
                  <c:v>0.0406919942245365</c:v>
                </c:pt>
                <c:pt idx="32">
                  <c:v>0.0408372508438886</c:v>
                </c:pt>
                <c:pt idx="33">
                  <c:v>0.040966248325929</c:v>
                </c:pt>
                <c:pt idx="34">
                  <c:v>0.0410808334285986</c:v>
                </c:pt>
                <c:pt idx="35">
                  <c:v>0.041182637548091</c:v>
                </c:pt>
                <c:pt idx="36">
                  <c:v>0.0412731029975506</c:v>
                </c:pt>
                <c:pt idx="37">
                  <c:v>0.0413535058403704</c:v>
                </c:pt>
                <c:pt idx="38">
                  <c:v>0.0414249757778666</c:v>
                </c:pt>
                <c:pt idx="39">
                  <c:v>0.0414885135087999</c:v>
                </c:pt>
                <c:pt idx="40">
                  <c:v>0.0415450059122342</c:v>
                </c:pt>
                <c:pt idx="41">
                  <c:v>0.0415952393504968</c:v>
                </c:pt>
                <c:pt idx="42">
                  <c:v>0.0416399113434562</c:v>
                </c:pt>
                <c:pt idx="43">
                  <c:v>0.0416796408290454</c:v>
                </c:pt>
                <c:pt idx="44">
                  <c:v>0.0417149771923846</c:v>
                </c:pt>
                <c:pt idx="45">
                  <c:v>0.0417464082212195</c:v>
                </c:pt>
                <c:pt idx="46">
                  <c:v>0.0417743671225887</c:v>
                </c:pt>
                <c:pt idx="47">
                  <c:v>0.0417992387171926</c:v>
                </c:pt>
                <c:pt idx="48">
                  <c:v>0.0418213649129881</c:v>
                </c:pt>
                <c:pt idx="49">
                  <c:v>0.0418410495450165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term_structure!$I$2:$I$51</c:f>
              <c:numCache>
                <c:formatCode>General</c:formatCode>
                <c:ptCount val="50"/>
                <c:pt idx="0">
                  <c:v>0.0332826261000638</c:v>
                </c:pt>
                <c:pt idx="1">
                  <c:v>0.0355907382483236</c:v>
                </c:pt>
                <c:pt idx="2">
                  <c:v>0.0370303515949768</c:v>
                </c:pt>
                <c:pt idx="3">
                  <c:v>0.0377962474533857</c:v>
                </c:pt>
                <c:pt idx="4">
                  <c:v>0.0384261948972735</c:v>
                </c:pt>
                <c:pt idx="5">
                  <c:v>0.0381558260422208</c:v>
                </c:pt>
                <c:pt idx="6">
                  <c:v>0.0380611131162036</c:v>
                </c:pt>
                <c:pt idx="7">
                  <c:v>0.037265222338456</c:v>
                </c:pt>
                <c:pt idx="8">
                  <c:v>0.0363069047572031</c:v>
                </c:pt>
                <c:pt idx="9">
                  <c:v>0.0348424257497706</c:v>
                </c:pt>
                <c:pt idx="10">
                  <c:v>0.0339408138749941</c:v>
                </c:pt>
                <c:pt idx="11">
                  <c:v>0.032712864970392</c:v>
                </c:pt>
                <c:pt idx="12">
                  <c:v>0.0311517475526752</c:v>
                </c:pt>
                <c:pt idx="13">
                  <c:v>0.031861512812031</c:v>
                </c:pt>
                <c:pt idx="14">
                  <c:v>0.03305479987829</c:v>
                </c:pt>
                <c:pt idx="15">
                  <c:v>0.0340996560504156</c:v>
                </c:pt>
                <c:pt idx="16">
                  <c:v>0.035016281504747</c:v>
                </c:pt>
                <c:pt idx="17">
                  <c:v>0.0358217525763884</c:v>
                </c:pt>
                <c:pt idx="18">
                  <c:v>0.036530583932576</c:v>
                </c:pt>
                <c:pt idx="19">
                  <c:v>0.0371551733265856</c:v>
                </c:pt>
                <c:pt idx="20">
                  <c:v>0.0377061567868995</c:v>
                </c:pt>
                <c:pt idx="21">
                  <c:v>0.0381926947692046</c:v>
                </c:pt>
                <c:pt idx="22">
                  <c:v>0.0386227045718865</c:v>
                </c:pt>
                <c:pt idx="23">
                  <c:v>0.0390030505395564</c:v>
                </c:pt>
                <c:pt idx="24">
                  <c:v>0.0393397008205811</c:v>
                </c:pt>
                <c:pt idx="25">
                  <c:v>0.0396378574080984</c:v>
                </c:pt>
                <c:pt idx="26">
                  <c:v>0.0399020646763177</c:v>
                </c:pt>
                <c:pt idx="27">
                  <c:v>0.0401363004804989</c:v>
                </c:pt>
                <c:pt idx="28">
                  <c:v>0.0403440530231909</c:v>
                </c:pt>
                <c:pt idx="29">
                  <c:v>0.0405283860246721</c:v>
                </c:pt>
                <c:pt idx="30">
                  <c:v>0.0406919942245365</c:v>
                </c:pt>
                <c:pt idx="31">
                  <c:v>0.0408372508438886</c:v>
                </c:pt>
                <c:pt idx="32">
                  <c:v>0.040966248325929</c:v>
                </c:pt>
                <c:pt idx="33">
                  <c:v>0.0410808334285986</c:v>
                </c:pt>
                <c:pt idx="34">
                  <c:v>0.041182637548091</c:v>
                </c:pt>
                <c:pt idx="35">
                  <c:v>0.0412731029975506</c:v>
                </c:pt>
                <c:pt idx="36">
                  <c:v>0.0413535058403704</c:v>
                </c:pt>
                <c:pt idx="37">
                  <c:v>0.0414249757778666</c:v>
                </c:pt>
                <c:pt idx="38">
                  <c:v>0.0414885135087999</c:v>
                </c:pt>
                <c:pt idx="39">
                  <c:v>0.0415450059122342</c:v>
                </c:pt>
                <c:pt idx="40">
                  <c:v>0.0415952393504968</c:v>
                </c:pt>
                <c:pt idx="41">
                  <c:v>0.0416399113434562</c:v>
                </c:pt>
                <c:pt idx="42">
                  <c:v>0.0416796408290454</c:v>
                </c:pt>
                <c:pt idx="43">
                  <c:v>0.0417149771923846</c:v>
                </c:pt>
                <c:pt idx="44">
                  <c:v>0.0417464082212195</c:v>
                </c:pt>
                <c:pt idx="45">
                  <c:v>0.0417743671225887</c:v>
                </c:pt>
                <c:pt idx="46">
                  <c:v>0.0417992387171926</c:v>
                </c:pt>
                <c:pt idx="47">
                  <c:v>0.0418213649129881</c:v>
                </c:pt>
                <c:pt idx="48">
                  <c:v>0.0418410495450165</c:v>
                </c:pt>
                <c:pt idx="49">
                  <c:v>0.0418585626583094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term_structure!$J$2:$J$51</c:f>
              <c:numCache>
                <c:formatCode>General</c:formatCode>
                <c:ptCount val="50"/>
                <c:pt idx="0">
                  <c:v>0.0355907382483236</c:v>
                </c:pt>
                <c:pt idx="1">
                  <c:v>0.0370303515949768</c:v>
                </c:pt>
                <c:pt idx="2">
                  <c:v>0.0377962474533857</c:v>
                </c:pt>
                <c:pt idx="3">
                  <c:v>0.0384261948972735</c:v>
                </c:pt>
                <c:pt idx="4">
                  <c:v>0.0381558260422208</c:v>
                </c:pt>
                <c:pt idx="5">
                  <c:v>0.0380611131162036</c:v>
                </c:pt>
                <c:pt idx="6">
                  <c:v>0.037265222338456</c:v>
                </c:pt>
                <c:pt idx="7">
                  <c:v>0.0363069047572031</c:v>
                </c:pt>
                <c:pt idx="8">
                  <c:v>0.0348424257497706</c:v>
                </c:pt>
                <c:pt idx="9">
                  <c:v>0.0339408138749941</c:v>
                </c:pt>
                <c:pt idx="10">
                  <c:v>0.032712864970392</c:v>
                </c:pt>
                <c:pt idx="11">
                  <c:v>0.0311517475526752</c:v>
                </c:pt>
                <c:pt idx="12">
                  <c:v>0.031861512812031</c:v>
                </c:pt>
                <c:pt idx="13">
                  <c:v>0.03305479987829</c:v>
                </c:pt>
                <c:pt idx="14">
                  <c:v>0.0340996560504156</c:v>
                </c:pt>
                <c:pt idx="15">
                  <c:v>0.035016281504747</c:v>
                </c:pt>
                <c:pt idx="16">
                  <c:v>0.0358217525763884</c:v>
                </c:pt>
                <c:pt idx="17">
                  <c:v>0.036530583932576</c:v>
                </c:pt>
                <c:pt idx="18">
                  <c:v>0.0371551733265856</c:v>
                </c:pt>
                <c:pt idx="19">
                  <c:v>0.0377061567868995</c:v>
                </c:pt>
                <c:pt idx="20">
                  <c:v>0.0381926947692046</c:v>
                </c:pt>
                <c:pt idx="21">
                  <c:v>0.0386227045718865</c:v>
                </c:pt>
                <c:pt idx="22">
                  <c:v>0.0390030505395564</c:v>
                </c:pt>
                <c:pt idx="23">
                  <c:v>0.0393397008205811</c:v>
                </c:pt>
                <c:pt idx="24">
                  <c:v>0.0396378574080984</c:v>
                </c:pt>
                <c:pt idx="25">
                  <c:v>0.0399020646763177</c:v>
                </c:pt>
                <c:pt idx="26">
                  <c:v>0.0401363004804989</c:v>
                </c:pt>
                <c:pt idx="27">
                  <c:v>0.0403440530231909</c:v>
                </c:pt>
                <c:pt idx="28">
                  <c:v>0.0405283860246721</c:v>
                </c:pt>
                <c:pt idx="29">
                  <c:v>0.0406919942245365</c:v>
                </c:pt>
                <c:pt idx="30">
                  <c:v>0.0408372508438886</c:v>
                </c:pt>
                <c:pt idx="31">
                  <c:v>0.040966248325929</c:v>
                </c:pt>
                <c:pt idx="32">
                  <c:v>0.0410808334285986</c:v>
                </c:pt>
                <c:pt idx="33">
                  <c:v>0.041182637548091</c:v>
                </c:pt>
                <c:pt idx="34">
                  <c:v>0.0412731029975506</c:v>
                </c:pt>
                <c:pt idx="35">
                  <c:v>0.0413535058403704</c:v>
                </c:pt>
                <c:pt idx="36">
                  <c:v>0.0414249757778666</c:v>
                </c:pt>
                <c:pt idx="37">
                  <c:v>0.0414885135087999</c:v>
                </c:pt>
                <c:pt idx="38">
                  <c:v>0.0415450059122342</c:v>
                </c:pt>
                <c:pt idx="39">
                  <c:v>0.0415952393504968</c:v>
                </c:pt>
                <c:pt idx="40">
                  <c:v>0.0416399113434562</c:v>
                </c:pt>
                <c:pt idx="41">
                  <c:v>0.0416796408290454</c:v>
                </c:pt>
                <c:pt idx="42">
                  <c:v>0.0417149771923846</c:v>
                </c:pt>
                <c:pt idx="43">
                  <c:v>0.0417464082212195</c:v>
                </c:pt>
                <c:pt idx="44">
                  <c:v>0.0417743671225887</c:v>
                </c:pt>
                <c:pt idx="45">
                  <c:v>0.0417992387171926</c:v>
                </c:pt>
                <c:pt idx="46">
                  <c:v>0.0418213649129881</c:v>
                </c:pt>
                <c:pt idx="47">
                  <c:v>0.0418410495450165</c:v>
                </c:pt>
                <c:pt idx="48">
                  <c:v>0.0418585626583094</c:v>
                </c:pt>
                <c:pt idx="49">
                  <c:v>0.0418741442998289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term_structure!$K$2:$K$51</c:f>
              <c:numCache>
                <c:formatCode>General</c:formatCode>
                <c:ptCount val="50"/>
                <c:pt idx="0">
                  <c:v>0.0370303515949768</c:v>
                </c:pt>
                <c:pt idx="1">
                  <c:v>0.0377962474533857</c:v>
                </c:pt>
                <c:pt idx="2">
                  <c:v>0.0384261948972735</c:v>
                </c:pt>
                <c:pt idx="3">
                  <c:v>0.0381558260422208</c:v>
                </c:pt>
                <c:pt idx="4">
                  <c:v>0.0380611131162036</c:v>
                </c:pt>
                <c:pt idx="5">
                  <c:v>0.037265222338456</c:v>
                </c:pt>
                <c:pt idx="6">
                  <c:v>0.0363069047572031</c:v>
                </c:pt>
                <c:pt idx="7">
                  <c:v>0.0348424257497706</c:v>
                </c:pt>
                <c:pt idx="8">
                  <c:v>0.0339408138749941</c:v>
                </c:pt>
                <c:pt idx="9">
                  <c:v>0.032712864970392</c:v>
                </c:pt>
                <c:pt idx="10">
                  <c:v>0.0311517475526752</c:v>
                </c:pt>
                <c:pt idx="11">
                  <c:v>0.031861512812031</c:v>
                </c:pt>
                <c:pt idx="12">
                  <c:v>0.03305479987829</c:v>
                </c:pt>
                <c:pt idx="13">
                  <c:v>0.0340996560504156</c:v>
                </c:pt>
                <c:pt idx="14">
                  <c:v>0.035016281504747</c:v>
                </c:pt>
                <c:pt idx="15">
                  <c:v>0.0358217525763884</c:v>
                </c:pt>
                <c:pt idx="16">
                  <c:v>0.036530583932576</c:v>
                </c:pt>
                <c:pt idx="17">
                  <c:v>0.0371551733265856</c:v>
                </c:pt>
                <c:pt idx="18">
                  <c:v>0.0377061567868995</c:v>
                </c:pt>
                <c:pt idx="19">
                  <c:v>0.0381926947692046</c:v>
                </c:pt>
                <c:pt idx="20">
                  <c:v>0.0386227045718865</c:v>
                </c:pt>
                <c:pt idx="21">
                  <c:v>0.0390030505395564</c:v>
                </c:pt>
                <c:pt idx="22">
                  <c:v>0.0393397008205811</c:v>
                </c:pt>
                <c:pt idx="23">
                  <c:v>0.0396378574080984</c:v>
                </c:pt>
                <c:pt idx="24">
                  <c:v>0.0399020646763177</c:v>
                </c:pt>
                <c:pt idx="25">
                  <c:v>0.0401363004804989</c:v>
                </c:pt>
                <c:pt idx="26">
                  <c:v>0.0403440530231909</c:v>
                </c:pt>
                <c:pt idx="27">
                  <c:v>0.0405283860246721</c:v>
                </c:pt>
                <c:pt idx="28">
                  <c:v>0.0406919942245365</c:v>
                </c:pt>
                <c:pt idx="29">
                  <c:v>0.0408372508438886</c:v>
                </c:pt>
                <c:pt idx="30">
                  <c:v>0.040966248325929</c:v>
                </c:pt>
                <c:pt idx="31">
                  <c:v>0.0410808334285986</c:v>
                </c:pt>
                <c:pt idx="32">
                  <c:v>0.041182637548091</c:v>
                </c:pt>
                <c:pt idx="33">
                  <c:v>0.0412731029975506</c:v>
                </c:pt>
                <c:pt idx="34">
                  <c:v>0.0413535058403704</c:v>
                </c:pt>
                <c:pt idx="35">
                  <c:v>0.0414249757778666</c:v>
                </c:pt>
                <c:pt idx="36">
                  <c:v>0.0414885135087999</c:v>
                </c:pt>
                <c:pt idx="37">
                  <c:v>0.0415450059122342</c:v>
                </c:pt>
                <c:pt idx="38">
                  <c:v>0.0415952393504968</c:v>
                </c:pt>
                <c:pt idx="39">
                  <c:v>0.0416399113434562</c:v>
                </c:pt>
                <c:pt idx="40">
                  <c:v>0.0416796408290454</c:v>
                </c:pt>
                <c:pt idx="41">
                  <c:v>0.0417149771923846</c:v>
                </c:pt>
                <c:pt idx="42">
                  <c:v>0.0417464082212195</c:v>
                </c:pt>
                <c:pt idx="43">
                  <c:v>0.0417743671225887</c:v>
                </c:pt>
                <c:pt idx="44">
                  <c:v>0.0417992387171926</c:v>
                </c:pt>
                <c:pt idx="45">
                  <c:v>0.0418213649129881</c:v>
                </c:pt>
                <c:pt idx="46">
                  <c:v>0.0418410495450165</c:v>
                </c:pt>
                <c:pt idx="47">
                  <c:v>0.0418585626583094</c:v>
                </c:pt>
                <c:pt idx="48">
                  <c:v>0.0418741442998289</c:v>
                </c:pt>
                <c:pt idx="49">
                  <c:v>0.0418880078779233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term_structure!$L$2:$L$51</c:f>
              <c:numCache>
                <c:formatCode>General</c:formatCode>
                <c:ptCount val="50"/>
                <c:pt idx="0">
                  <c:v>0.0377962474533857</c:v>
                </c:pt>
                <c:pt idx="1">
                  <c:v>0.0384261948972735</c:v>
                </c:pt>
                <c:pt idx="2">
                  <c:v>0.0381558260422208</c:v>
                </c:pt>
                <c:pt idx="3">
                  <c:v>0.0380611131162036</c:v>
                </c:pt>
                <c:pt idx="4">
                  <c:v>0.037265222338456</c:v>
                </c:pt>
                <c:pt idx="5">
                  <c:v>0.0363069047572031</c:v>
                </c:pt>
                <c:pt idx="6">
                  <c:v>0.0348424257497706</c:v>
                </c:pt>
                <c:pt idx="7">
                  <c:v>0.0339408138749941</c:v>
                </c:pt>
                <c:pt idx="8">
                  <c:v>0.032712864970392</c:v>
                </c:pt>
                <c:pt idx="9">
                  <c:v>0.0311517475526752</c:v>
                </c:pt>
                <c:pt idx="10">
                  <c:v>0.031861512812031</c:v>
                </c:pt>
                <c:pt idx="11">
                  <c:v>0.03305479987829</c:v>
                </c:pt>
                <c:pt idx="12">
                  <c:v>0.0340996560504156</c:v>
                </c:pt>
                <c:pt idx="13">
                  <c:v>0.035016281504747</c:v>
                </c:pt>
                <c:pt idx="14">
                  <c:v>0.0358217525763884</c:v>
                </c:pt>
                <c:pt idx="15">
                  <c:v>0.036530583932576</c:v>
                </c:pt>
                <c:pt idx="16">
                  <c:v>0.0371551733265856</c:v>
                </c:pt>
                <c:pt idx="17">
                  <c:v>0.0377061567868995</c:v>
                </c:pt>
                <c:pt idx="18">
                  <c:v>0.0381926947692046</c:v>
                </c:pt>
                <c:pt idx="19">
                  <c:v>0.0386227045718865</c:v>
                </c:pt>
                <c:pt idx="20">
                  <c:v>0.0390030505395564</c:v>
                </c:pt>
                <c:pt idx="21">
                  <c:v>0.0393397008205811</c:v>
                </c:pt>
                <c:pt idx="22">
                  <c:v>0.0396378574080984</c:v>
                </c:pt>
                <c:pt idx="23">
                  <c:v>0.0399020646763177</c:v>
                </c:pt>
                <c:pt idx="24">
                  <c:v>0.0401363004804989</c:v>
                </c:pt>
                <c:pt idx="25">
                  <c:v>0.0403440530231909</c:v>
                </c:pt>
                <c:pt idx="26">
                  <c:v>0.0405283860246721</c:v>
                </c:pt>
                <c:pt idx="27">
                  <c:v>0.0406919942245365</c:v>
                </c:pt>
                <c:pt idx="28">
                  <c:v>0.0408372508438886</c:v>
                </c:pt>
                <c:pt idx="29">
                  <c:v>0.040966248325929</c:v>
                </c:pt>
                <c:pt idx="30">
                  <c:v>0.0410808334285986</c:v>
                </c:pt>
                <c:pt idx="31">
                  <c:v>0.041182637548091</c:v>
                </c:pt>
                <c:pt idx="32">
                  <c:v>0.0412731029975506</c:v>
                </c:pt>
                <c:pt idx="33">
                  <c:v>0.0413535058403704</c:v>
                </c:pt>
                <c:pt idx="34">
                  <c:v>0.0414249757778666</c:v>
                </c:pt>
                <c:pt idx="35">
                  <c:v>0.0414885135087999</c:v>
                </c:pt>
                <c:pt idx="36">
                  <c:v>0.0415450059122342</c:v>
                </c:pt>
                <c:pt idx="37">
                  <c:v>0.0415952393504968</c:v>
                </c:pt>
                <c:pt idx="38">
                  <c:v>0.0416399113434562</c:v>
                </c:pt>
                <c:pt idx="39">
                  <c:v>0.0416796408290454</c:v>
                </c:pt>
                <c:pt idx="40">
                  <c:v>0.0417149771923846</c:v>
                </c:pt>
                <c:pt idx="41">
                  <c:v>0.0417464082212195</c:v>
                </c:pt>
                <c:pt idx="42">
                  <c:v>0.0417743671225887</c:v>
                </c:pt>
                <c:pt idx="43">
                  <c:v>0.0417992387171926</c:v>
                </c:pt>
                <c:pt idx="44">
                  <c:v>0.0418213649129881</c:v>
                </c:pt>
                <c:pt idx="45">
                  <c:v>0.0418410495450165</c:v>
                </c:pt>
                <c:pt idx="46">
                  <c:v>0.0418585626583094</c:v>
                </c:pt>
                <c:pt idx="47">
                  <c:v>0.0418741442998289</c:v>
                </c:pt>
                <c:pt idx="48">
                  <c:v>0.0418880078779233</c:v>
                </c:pt>
                <c:pt idx="49">
                  <c:v>0.0419003431399574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term_structure!$M$2:$M$51</c:f>
              <c:numCache>
                <c:formatCode>General</c:formatCode>
                <c:ptCount val="50"/>
                <c:pt idx="0">
                  <c:v>0.0384261948972735</c:v>
                </c:pt>
                <c:pt idx="1">
                  <c:v>0.0381558260422208</c:v>
                </c:pt>
                <c:pt idx="2">
                  <c:v>0.0380611131162036</c:v>
                </c:pt>
                <c:pt idx="3">
                  <c:v>0.037265222338456</c:v>
                </c:pt>
                <c:pt idx="4">
                  <c:v>0.0363069047572031</c:v>
                </c:pt>
                <c:pt idx="5">
                  <c:v>0.0348424257497706</c:v>
                </c:pt>
                <c:pt idx="6">
                  <c:v>0.0339408138749941</c:v>
                </c:pt>
                <c:pt idx="7">
                  <c:v>0.032712864970392</c:v>
                </c:pt>
                <c:pt idx="8">
                  <c:v>0.0311517475526752</c:v>
                </c:pt>
                <c:pt idx="9">
                  <c:v>0.031861512812031</c:v>
                </c:pt>
                <c:pt idx="10">
                  <c:v>0.03305479987829</c:v>
                </c:pt>
                <c:pt idx="11">
                  <c:v>0.0340996560504156</c:v>
                </c:pt>
                <c:pt idx="12">
                  <c:v>0.035016281504747</c:v>
                </c:pt>
                <c:pt idx="13">
                  <c:v>0.0358217525763884</c:v>
                </c:pt>
                <c:pt idx="14">
                  <c:v>0.036530583932576</c:v>
                </c:pt>
                <c:pt idx="15">
                  <c:v>0.0371551733265856</c:v>
                </c:pt>
                <c:pt idx="16">
                  <c:v>0.0377061567868995</c:v>
                </c:pt>
                <c:pt idx="17">
                  <c:v>0.0381926947692046</c:v>
                </c:pt>
                <c:pt idx="18">
                  <c:v>0.0386227045718865</c:v>
                </c:pt>
                <c:pt idx="19">
                  <c:v>0.0390030505395564</c:v>
                </c:pt>
                <c:pt idx="20">
                  <c:v>0.0393397008205811</c:v>
                </c:pt>
                <c:pt idx="21">
                  <c:v>0.0396378574080984</c:v>
                </c:pt>
                <c:pt idx="22">
                  <c:v>0.0399020646763177</c:v>
                </c:pt>
                <c:pt idx="23">
                  <c:v>0.0401363004804989</c:v>
                </c:pt>
                <c:pt idx="24">
                  <c:v>0.0403440530231909</c:v>
                </c:pt>
                <c:pt idx="25">
                  <c:v>0.0405283860246721</c:v>
                </c:pt>
                <c:pt idx="26">
                  <c:v>0.0406919942245365</c:v>
                </c:pt>
                <c:pt idx="27">
                  <c:v>0.0408372508438886</c:v>
                </c:pt>
                <c:pt idx="28">
                  <c:v>0.040966248325929</c:v>
                </c:pt>
                <c:pt idx="29">
                  <c:v>0.0410808334285986</c:v>
                </c:pt>
                <c:pt idx="30">
                  <c:v>0.041182637548091</c:v>
                </c:pt>
                <c:pt idx="31">
                  <c:v>0.0412731029975506</c:v>
                </c:pt>
                <c:pt idx="32">
                  <c:v>0.0413535058403704</c:v>
                </c:pt>
                <c:pt idx="33">
                  <c:v>0.0414249757778666</c:v>
                </c:pt>
                <c:pt idx="34">
                  <c:v>0.0414885135087999</c:v>
                </c:pt>
                <c:pt idx="35">
                  <c:v>0.0415450059122342</c:v>
                </c:pt>
                <c:pt idx="36">
                  <c:v>0.0415952393504968</c:v>
                </c:pt>
                <c:pt idx="37">
                  <c:v>0.0416399113434562</c:v>
                </c:pt>
                <c:pt idx="38">
                  <c:v>0.0416796408290454</c:v>
                </c:pt>
                <c:pt idx="39">
                  <c:v>0.0417149771923846</c:v>
                </c:pt>
                <c:pt idx="40">
                  <c:v>0.0417464082212195</c:v>
                </c:pt>
                <c:pt idx="41">
                  <c:v>0.0417743671225887</c:v>
                </c:pt>
                <c:pt idx="42">
                  <c:v>0.0417992387171926</c:v>
                </c:pt>
                <c:pt idx="43">
                  <c:v>0.0418213649129881</c:v>
                </c:pt>
                <c:pt idx="44">
                  <c:v>0.0418410495450165</c:v>
                </c:pt>
                <c:pt idx="45">
                  <c:v>0.0418585626583094</c:v>
                </c:pt>
                <c:pt idx="46">
                  <c:v>0.0418741442998289</c:v>
                </c:pt>
                <c:pt idx="47">
                  <c:v>0.0418880078779233</c:v>
                </c:pt>
                <c:pt idx="48">
                  <c:v>0.0419003431399574</c:v>
                </c:pt>
                <c:pt idx="49">
                  <c:v>0.0419113188125211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term_structure!$N$2:$N$51</c:f>
              <c:numCache>
                <c:formatCode>General</c:formatCode>
                <c:ptCount val="50"/>
                <c:pt idx="0">
                  <c:v>0.0381558260422208</c:v>
                </c:pt>
                <c:pt idx="1">
                  <c:v>0.0380611131162036</c:v>
                </c:pt>
                <c:pt idx="2">
                  <c:v>0.037265222338456</c:v>
                </c:pt>
                <c:pt idx="3">
                  <c:v>0.0363069047572031</c:v>
                </c:pt>
                <c:pt idx="4">
                  <c:v>0.0348424257497706</c:v>
                </c:pt>
                <c:pt idx="5">
                  <c:v>0.0339408138749941</c:v>
                </c:pt>
                <c:pt idx="6">
                  <c:v>0.032712864970392</c:v>
                </c:pt>
                <c:pt idx="7">
                  <c:v>0.0311517475526752</c:v>
                </c:pt>
                <c:pt idx="8">
                  <c:v>0.031861512812031</c:v>
                </c:pt>
                <c:pt idx="9">
                  <c:v>0.03305479987829</c:v>
                </c:pt>
                <c:pt idx="10">
                  <c:v>0.0340996560504156</c:v>
                </c:pt>
                <c:pt idx="11">
                  <c:v>0.035016281504747</c:v>
                </c:pt>
                <c:pt idx="12">
                  <c:v>0.0358217525763884</c:v>
                </c:pt>
                <c:pt idx="13">
                  <c:v>0.036530583932576</c:v>
                </c:pt>
                <c:pt idx="14">
                  <c:v>0.0371551733265856</c:v>
                </c:pt>
                <c:pt idx="15">
                  <c:v>0.0377061567868995</c:v>
                </c:pt>
                <c:pt idx="16">
                  <c:v>0.0381926947692046</c:v>
                </c:pt>
                <c:pt idx="17">
                  <c:v>0.0386227045718865</c:v>
                </c:pt>
                <c:pt idx="18">
                  <c:v>0.0390030505395564</c:v>
                </c:pt>
                <c:pt idx="19">
                  <c:v>0.0393397008205811</c:v>
                </c:pt>
                <c:pt idx="20">
                  <c:v>0.0396378574080984</c:v>
                </c:pt>
                <c:pt idx="21">
                  <c:v>0.0399020646763177</c:v>
                </c:pt>
                <c:pt idx="22">
                  <c:v>0.0401363004804989</c:v>
                </c:pt>
                <c:pt idx="23">
                  <c:v>0.0403440530231909</c:v>
                </c:pt>
                <c:pt idx="24">
                  <c:v>0.0405283860246721</c:v>
                </c:pt>
                <c:pt idx="25">
                  <c:v>0.0406919942245365</c:v>
                </c:pt>
                <c:pt idx="26">
                  <c:v>0.0408372508438886</c:v>
                </c:pt>
                <c:pt idx="27">
                  <c:v>0.040966248325929</c:v>
                </c:pt>
                <c:pt idx="28">
                  <c:v>0.0410808334285986</c:v>
                </c:pt>
                <c:pt idx="29">
                  <c:v>0.041182637548091</c:v>
                </c:pt>
                <c:pt idx="30">
                  <c:v>0.0412731029975506</c:v>
                </c:pt>
                <c:pt idx="31">
                  <c:v>0.0413535058403704</c:v>
                </c:pt>
                <c:pt idx="32">
                  <c:v>0.0414249757778666</c:v>
                </c:pt>
                <c:pt idx="33">
                  <c:v>0.0414885135087999</c:v>
                </c:pt>
                <c:pt idx="34">
                  <c:v>0.0415450059122342</c:v>
                </c:pt>
                <c:pt idx="35">
                  <c:v>0.0415952393504968</c:v>
                </c:pt>
                <c:pt idx="36">
                  <c:v>0.0416399113434562</c:v>
                </c:pt>
                <c:pt idx="37">
                  <c:v>0.0416796408290454</c:v>
                </c:pt>
                <c:pt idx="38">
                  <c:v>0.0417149771923846</c:v>
                </c:pt>
                <c:pt idx="39">
                  <c:v>0.0417464082212195</c:v>
                </c:pt>
                <c:pt idx="40">
                  <c:v>0.0417743671225887</c:v>
                </c:pt>
                <c:pt idx="41">
                  <c:v>0.0417992387171926</c:v>
                </c:pt>
                <c:pt idx="42">
                  <c:v>0.0418213649129881</c:v>
                </c:pt>
                <c:pt idx="43">
                  <c:v>0.0418410495450165</c:v>
                </c:pt>
                <c:pt idx="44">
                  <c:v>0.0418585626583094</c:v>
                </c:pt>
                <c:pt idx="45">
                  <c:v>0.0418741442998289</c:v>
                </c:pt>
                <c:pt idx="46">
                  <c:v>0.0418880078779233</c:v>
                </c:pt>
                <c:pt idx="47">
                  <c:v>0.0419003431399574</c:v>
                </c:pt>
                <c:pt idx="48">
                  <c:v>0.0419113188125211</c:v>
                </c:pt>
                <c:pt idx="49">
                  <c:v>0.0419210849436296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term_structure!$O$2:$O$51</c:f>
              <c:numCache>
                <c:formatCode>General</c:formatCode>
                <c:ptCount val="50"/>
                <c:pt idx="0">
                  <c:v>0.0380611131162036</c:v>
                </c:pt>
                <c:pt idx="1">
                  <c:v>0.037265222338456</c:v>
                </c:pt>
                <c:pt idx="2">
                  <c:v>0.0363069047572031</c:v>
                </c:pt>
                <c:pt idx="3">
                  <c:v>0.0348424257497706</c:v>
                </c:pt>
                <c:pt idx="4">
                  <c:v>0.0339408138749941</c:v>
                </c:pt>
                <c:pt idx="5">
                  <c:v>0.032712864970392</c:v>
                </c:pt>
                <c:pt idx="6">
                  <c:v>0.0311517475526752</c:v>
                </c:pt>
                <c:pt idx="7">
                  <c:v>0.031861512812031</c:v>
                </c:pt>
                <c:pt idx="8">
                  <c:v>0.03305479987829</c:v>
                </c:pt>
                <c:pt idx="9">
                  <c:v>0.0340996560504156</c:v>
                </c:pt>
                <c:pt idx="10">
                  <c:v>0.035016281504747</c:v>
                </c:pt>
                <c:pt idx="11">
                  <c:v>0.0358217525763884</c:v>
                </c:pt>
                <c:pt idx="12">
                  <c:v>0.036530583932576</c:v>
                </c:pt>
                <c:pt idx="13">
                  <c:v>0.0371551733265856</c:v>
                </c:pt>
                <c:pt idx="14">
                  <c:v>0.0377061567868995</c:v>
                </c:pt>
                <c:pt idx="15">
                  <c:v>0.0381926947692046</c:v>
                </c:pt>
                <c:pt idx="16">
                  <c:v>0.0386227045718865</c:v>
                </c:pt>
                <c:pt idx="17">
                  <c:v>0.0390030505395564</c:v>
                </c:pt>
                <c:pt idx="18">
                  <c:v>0.0393397008205811</c:v>
                </c:pt>
                <c:pt idx="19">
                  <c:v>0.0396378574080984</c:v>
                </c:pt>
                <c:pt idx="20">
                  <c:v>0.0399020646763177</c:v>
                </c:pt>
                <c:pt idx="21">
                  <c:v>0.0401363004804989</c:v>
                </c:pt>
                <c:pt idx="22">
                  <c:v>0.0403440530231909</c:v>
                </c:pt>
                <c:pt idx="23">
                  <c:v>0.0405283860246721</c:v>
                </c:pt>
                <c:pt idx="24">
                  <c:v>0.0406919942245365</c:v>
                </c:pt>
                <c:pt idx="25">
                  <c:v>0.0408372508438886</c:v>
                </c:pt>
                <c:pt idx="26">
                  <c:v>0.040966248325929</c:v>
                </c:pt>
                <c:pt idx="27">
                  <c:v>0.0410808334285986</c:v>
                </c:pt>
                <c:pt idx="28">
                  <c:v>0.041182637548091</c:v>
                </c:pt>
                <c:pt idx="29">
                  <c:v>0.0412731029975506</c:v>
                </c:pt>
                <c:pt idx="30">
                  <c:v>0.0413535058403704</c:v>
                </c:pt>
                <c:pt idx="31">
                  <c:v>0.0414249757778666</c:v>
                </c:pt>
                <c:pt idx="32">
                  <c:v>0.0414885135087999</c:v>
                </c:pt>
                <c:pt idx="33">
                  <c:v>0.0415450059122342</c:v>
                </c:pt>
                <c:pt idx="34">
                  <c:v>0.0415952393504968</c:v>
                </c:pt>
                <c:pt idx="35">
                  <c:v>0.0416399113434562</c:v>
                </c:pt>
                <c:pt idx="36">
                  <c:v>0.0416796408290454</c:v>
                </c:pt>
                <c:pt idx="37">
                  <c:v>0.0417149771923846</c:v>
                </c:pt>
                <c:pt idx="38">
                  <c:v>0.0417464082212195</c:v>
                </c:pt>
                <c:pt idx="39">
                  <c:v>0.0417743671225887</c:v>
                </c:pt>
                <c:pt idx="40">
                  <c:v>0.0417992387171926</c:v>
                </c:pt>
                <c:pt idx="41">
                  <c:v>0.0418213649129881</c:v>
                </c:pt>
                <c:pt idx="42">
                  <c:v>0.0418410495450165</c:v>
                </c:pt>
                <c:pt idx="43">
                  <c:v>0.0418585626583094</c:v>
                </c:pt>
                <c:pt idx="44">
                  <c:v>0.0418741442998289</c:v>
                </c:pt>
                <c:pt idx="45">
                  <c:v>0.0418880078779233</c:v>
                </c:pt>
                <c:pt idx="46">
                  <c:v>0.0419003431399574</c:v>
                </c:pt>
                <c:pt idx="47">
                  <c:v>0.0419113188125211</c:v>
                </c:pt>
                <c:pt idx="48">
                  <c:v>0.0419210849436296</c:v>
                </c:pt>
                <c:pt idx="49">
                  <c:v>0.0419297749811438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term_structure!$P$2:$P$51</c:f>
              <c:numCache>
                <c:formatCode>General</c:formatCode>
                <c:ptCount val="50"/>
                <c:pt idx="0">
                  <c:v>0.037265222338456</c:v>
                </c:pt>
                <c:pt idx="1">
                  <c:v>0.0363069047572031</c:v>
                </c:pt>
                <c:pt idx="2">
                  <c:v>0.0348424257497706</c:v>
                </c:pt>
                <c:pt idx="3">
                  <c:v>0.0339408138749941</c:v>
                </c:pt>
                <c:pt idx="4">
                  <c:v>0.032712864970392</c:v>
                </c:pt>
                <c:pt idx="5">
                  <c:v>0.0311517475526752</c:v>
                </c:pt>
                <c:pt idx="6">
                  <c:v>0.031861512812031</c:v>
                </c:pt>
                <c:pt idx="7">
                  <c:v>0.03305479987829</c:v>
                </c:pt>
                <c:pt idx="8">
                  <c:v>0.0340996560504156</c:v>
                </c:pt>
                <c:pt idx="9">
                  <c:v>0.035016281504747</c:v>
                </c:pt>
                <c:pt idx="10">
                  <c:v>0.0358217525763884</c:v>
                </c:pt>
                <c:pt idx="11">
                  <c:v>0.036530583932576</c:v>
                </c:pt>
                <c:pt idx="12">
                  <c:v>0.0371551733265856</c:v>
                </c:pt>
                <c:pt idx="13">
                  <c:v>0.0377061567868995</c:v>
                </c:pt>
                <c:pt idx="14">
                  <c:v>0.0381926947692046</c:v>
                </c:pt>
                <c:pt idx="15">
                  <c:v>0.0386227045718865</c:v>
                </c:pt>
                <c:pt idx="16">
                  <c:v>0.0390030505395564</c:v>
                </c:pt>
                <c:pt idx="17">
                  <c:v>0.0393397008205811</c:v>
                </c:pt>
                <c:pt idx="18">
                  <c:v>0.0396378574080984</c:v>
                </c:pt>
                <c:pt idx="19">
                  <c:v>0.0399020646763177</c:v>
                </c:pt>
                <c:pt idx="20">
                  <c:v>0.0401363004804989</c:v>
                </c:pt>
                <c:pt idx="21">
                  <c:v>0.0403440530231909</c:v>
                </c:pt>
                <c:pt idx="22">
                  <c:v>0.0405283860246721</c:v>
                </c:pt>
                <c:pt idx="23">
                  <c:v>0.0406919942245365</c:v>
                </c:pt>
                <c:pt idx="24">
                  <c:v>0.0408372508438886</c:v>
                </c:pt>
                <c:pt idx="25">
                  <c:v>0.040966248325929</c:v>
                </c:pt>
                <c:pt idx="26">
                  <c:v>0.0410808334285986</c:v>
                </c:pt>
                <c:pt idx="27">
                  <c:v>0.041182637548091</c:v>
                </c:pt>
                <c:pt idx="28">
                  <c:v>0.0412731029975506</c:v>
                </c:pt>
                <c:pt idx="29">
                  <c:v>0.0413535058403704</c:v>
                </c:pt>
                <c:pt idx="30">
                  <c:v>0.0414249757778666</c:v>
                </c:pt>
                <c:pt idx="31">
                  <c:v>0.0414885135087999</c:v>
                </c:pt>
                <c:pt idx="32">
                  <c:v>0.0415450059122342</c:v>
                </c:pt>
                <c:pt idx="33">
                  <c:v>0.0415952393504968</c:v>
                </c:pt>
                <c:pt idx="34">
                  <c:v>0.0416399113434562</c:v>
                </c:pt>
                <c:pt idx="35">
                  <c:v>0.0416796408290454</c:v>
                </c:pt>
                <c:pt idx="36">
                  <c:v>0.0417149771923846</c:v>
                </c:pt>
                <c:pt idx="37">
                  <c:v>0.0417464082212195</c:v>
                </c:pt>
                <c:pt idx="38">
                  <c:v>0.0417743671225887</c:v>
                </c:pt>
                <c:pt idx="39">
                  <c:v>0.0417992387171926</c:v>
                </c:pt>
                <c:pt idx="40">
                  <c:v>0.0418213649129881</c:v>
                </c:pt>
                <c:pt idx="41">
                  <c:v>0.0418410495450165</c:v>
                </c:pt>
                <c:pt idx="42">
                  <c:v>0.0418585626583094</c:v>
                </c:pt>
                <c:pt idx="43">
                  <c:v>0.0418741442998289</c:v>
                </c:pt>
                <c:pt idx="44">
                  <c:v>0.0418880078779233</c:v>
                </c:pt>
                <c:pt idx="45">
                  <c:v>0.0419003431399574</c:v>
                </c:pt>
                <c:pt idx="46">
                  <c:v>0.0419113188125211</c:v>
                </c:pt>
                <c:pt idx="47">
                  <c:v>0.0419210849436296</c:v>
                </c:pt>
                <c:pt idx="48">
                  <c:v>0.0419297749811438</c:v>
                </c:pt>
                <c:pt idx="49">
                  <c:v>0.0419375076177024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term_structure!$Q$2:$Q$51</c:f>
              <c:numCache>
                <c:formatCode>General</c:formatCode>
                <c:ptCount val="50"/>
                <c:pt idx="0">
                  <c:v>0.0363069047572031</c:v>
                </c:pt>
                <c:pt idx="1">
                  <c:v>0.0348424257497706</c:v>
                </c:pt>
                <c:pt idx="2">
                  <c:v>0.0339408138749941</c:v>
                </c:pt>
                <c:pt idx="3">
                  <c:v>0.032712864970392</c:v>
                </c:pt>
                <c:pt idx="4">
                  <c:v>0.0311517475526752</c:v>
                </c:pt>
                <c:pt idx="5">
                  <c:v>0.031861512812031</c:v>
                </c:pt>
                <c:pt idx="6">
                  <c:v>0.03305479987829</c:v>
                </c:pt>
                <c:pt idx="7">
                  <c:v>0.0340996560504156</c:v>
                </c:pt>
                <c:pt idx="8">
                  <c:v>0.035016281504747</c:v>
                </c:pt>
                <c:pt idx="9">
                  <c:v>0.0358217525763884</c:v>
                </c:pt>
                <c:pt idx="10">
                  <c:v>0.036530583932576</c:v>
                </c:pt>
                <c:pt idx="11">
                  <c:v>0.0371551733265856</c:v>
                </c:pt>
                <c:pt idx="12">
                  <c:v>0.0377061567868995</c:v>
                </c:pt>
                <c:pt idx="13">
                  <c:v>0.0381926947692046</c:v>
                </c:pt>
                <c:pt idx="14">
                  <c:v>0.0386227045718865</c:v>
                </c:pt>
                <c:pt idx="15">
                  <c:v>0.0390030505395564</c:v>
                </c:pt>
                <c:pt idx="16">
                  <c:v>0.0393397008205811</c:v>
                </c:pt>
                <c:pt idx="17">
                  <c:v>0.0396378574080984</c:v>
                </c:pt>
                <c:pt idx="18">
                  <c:v>0.0399020646763177</c:v>
                </c:pt>
                <c:pt idx="19">
                  <c:v>0.0401363004804989</c:v>
                </c:pt>
                <c:pt idx="20">
                  <c:v>0.0403440530231909</c:v>
                </c:pt>
                <c:pt idx="21">
                  <c:v>0.0405283860246721</c:v>
                </c:pt>
                <c:pt idx="22">
                  <c:v>0.0406919942245365</c:v>
                </c:pt>
                <c:pt idx="23">
                  <c:v>0.0408372508438886</c:v>
                </c:pt>
                <c:pt idx="24">
                  <c:v>0.040966248325929</c:v>
                </c:pt>
                <c:pt idx="25">
                  <c:v>0.0410808334285986</c:v>
                </c:pt>
                <c:pt idx="26">
                  <c:v>0.041182637548091</c:v>
                </c:pt>
                <c:pt idx="27">
                  <c:v>0.0412731029975506</c:v>
                </c:pt>
                <c:pt idx="28">
                  <c:v>0.0413535058403704</c:v>
                </c:pt>
                <c:pt idx="29">
                  <c:v>0.0414249757778666</c:v>
                </c:pt>
                <c:pt idx="30">
                  <c:v>0.0414885135087999</c:v>
                </c:pt>
                <c:pt idx="31">
                  <c:v>0.0415450059122342</c:v>
                </c:pt>
                <c:pt idx="32">
                  <c:v>0.0415952393504968</c:v>
                </c:pt>
                <c:pt idx="33">
                  <c:v>0.0416399113434562</c:v>
                </c:pt>
                <c:pt idx="34">
                  <c:v>0.0416796408290454</c:v>
                </c:pt>
                <c:pt idx="35">
                  <c:v>0.0417149771923846</c:v>
                </c:pt>
                <c:pt idx="36">
                  <c:v>0.0417464082212195</c:v>
                </c:pt>
                <c:pt idx="37">
                  <c:v>0.0417743671225887</c:v>
                </c:pt>
                <c:pt idx="38">
                  <c:v>0.0417992387171926</c:v>
                </c:pt>
                <c:pt idx="39">
                  <c:v>0.0418213649129881</c:v>
                </c:pt>
                <c:pt idx="40">
                  <c:v>0.0418410495450165</c:v>
                </c:pt>
                <c:pt idx="41">
                  <c:v>0.0418585626583094</c:v>
                </c:pt>
                <c:pt idx="42">
                  <c:v>0.0418741442998289</c:v>
                </c:pt>
                <c:pt idx="43">
                  <c:v>0.0418880078779233</c:v>
                </c:pt>
                <c:pt idx="44">
                  <c:v>0.0419003431399574</c:v>
                </c:pt>
                <c:pt idx="45">
                  <c:v>0.0419113188125211</c:v>
                </c:pt>
                <c:pt idx="46">
                  <c:v>0.0419210849436296</c:v>
                </c:pt>
                <c:pt idx="47">
                  <c:v>0.0419297749811438</c:v>
                </c:pt>
                <c:pt idx="48">
                  <c:v>0.0419375076177024</c:v>
                </c:pt>
                <c:pt idx="49">
                  <c:v>0.0419443884287873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term_structure!$R$2:$R$51</c:f>
              <c:numCache>
                <c:formatCode>General</c:formatCode>
                <c:ptCount val="50"/>
                <c:pt idx="0">
                  <c:v>0.0348424257497706</c:v>
                </c:pt>
                <c:pt idx="1">
                  <c:v>0.0339408138749941</c:v>
                </c:pt>
                <c:pt idx="2">
                  <c:v>0.032712864970392</c:v>
                </c:pt>
                <c:pt idx="3">
                  <c:v>0.0311517475526752</c:v>
                </c:pt>
                <c:pt idx="4">
                  <c:v>0.031861512812031</c:v>
                </c:pt>
                <c:pt idx="5">
                  <c:v>0.03305479987829</c:v>
                </c:pt>
                <c:pt idx="6">
                  <c:v>0.0340996560504156</c:v>
                </c:pt>
                <c:pt idx="7">
                  <c:v>0.035016281504747</c:v>
                </c:pt>
                <c:pt idx="8">
                  <c:v>0.0358217525763884</c:v>
                </c:pt>
                <c:pt idx="9">
                  <c:v>0.036530583932576</c:v>
                </c:pt>
                <c:pt idx="10">
                  <c:v>0.0371551733265856</c:v>
                </c:pt>
                <c:pt idx="11">
                  <c:v>0.0377061567868995</c:v>
                </c:pt>
                <c:pt idx="12">
                  <c:v>0.0381926947692046</c:v>
                </c:pt>
                <c:pt idx="13">
                  <c:v>0.0386227045718865</c:v>
                </c:pt>
                <c:pt idx="14">
                  <c:v>0.0390030505395564</c:v>
                </c:pt>
                <c:pt idx="15">
                  <c:v>0.0393397008205811</c:v>
                </c:pt>
                <c:pt idx="16">
                  <c:v>0.0396378574080984</c:v>
                </c:pt>
                <c:pt idx="17">
                  <c:v>0.0399020646763177</c:v>
                </c:pt>
                <c:pt idx="18">
                  <c:v>0.0401363004804989</c:v>
                </c:pt>
                <c:pt idx="19">
                  <c:v>0.0403440530231909</c:v>
                </c:pt>
                <c:pt idx="20">
                  <c:v>0.0405283860246721</c:v>
                </c:pt>
                <c:pt idx="21">
                  <c:v>0.0406919942245365</c:v>
                </c:pt>
                <c:pt idx="22">
                  <c:v>0.0408372508438886</c:v>
                </c:pt>
                <c:pt idx="23">
                  <c:v>0.040966248325929</c:v>
                </c:pt>
                <c:pt idx="24">
                  <c:v>0.0410808334285986</c:v>
                </c:pt>
                <c:pt idx="25">
                  <c:v>0.041182637548091</c:v>
                </c:pt>
                <c:pt idx="26">
                  <c:v>0.0412731029975506</c:v>
                </c:pt>
                <c:pt idx="27">
                  <c:v>0.0413535058403704</c:v>
                </c:pt>
                <c:pt idx="28">
                  <c:v>0.0414249757778666</c:v>
                </c:pt>
                <c:pt idx="29">
                  <c:v>0.0414885135087999</c:v>
                </c:pt>
                <c:pt idx="30">
                  <c:v>0.0415450059122342</c:v>
                </c:pt>
                <c:pt idx="31">
                  <c:v>0.0415952393504968</c:v>
                </c:pt>
                <c:pt idx="32">
                  <c:v>0.0416399113434562</c:v>
                </c:pt>
                <c:pt idx="33">
                  <c:v>0.0416796408290454</c:v>
                </c:pt>
                <c:pt idx="34">
                  <c:v>0.0417149771923846</c:v>
                </c:pt>
                <c:pt idx="35">
                  <c:v>0.0417464082212195</c:v>
                </c:pt>
                <c:pt idx="36">
                  <c:v>0.0417743671225887</c:v>
                </c:pt>
                <c:pt idx="37">
                  <c:v>0.0417992387171926</c:v>
                </c:pt>
                <c:pt idx="38">
                  <c:v>0.0418213649129881</c:v>
                </c:pt>
                <c:pt idx="39">
                  <c:v>0.0418410495450165</c:v>
                </c:pt>
                <c:pt idx="40">
                  <c:v>0.0418585626583094</c:v>
                </c:pt>
                <c:pt idx="41">
                  <c:v>0.0418741442998289</c:v>
                </c:pt>
                <c:pt idx="42">
                  <c:v>0.0418880078779233</c:v>
                </c:pt>
                <c:pt idx="43">
                  <c:v>0.0419003431399574</c:v>
                </c:pt>
                <c:pt idx="44">
                  <c:v>0.0419113188125211</c:v>
                </c:pt>
                <c:pt idx="45">
                  <c:v>0.0419210849436296</c:v>
                </c:pt>
                <c:pt idx="46">
                  <c:v>0.0419297749811438</c:v>
                </c:pt>
                <c:pt idx="47">
                  <c:v>0.0419375076177024</c:v>
                </c:pt>
                <c:pt idx="48">
                  <c:v>0.0419443884287873</c:v>
                </c:pt>
                <c:pt idx="49">
                  <c:v>0.041950511327776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term_structure!$S$2:$S$51</c:f>
              <c:numCache>
                <c:formatCode>General</c:formatCode>
                <c:ptCount val="50"/>
                <c:pt idx="0">
                  <c:v>0.0339408138749941</c:v>
                </c:pt>
                <c:pt idx="1">
                  <c:v>0.032712864970392</c:v>
                </c:pt>
                <c:pt idx="2">
                  <c:v>0.0311517475526752</c:v>
                </c:pt>
                <c:pt idx="3">
                  <c:v>0.031861512812031</c:v>
                </c:pt>
                <c:pt idx="4">
                  <c:v>0.03305479987829</c:v>
                </c:pt>
                <c:pt idx="5">
                  <c:v>0.0340996560504156</c:v>
                </c:pt>
                <c:pt idx="6">
                  <c:v>0.035016281504747</c:v>
                </c:pt>
                <c:pt idx="7">
                  <c:v>0.0358217525763884</c:v>
                </c:pt>
                <c:pt idx="8">
                  <c:v>0.036530583932576</c:v>
                </c:pt>
                <c:pt idx="9">
                  <c:v>0.0371551733265856</c:v>
                </c:pt>
                <c:pt idx="10">
                  <c:v>0.0377061567868995</c:v>
                </c:pt>
                <c:pt idx="11">
                  <c:v>0.0381926947692046</c:v>
                </c:pt>
                <c:pt idx="12">
                  <c:v>0.0386227045718865</c:v>
                </c:pt>
                <c:pt idx="13">
                  <c:v>0.0390030505395564</c:v>
                </c:pt>
                <c:pt idx="14">
                  <c:v>0.0393397008205811</c:v>
                </c:pt>
                <c:pt idx="15">
                  <c:v>0.0396378574080984</c:v>
                </c:pt>
                <c:pt idx="16">
                  <c:v>0.0399020646763177</c:v>
                </c:pt>
                <c:pt idx="17">
                  <c:v>0.0401363004804989</c:v>
                </c:pt>
                <c:pt idx="18">
                  <c:v>0.0403440530231909</c:v>
                </c:pt>
                <c:pt idx="19">
                  <c:v>0.0405283860246721</c:v>
                </c:pt>
                <c:pt idx="20">
                  <c:v>0.0406919942245365</c:v>
                </c:pt>
                <c:pt idx="21">
                  <c:v>0.0408372508438886</c:v>
                </c:pt>
                <c:pt idx="22">
                  <c:v>0.040966248325929</c:v>
                </c:pt>
                <c:pt idx="23">
                  <c:v>0.0410808334285986</c:v>
                </c:pt>
                <c:pt idx="24">
                  <c:v>0.041182637548091</c:v>
                </c:pt>
                <c:pt idx="25">
                  <c:v>0.0412731029975506</c:v>
                </c:pt>
                <c:pt idx="26">
                  <c:v>0.0413535058403704</c:v>
                </c:pt>
                <c:pt idx="27">
                  <c:v>0.0414249757778666</c:v>
                </c:pt>
                <c:pt idx="28">
                  <c:v>0.0414885135087999</c:v>
                </c:pt>
                <c:pt idx="29">
                  <c:v>0.0415450059122342</c:v>
                </c:pt>
                <c:pt idx="30">
                  <c:v>0.0415952393504968</c:v>
                </c:pt>
                <c:pt idx="31">
                  <c:v>0.0416399113434562</c:v>
                </c:pt>
                <c:pt idx="32">
                  <c:v>0.0416796408290454</c:v>
                </c:pt>
                <c:pt idx="33">
                  <c:v>0.0417149771923846</c:v>
                </c:pt>
                <c:pt idx="34">
                  <c:v>0.0417464082212195</c:v>
                </c:pt>
                <c:pt idx="35">
                  <c:v>0.0417743671225887</c:v>
                </c:pt>
                <c:pt idx="36">
                  <c:v>0.0417992387171926</c:v>
                </c:pt>
                <c:pt idx="37">
                  <c:v>0.0418213649129881</c:v>
                </c:pt>
                <c:pt idx="38">
                  <c:v>0.0418410495450165</c:v>
                </c:pt>
                <c:pt idx="39">
                  <c:v>0.0418585626583094</c:v>
                </c:pt>
                <c:pt idx="40">
                  <c:v>0.0418741442998289</c:v>
                </c:pt>
                <c:pt idx="41">
                  <c:v>0.0418880078779233</c:v>
                </c:pt>
                <c:pt idx="42">
                  <c:v>0.0419003431399574</c:v>
                </c:pt>
                <c:pt idx="43">
                  <c:v>0.0419113188125211</c:v>
                </c:pt>
                <c:pt idx="44">
                  <c:v>0.0419210849436296</c:v>
                </c:pt>
                <c:pt idx="45">
                  <c:v>0.0419297749811438</c:v>
                </c:pt>
                <c:pt idx="46">
                  <c:v>0.0419375076177024</c:v>
                </c:pt>
                <c:pt idx="47">
                  <c:v>0.0419443884287873</c:v>
                </c:pt>
                <c:pt idx="48">
                  <c:v>0.041950511327776</c:v>
                </c:pt>
                <c:pt idx="49">
                  <c:v>0.0419559598581034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term_structure!$T$2:$T$51</c:f>
              <c:numCache>
                <c:formatCode>General</c:formatCode>
                <c:ptCount val="50"/>
                <c:pt idx="0">
                  <c:v>0.032712864970392</c:v>
                </c:pt>
                <c:pt idx="1">
                  <c:v>0.0311517475526752</c:v>
                </c:pt>
                <c:pt idx="2">
                  <c:v>0.031861512812031</c:v>
                </c:pt>
                <c:pt idx="3">
                  <c:v>0.03305479987829</c:v>
                </c:pt>
                <c:pt idx="4">
                  <c:v>0.0340996560504156</c:v>
                </c:pt>
                <c:pt idx="5">
                  <c:v>0.035016281504747</c:v>
                </c:pt>
                <c:pt idx="6">
                  <c:v>0.0358217525763884</c:v>
                </c:pt>
                <c:pt idx="7">
                  <c:v>0.036530583932576</c:v>
                </c:pt>
                <c:pt idx="8">
                  <c:v>0.0371551733265856</c:v>
                </c:pt>
                <c:pt idx="9">
                  <c:v>0.0377061567868995</c:v>
                </c:pt>
                <c:pt idx="10">
                  <c:v>0.0381926947692046</c:v>
                </c:pt>
                <c:pt idx="11">
                  <c:v>0.0386227045718865</c:v>
                </c:pt>
                <c:pt idx="12">
                  <c:v>0.0390030505395564</c:v>
                </c:pt>
                <c:pt idx="13">
                  <c:v>0.0393397008205811</c:v>
                </c:pt>
                <c:pt idx="14">
                  <c:v>0.0396378574080984</c:v>
                </c:pt>
                <c:pt idx="15">
                  <c:v>0.0399020646763177</c:v>
                </c:pt>
                <c:pt idx="16">
                  <c:v>0.0401363004804989</c:v>
                </c:pt>
                <c:pt idx="17">
                  <c:v>0.0403440530231909</c:v>
                </c:pt>
                <c:pt idx="18">
                  <c:v>0.0405283860246721</c:v>
                </c:pt>
                <c:pt idx="19">
                  <c:v>0.0406919942245365</c:v>
                </c:pt>
                <c:pt idx="20">
                  <c:v>0.0408372508438886</c:v>
                </c:pt>
                <c:pt idx="21">
                  <c:v>0.040966248325929</c:v>
                </c:pt>
                <c:pt idx="22">
                  <c:v>0.0410808334285986</c:v>
                </c:pt>
                <c:pt idx="23">
                  <c:v>0.041182637548091</c:v>
                </c:pt>
                <c:pt idx="24">
                  <c:v>0.0412731029975506</c:v>
                </c:pt>
                <c:pt idx="25">
                  <c:v>0.0413535058403704</c:v>
                </c:pt>
                <c:pt idx="26">
                  <c:v>0.0414249757778666</c:v>
                </c:pt>
                <c:pt idx="27">
                  <c:v>0.0414885135087999</c:v>
                </c:pt>
                <c:pt idx="28">
                  <c:v>0.0415450059122342</c:v>
                </c:pt>
                <c:pt idx="29">
                  <c:v>0.0415952393504968</c:v>
                </c:pt>
                <c:pt idx="30">
                  <c:v>0.0416399113434562</c:v>
                </c:pt>
                <c:pt idx="31">
                  <c:v>0.0416796408290454</c:v>
                </c:pt>
                <c:pt idx="32">
                  <c:v>0.0417149771923846</c:v>
                </c:pt>
                <c:pt idx="33">
                  <c:v>0.0417464082212195</c:v>
                </c:pt>
                <c:pt idx="34">
                  <c:v>0.0417743671225887</c:v>
                </c:pt>
                <c:pt idx="35">
                  <c:v>0.0417992387171926</c:v>
                </c:pt>
                <c:pt idx="36">
                  <c:v>0.0418213649129881</c:v>
                </c:pt>
                <c:pt idx="37">
                  <c:v>0.0418410495450165</c:v>
                </c:pt>
                <c:pt idx="38">
                  <c:v>0.0418585626583094</c:v>
                </c:pt>
                <c:pt idx="39">
                  <c:v>0.0418741442998289</c:v>
                </c:pt>
                <c:pt idx="40">
                  <c:v>0.0418880078779233</c:v>
                </c:pt>
                <c:pt idx="41">
                  <c:v>0.0419003431399574</c:v>
                </c:pt>
                <c:pt idx="42">
                  <c:v>0.0419113188125211</c:v>
                </c:pt>
                <c:pt idx="43">
                  <c:v>0.0419210849436296</c:v>
                </c:pt>
                <c:pt idx="44">
                  <c:v>0.0419297749811438</c:v>
                </c:pt>
                <c:pt idx="45">
                  <c:v>0.0419375076177024</c:v>
                </c:pt>
                <c:pt idx="46">
                  <c:v>0.0419443884287873</c:v>
                </c:pt>
                <c:pt idx="47">
                  <c:v>0.041950511327776</c:v>
                </c:pt>
                <c:pt idx="48">
                  <c:v>0.0419559598581034</c:v>
                </c:pt>
                <c:pt idx="49">
                  <c:v>0.0419608083418692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term_structure!$U$2:$U$51</c:f>
              <c:numCache>
                <c:formatCode>General</c:formatCode>
                <c:ptCount val="50"/>
                <c:pt idx="0">
                  <c:v>0.0311517475526752</c:v>
                </c:pt>
                <c:pt idx="1">
                  <c:v>0.031861512812031</c:v>
                </c:pt>
                <c:pt idx="2">
                  <c:v>0.03305479987829</c:v>
                </c:pt>
                <c:pt idx="3">
                  <c:v>0.0340996560504156</c:v>
                </c:pt>
                <c:pt idx="4">
                  <c:v>0.035016281504747</c:v>
                </c:pt>
                <c:pt idx="5">
                  <c:v>0.0358217525763884</c:v>
                </c:pt>
                <c:pt idx="6">
                  <c:v>0.036530583932576</c:v>
                </c:pt>
                <c:pt idx="7">
                  <c:v>0.0371551733265856</c:v>
                </c:pt>
                <c:pt idx="8">
                  <c:v>0.0377061567868995</c:v>
                </c:pt>
                <c:pt idx="9">
                  <c:v>0.0381926947692046</c:v>
                </c:pt>
                <c:pt idx="10">
                  <c:v>0.0386227045718865</c:v>
                </c:pt>
                <c:pt idx="11">
                  <c:v>0.0390030505395564</c:v>
                </c:pt>
                <c:pt idx="12">
                  <c:v>0.0393397008205811</c:v>
                </c:pt>
                <c:pt idx="13">
                  <c:v>0.0396378574080984</c:v>
                </c:pt>
                <c:pt idx="14">
                  <c:v>0.0399020646763177</c:v>
                </c:pt>
                <c:pt idx="15">
                  <c:v>0.0401363004804989</c:v>
                </c:pt>
                <c:pt idx="16">
                  <c:v>0.0403440530231909</c:v>
                </c:pt>
                <c:pt idx="17">
                  <c:v>0.0405283860246721</c:v>
                </c:pt>
                <c:pt idx="18">
                  <c:v>0.0406919942245365</c:v>
                </c:pt>
                <c:pt idx="19">
                  <c:v>0.0408372508438886</c:v>
                </c:pt>
                <c:pt idx="20">
                  <c:v>0.040966248325929</c:v>
                </c:pt>
                <c:pt idx="21">
                  <c:v>0.0410808334285986</c:v>
                </c:pt>
                <c:pt idx="22">
                  <c:v>0.041182637548091</c:v>
                </c:pt>
                <c:pt idx="23">
                  <c:v>0.0412731029975506</c:v>
                </c:pt>
                <c:pt idx="24">
                  <c:v>0.0413535058403704</c:v>
                </c:pt>
                <c:pt idx="25">
                  <c:v>0.0414249757778666</c:v>
                </c:pt>
                <c:pt idx="26">
                  <c:v>0.0414885135087999</c:v>
                </c:pt>
                <c:pt idx="27">
                  <c:v>0.0415450059122342</c:v>
                </c:pt>
                <c:pt idx="28">
                  <c:v>0.0415952393504968</c:v>
                </c:pt>
                <c:pt idx="29">
                  <c:v>0.0416399113434562</c:v>
                </c:pt>
                <c:pt idx="30">
                  <c:v>0.0416796408290454</c:v>
                </c:pt>
                <c:pt idx="31">
                  <c:v>0.0417149771923846</c:v>
                </c:pt>
                <c:pt idx="32">
                  <c:v>0.0417464082212195</c:v>
                </c:pt>
                <c:pt idx="33">
                  <c:v>0.0417743671225887</c:v>
                </c:pt>
                <c:pt idx="34">
                  <c:v>0.0417992387171926</c:v>
                </c:pt>
                <c:pt idx="35">
                  <c:v>0.0418213649129881</c:v>
                </c:pt>
                <c:pt idx="36">
                  <c:v>0.0418410495450165</c:v>
                </c:pt>
                <c:pt idx="37">
                  <c:v>0.0418585626583094</c:v>
                </c:pt>
                <c:pt idx="38">
                  <c:v>0.0418741442998289</c:v>
                </c:pt>
                <c:pt idx="39">
                  <c:v>0.0418880078779233</c:v>
                </c:pt>
                <c:pt idx="40">
                  <c:v>0.0419003431399574</c:v>
                </c:pt>
                <c:pt idx="41">
                  <c:v>0.0419113188125211</c:v>
                </c:pt>
                <c:pt idx="42">
                  <c:v>0.0419210849436296</c:v>
                </c:pt>
                <c:pt idx="43">
                  <c:v>0.0419297749811438</c:v>
                </c:pt>
                <c:pt idx="44">
                  <c:v>0.0419375076177024</c:v>
                </c:pt>
                <c:pt idx="45">
                  <c:v>0.0419443884287873</c:v>
                </c:pt>
                <c:pt idx="46">
                  <c:v>0.041950511327776</c:v>
                </c:pt>
                <c:pt idx="47">
                  <c:v>0.0419559598581034</c:v>
                </c:pt>
                <c:pt idx="48">
                  <c:v>0.0419608083418692</c:v>
                </c:pt>
                <c:pt idx="49">
                  <c:v>0.0419651229001536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term_structure!$V$2:$V$51</c:f>
              <c:numCache>
                <c:formatCode>General</c:formatCode>
                <c:ptCount val="50"/>
                <c:pt idx="0">
                  <c:v>0.031861512812031</c:v>
                </c:pt>
                <c:pt idx="1">
                  <c:v>0.03305479987829</c:v>
                </c:pt>
                <c:pt idx="2">
                  <c:v>0.0340996560504156</c:v>
                </c:pt>
                <c:pt idx="3">
                  <c:v>0.035016281504747</c:v>
                </c:pt>
                <c:pt idx="4">
                  <c:v>0.0358217525763884</c:v>
                </c:pt>
                <c:pt idx="5">
                  <c:v>0.036530583932576</c:v>
                </c:pt>
                <c:pt idx="6">
                  <c:v>0.0371551733265856</c:v>
                </c:pt>
                <c:pt idx="7">
                  <c:v>0.0377061567868995</c:v>
                </c:pt>
                <c:pt idx="8">
                  <c:v>0.0381926947692046</c:v>
                </c:pt>
                <c:pt idx="9">
                  <c:v>0.0386227045718865</c:v>
                </c:pt>
                <c:pt idx="10">
                  <c:v>0.0390030505395564</c:v>
                </c:pt>
                <c:pt idx="11">
                  <c:v>0.0393397008205811</c:v>
                </c:pt>
                <c:pt idx="12">
                  <c:v>0.0396378574080984</c:v>
                </c:pt>
                <c:pt idx="13">
                  <c:v>0.0399020646763177</c:v>
                </c:pt>
                <c:pt idx="14">
                  <c:v>0.0401363004804989</c:v>
                </c:pt>
                <c:pt idx="15">
                  <c:v>0.0403440530231909</c:v>
                </c:pt>
                <c:pt idx="16">
                  <c:v>0.0405283860246721</c:v>
                </c:pt>
                <c:pt idx="17">
                  <c:v>0.0406919942245365</c:v>
                </c:pt>
                <c:pt idx="18">
                  <c:v>0.0408372508438886</c:v>
                </c:pt>
                <c:pt idx="19">
                  <c:v>0.040966248325929</c:v>
                </c:pt>
                <c:pt idx="20">
                  <c:v>0.0410808334285986</c:v>
                </c:pt>
                <c:pt idx="21">
                  <c:v>0.041182637548091</c:v>
                </c:pt>
                <c:pt idx="22">
                  <c:v>0.0412731029975506</c:v>
                </c:pt>
                <c:pt idx="23">
                  <c:v>0.0413535058403704</c:v>
                </c:pt>
                <c:pt idx="24">
                  <c:v>0.0414249757778666</c:v>
                </c:pt>
                <c:pt idx="25">
                  <c:v>0.0414885135087999</c:v>
                </c:pt>
                <c:pt idx="26">
                  <c:v>0.0415450059122342</c:v>
                </c:pt>
                <c:pt idx="27">
                  <c:v>0.0415952393504968</c:v>
                </c:pt>
                <c:pt idx="28">
                  <c:v>0.0416399113434562</c:v>
                </c:pt>
                <c:pt idx="29">
                  <c:v>0.0416796408290454</c:v>
                </c:pt>
                <c:pt idx="30">
                  <c:v>0.0417149771923846</c:v>
                </c:pt>
                <c:pt idx="31">
                  <c:v>0.0417464082212195</c:v>
                </c:pt>
                <c:pt idx="32">
                  <c:v>0.0417743671225887</c:v>
                </c:pt>
                <c:pt idx="33">
                  <c:v>0.0417992387171926</c:v>
                </c:pt>
                <c:pt idx="34">
                  <c:v>0.0418213649129881</c:v>
                </c:pt>
                <c:pt idx="35">
                  <c:v>0.0418410495450165</c:v>
                </c:pt>
                <c:pt idx="36">
                  <c:v>0.0418585626583094</c:v>
                </c:pt>
                <c:pt idx="37">
                  <c:v>0.0418741442998289</c:v>
                </c:pt>
                <c:pt idx="38">
                  <c:v>0.0418880078779233</c:v>
                </c:pt>
                <c:pt idx="39">
                  <c:v>0.0419003431399574</c:v>
                </c:pt>
                <c:pt idx="40">
                  <c:v>0.0419113188125211</c:v>
                </c:pt>
                <c:pt idx="41">
                  <c:v>0.0419210849436296</c:v>
                </c:pt>
                <c:pt idx="42">
                  <c:v>0.0419297749811438</c:v>
                </c:pt>
                <c:pt idx="43">
                  <c:v>0.0419375076177024</c:v>
                </c:pt>
                <c:pt idx="44">
                  <c:v>0.0419443884287873</c:v>
                </c:pt>
                <c:pt idx="45">
                  <c:v>0.041950511327776</c:v>
                </c:pt>
                <c:pt idx="46">
                  <c:v>0.0419559598581034</c:v>
                </c:pt>
                <c:pt idx="47">
                  <c:v>0.0419608083418692</c:v>
                </c:pt>
                <c:pt idx="48">
                  <c:v>0.0419651229001536</c:v>
                </c:pt>
                <c:pt idx="49">
                  <c:v>0.041968962359971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term_structure!$W$2:$W$51</c:f>
              <c:numCache>
                <c:formatCode>General</c:formatCode>
                <c:ptCount val="50"/>
                <c:pt idx="0">
                  <c:v>0.03305479987829</c:v>
                </c:pt>
                <c:pt idx="1">
                  <c:v>0.0340996560504156</c:v>
                </c:pt>
                <c:pt idx="2">
                  <c:v>0.035016281504747</c:v>
                </c:pt>
                <c:pt idx="3">
                  <c:v>0.0358217525763884</c:v>
                </c:pt>
                <c:pt idx="4">
                  <c:v>0.036530583932576</c:v>
                </c:pt>
                <c:pt idx="5">
                  <c:v>0.0371551733265856</c:v>
                </c:pt>
                <c:pt idx="6">
                  <c:v>0.0377061567868995</c:v>
                </c:pt>
                <c:pt idx="7">
                  <c:v>0.0381926947692046</c:v>
                </c:pt>
                <c:pt idx="8">
                  <c:v>0.0386227045718865</c:v>
                </c:pt>
                <c:pt idx="9">
                  <c:v>0.0390030505395564</c:v>
                </c:pt>
                <c:pt idx="10">
                  <c:v>0.0393397008205811</c:v>
                </c:pt>
                <c:pt idx="11">
                  <c:v>0.0396378574080984</c:v>
                </c:pt>
                <c:pt idx="12">
                  <c:v>0.0399020646763177</c:v>
                </c:pt>
                <c:pt idx="13">
                  <c:v>0.0401363004804989</c:v>
                </c:pt>
                <c:pt idx="14">
                  <c:v>0.0403440530231909</c:v>
                </c:pt>
                <c:pt idx="15">
                  <c:v>0.0405283860246721</c:v>
                </c:pt>
                <c:pt idx="16">
                  <c:v>0.0406919942245365</c:v>
                </c:pt>
                <c:pt idx="17">
                  <c:v>0.0408372508438886</c:v>
                </c:pt>
                <c:pt idx="18">
                  <c:v>0.040966248325929</c:v>
                </c:pt>
                <c:pt idx="19">
                  <c:v>0.0410808334285986</c:v>
                </c:pt>
                <c:pt idx="20">
                  <c:v>0.041182637548091</c:v>
                </c:pt>
                <c:pt idx="21">
                  <c:v>0.0412731029975506</c:v>
                </c:pt>
                <c:pt idx="22">
                  <c:v>0.0413535058403704</c:v>
                </c:pt>
                <c:pt idx="23">
                  <c:v>0.0414249757778666</c:v>
                </c:pt>
                <c:pt idx="24">
                  <c:v>0.0414885135087999</c:v>
                </c:pt>
                <c:pt idx="25">
                  <c:v>0.0415450059122342</c:v>
                </c:pt>
                <c:pt idx="26">
                  <c:v>0.0415952393504968</c:v>
                </c:pt>
                <c:pt idx="27">
                  <c:v>0.0416399113434562</c:v>
                </c:pt>
                <c:pt idx="28">
                  <c:v>0.0416796408290454</c:v>
                </c:pt>
                <c:pt idx="29">
                  <c:v>0.0417149771923846</c:v>
                </c:pt>
                <c:pt idx="30">
                  <c:v>0.0417464082212195</c:v>
                </c:pt>
                <c:pt idx="31">
                  <c:v>0.0417743671225887</c:v>
                </c:pt>
                <c:pt idx="32">
                  <c:v>0.0417992387171926</c:v>
                </c:pt>
                <c:pt idx="33">
                  <c:v>0.0418213649129881</c:v>
                </c:pt>
                <c:pt idx="34">
                  <c:v>0.0418410495450165</c:v>
                </c:pt>
                <c:pt idx="35">
                  <c:v>0.0418585626583094</c:v>
                </c:pt>
                <c:pt idx="36">
                  <c:v>0.0418741442998289</c:v>
                </c:pt>
                <c:pt idx="37">
                  <c:v>0.0418880078779233</c:v>
                </c:pt>
                <c:pt idx="38">
                  <c:v>0.0419003431399574</c:v>
                </c:pt>
                <c:pt idx="39">
                  <c:v>0.0419113188125211</c:v>
                </c:pt>
                <c:pt idx="40">
                  <c:v>0.0419210849436296</c:v>
                </c:pt>
                <c:pt idx="41">
                  <c:v>0.0419297749811438</c:v>
                </c:pt>
                <c:pt idx="42">
                  <c:v>0.0419375076177024</c:v>
                </c:pt>
                <c:pt idx="43">
                  <c:v>0.0419443884287873</c:v>
                </c:pt>
                <c:pt idx="44">
                  <c:v>0.041950511327776</c:v>
                </c:pt>
                <c:pt idx="45">
                  <c:v>0.0419559598581034</c:v>
                </c:pt>
                <c:pt idx="46">
                  <c:v>0.0419608083418692</c:v>
                </c:pt>
                <c:pt idx="47">
                  <c:v>0.0419651229001536</c:v>
                </c:pt>
                <c:pt idx="48">
                  <c:v>0.041968962359971</c:v>
                </c:pt>
                <c:pt idx="49">
                  <c:v>0.0419723790607449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term_structure!$X$2:$X$51</c:f>
              <c:numCache>
                <c:formatCode>General</c:formatCode>
                <c:ptCount val="50"/>
                <c:pt idx="0">
                  <c:v>0.0340996560504156</c:v>
                </c:pt>
                <c:pt idx="1">
                  <c:v>0.035016281504747</c:v>
                </c:pt>
                <c:pt idx="2">
                  <c:v>0.0358217525763884</c:v>
                </c:pt>
                <c:pt idx="3">
                  <c:v>0.036530583932576</c:v>
                </c:pt>
                <c:pt idx="4">
                  <c:v>0.0371551733265856</c:v>
                </c:pt>
                <c:pt idx="5">
                  <c:v>0.0377061567868995</c:v>
                </c:pt>
                <c:pt idx="6">
                  <c:v>0.0381926947692046</c:v>
                </c:pt>
                <c:pt idx="7">
                  <c:v>0.0386227045718865</c:v>
                </c:pt>
                <c:pt idx="8">
                  <c:v>0.0390030505395564</c:v>
                </c:pt>
                <c:pt idx="9">
                  <c:v>0.0393397008205811</c:v>
                </c:pt>
                <c:pt idx="10">
                  <c:v>0.0396378574080984</c:v>
                </c:pt>
                <c:pt idx="11">
                  <c:v>0.0399020646763177</c:v>
                </c:pt>
                <c:pt idx="12">
                  <c:v>0.0401363004804989</c:v>
                </c:pt>
                <c:pt idx="13">
                  <c:v>0.0403440530231909</c:v>
                </c:pt>
                <c:pt idx="14">
                  <c:v>0.0405283860246721</c:v>
                </c:pt>
                <c:pt idx="15">
                  <c:v>0.0406919942245365</c:v>
                </c:pt>
                <c:pt idx="16">
                  <c:v>0.0408372508438886</c:v>
                </c:pt>
                <c:pt idx="17">
                  <c:v>0.040966248325929</c:v>
                </c:pt>
                <c:pt idx="18">
                  <c:v>0.0410808334285986</c:v>
                </c:pt>
                <c:pt idx="19">
                  <c:v>0.041182637548091</c:v>
                </c:pt>
                <c:pt idx="20">
                  <c:v>0.0412731029975506</c:v>
                </c:pt>
                <c:pt idx="21">
                  <c:v>0.0413535058403704</c:v>
                </c:pt>
                <c:pt idx="22">
                  <c:v>0.0414249757778666</c:v>
                </c:pt>
                <c:pt idx="23">
                  <c:v>0.0414885135087999</c:v>
                </c:pt>
                <c:pt idx="24">
                  <c:v>0.0415450059122342</c:v>
                </c:pt>
                <c:pt idx="25">
                  <c:v>0.0415952393504968</c:v>
                </c:pt>
                <c:pt idx="26">
                  <c:v>0.0416399113434562</c:v>
                </c:pt>
                <c:pt idx="27">
                  <c:v>0.0416796408290454</c:v>
                </c:pt>
                <c:pt idx="28">
                  <c:v>0.0417149771923846</c:v>
                </c:pt>
                <c:pt idx="29">
                  <c:v>0.0417464082212195</c:v>
                </c:pt>
                <c:pt idx="30">
                  <c:v>0.0417743671225887</c:v>
                </c:pt>
                <c:pt idx="31">
                  <c:v>0.0417992387171926</c:v>
                </c:pt>
                <c:pt idx="32">
                  <c:v>0.0418213649129881</c:v>
                </c:pt>
                <c:pt idx="33">
                  <c:v>0.0418410495450165</c:v>
                </c:pt>
                <c:pt idx="34">
                  <c:v>0.0418585626583094</c:v>
                </c:pt>
                <c:pt idx="35">
                  <c:v>0.0418741442998289</c:v>
                </c:pt>
                <c:pt idx="36">
                  <c:v>0.0418880078779233</c:v>
                </c:pt>
                <c:pt idx="37">
                  <c:v>0.0419003431399574</c:v>
                </c:pt>
                <c:pt idx="38">
                  <c:v>0.0419113188125211</c:v>
                </c:pt>
                <c:pt idx="39">
                  <c:v>0.0419210849436296</c:v>
                </c:pt>
                <c:pt idx="40">
                  <c:v>0.0419297749811438</c:v>
                </c:pt>
                <c:pt idx="41">
                  <c:v>0.0419375076177024</c:v>
                </c:pt>
                <c:pt idx="42">
                  <c:v>0.0419443884287873</c:v>
                </c:pt>
                <c:pt idx="43">
                  <c:v>0.041950511327776</c:v>
                </c:pt>
                <c:pt idx="44">
                  <c:v>0.0419559598581034</c:v>
                </c:pt>
                <c:pt idx="45">
                  <c:v>0.0419608083418692</c:v>
                </c:pt>
                <c:pt idx="46">
                  <c:v>0.0419651229001536</c:v>
                </c:pt>
                <c:pt idx="47">
                  <c:v>0.041968962359971</c:v>
                </c:pt>
                <c:pt idx="48">
                  <c:v>0.0419723790607449</c:v>
                </c:pt>
                <c:pt idx="49">
                  <c:v>0.0419754195708151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term_structure!$Y$2:$Y$51</c:f>
              <c:numCache>
                <c:formatCode>General</c:formatCode>
                <c:ptCount val="50"/>
                <c:pt idx="0">
                  <c:v>0.035016281504747</c:v>
                </c:pt>
                <c:pt idx="1">
                  <c:v>0.0358217525763884</c:v>
                </c:pt>
                <c:pt idx="2">
                  <c:v>0.036530583932576</c:v>
                </c:pt>
                <c:pt idx="3">
                  <c:v>0.0371551733265856</c:v>
                </c:pt>
                <c:pt idx="4">
                  <c:v>0.0377061567868995</c:v>
                </c:pt>
                <c:pt idx="5">
                  <c:v>0.0381926947692046</c:v>
                </c:pt>
                <c:pt idx="6">
                  <c:v>0.0386227045718865</c:v>
                </c:pt>
                <c:pt idx="7">
                  <c:v>0.0390030505395564</c:v>
                </c:pt>
                <c:pt idx="8">
                  <c:v>0.0393397008205811</c:v>
                </c:pt>
                <c:pt idx="9">
                  <c:v>0.0396378574080984</c:v>
                </c:pt>
                <c:pt idx="10">
                  <c:v>0.0399020646763177</c:v>
                </c:pt>
                <c:pt idx="11">
                  <c:v>0.0401363004804989</c:v>
                </c:pt>
                <c:pt idx="12">
                  <c:v>0.0403440530231909</c:v>
                </c:pt>
                <c:pt idx="13">
                  <c:v>0.0405283860246721</c:v>
                </c:pt>
                <c:pt idx="14">
                  <c:v>0.0406919942245365</c:v>
                </c:pt>
                <c:pt idx="15">
                  <c:v>0.0408372508438886</c:v>
                </c:pt>
                <c:pt idx="16">
                  <c:v>0.040966248325929</c:v>
                </c:pt>
                <c:pt idx="17">
                  <c:v>0.0410808334285986</c:v>
                </c:pt>
                <c:pt idx="18">
                  <c:v>0.041182637548091</c:v>
                </c:pt>
                <c:pt idx="19">
                  <c:v>0.0412731029975506</c:v>
                </c:pt>
                <c:pt idx="20">
                  <c:v>0.0413535058403704</c:v>
                </c:pt>
                <c:pt idx="21">
                  <c:v>0.0414249757778666</c:v>
                </c:pt>
                <c:pt idx="22">
                  <c:v>0.0414885135087999</c:v>
                </c:pt>
                <c:pt idx="23">
                  <c:v>0.0415450059122342</c:v>
                </c:pt>
                <c:pt idx="24">
                  <c:v>0.0415952393504968</c:v>
                </c:pt>
                <c:pt idx="25">
                  <c:v>0.0416399113434562</c:v>
                </c:pt>
                <c:pt idx="26">
                  <c:v>0.0416796408290454</c:v>
                </c:pt>
                <c:pt idx="27">
                  <c:v>0.0417149771923846</c:v>
                </c:pt>
                <c:pt idx="28">
                  <c:v>0.0417464082212195</c:v>
                </c:pt>
                <c:pt idx="29">
                  <c:v>0.0417743671225887</c:v>
                </c:pt>
                <c:pt idx="30">
                  <c:v>0.0417992387171926</c:v>
                </c:pt>
                <c:pt idx="31">
                  <c:v>0.0418213649129881</c:v>
                </c:pt>
                <c:pt idx="32">
                  <c:v>0.0418410495450165</c:v>
                </c:pt>
                <c:pt idx="33">
                  <c:v>0.0418585626583094</c:v>
                </c:pt>
                <c:pt idx="34">
                  <c:v>0.0418741442998289</c:v>
                </c:pt>
                <c:pt idx="35">
                  <c:v>0.0418880078779233</c:v>
                </c:pt>
                <c:pt idx="36">
                  <c:v>0.0419003431399574</c:v>
                </c:pt>
                <c:pt idx="37">
                  <c:v>0.0419113188125211</c:v>
                </c:pt>
                <c:pt idx="38">
                  <c:v>0.0419210849436296</c:v>
                </c:pt>
                <c:pt idx="39">
                  <c:v>0.0419297749811438</c:v>
                </c:pt>
                <c:pt idx="40">
                  <c:v>0.0419375076177024</c:v>
                </c:pt>
                <c:pt idx="41">
                  <c:v>0.0419443884287873</c:v>
                </c:pt>
                <c:pt idx="42">
                  <c:v>0.041950511327776</c:v>
                </c:pt>
                <c:pt idx="43">
                  <c:v>0.0419559598581034</c:v>
                </c:pt>
                <c:pt idx="44">
                  <c:v>0.0419608083418692</c:v>
                </c:pt>
                <c:pt idx="45">
                  <c:v>0.0419651229001536</c:v>
                </c:pt>
                <c:pt idx="46">
                  <c:v>0.041968962359971</c:v>
                </c:pt>
                <c:pt idx="47">
                  <c:v>0.0419723790607449</c:v>
                </c:pt>
                <c:pt idx="48">
                  <c:v>0.0419754195708151</c:v>
                </c:pt>
                <c:pt idx="49">
                  <c:v>0.0419781253251017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term_structure!$Z$2:$Z$51</c:f>
              <c:numCache>
                <c:formatCode>General</c:formatCode>
                <c:ptCount val="50"/>
                <c:pt idx="0">
                  <c:v>0.0358217525763884</c:v>
                </c:pt>
                <c:pt idx="1">
                  <c:v>0.036530583932576</c:v>
                </c:pt>
                <c:pt idx="2">
                  <c:v>0.0371551733265856</c:v>
                </c:pt>
                <c:pt idx="3">
                  <c:v>0.0377061567868995</c:v>
                </c:pt>
                <c:pt idx="4">
                  <c:v>0.0381926947692046</c:v>
                </c:pt>
                <c:pt idx="5">
                  <c:v>0.0386227045718865</c:v>
                </c:pt>
                <c:pt idx="6">
                  <c:v>0.0390030505395564</c:v>
                </c:pt>
                <c:pt idx="7">
                  <c:v>0.0393397008205811</c:v>
                </c:pt>
                <c:pt idx="8">
                  <c:v>0.0396378574080984</c:v>
                </c:pt>
                <c:pt idx="9">
                  <c:v>0.0399020646763177</c:v>
                </c:pt>
                <c:pt idx="10">
                  <c:v>0.0401363004804989</c:v>
                </c:pt>
                <c:pt idx="11">
                  <c:v>0.0403440530231909</c:v>
                </c:pt>
                <c:pt idx="12">
                  <c:v>0.0405283860246721</c:v>
                </c:pt>
                <c:pt idx="13">
                  <c:v>0.0406919942245365</c:v>
                </c:pt>
                <c:pt idx="14">
                  <c:v>0.0408372508438886</c:v>
                </c:pt>
                <c:pt idx="15">
                  <c:v>0.040966248325929</c:v>
                </c:pt>
                <c:pt idx="16">
                  <c:v>0.0410808334285986</c:v>
                </c:pt>
                <c:pt idx="17">
                  <c:v>0.041182637548091</c:v>
                </c:pt>
                <c:pt idx="18">
                  <c:v>0.0412731029975506</c:v>
                </c:pt>
                <c:pt idx="19">
                  <c:v>0.0413535058403704</c:v>
                </c:pt>
                <c:pt idx="20">
                  <c:v>0.0414249757778666</c:v>
                </c:pt>
                <c:pt idx="21">
                  <c:v>0.0414885135087999</c:v>
                </c:pt>
                <c:pt idx="22">
                  <c:v>0.0415450059122342</c:v>
                </c:pt>
                <c:pt idx="23">
                  <c:v>0.0415952393504968</c:v>
                </c:pt>
                <c:pt idx="24">
                  <c:v>0.0416399113434562</c:v>
                </c:pt>
                <c:pt idx="25">
                  <c:v>0.0416796408290454</c:v>
                </c:pt>
                <c:pt idx="26">
                  <c:v>0.0417149771923846</c:v>
                </c:pt>
                <c:pt idx="27">
                  <c:v>0.0417464082212195</c:v>
                </c:pt>
                <c:pt idx="28">
                  <c:v>0.0417743671225887</c:v>
                </c:pt>
                <c:pt idx="29">
                  <c:v>0.0417992387171926</c:v>
                </c:pt>
                <c:pt idx="30">
                  <c:v>0.0418213649129881</c:v>
                </c:pt>
                <c:pt idx="31">
                  <c:v>0.0418410495450165</c:v>
                </c:pt>
                <c:pt idx="32">
                  <c:v>0.0418585626583094</c:v>
                </c:pt>
                <c:pt idx="33">
                  <c:v>0.0418741442998289</c:v>
                </c:pt>
                <c:pt idx="34">
                  <c:v>0.0418880078779233</c:v>
                </c:pt>
                <c:pt idx="35">
                  <c:v>0.0419003431399574</c:v>
                </c:pt>
                <c:pt idx="36">
                  <c:v>0.0419113188125211</c:v>
                </c:pt>
                <c:pt idx="37">
                  <c:v>0.0419210849436296</c:v>
                </c:pt>
                <c:pt idx="38">
                  <c:v>0.0419297749811438</c:v>
                </c:pt>
                <c:pt idx="39">
                  <c:v>0.0419375076177024</c:v>
                </c:pt>
                <c:pt idx="40">
                  <c:v>0.0419443884287873</c:v>
                </c:pt>
                <c:pt idx="41">
                  <c:v>0.041950511327776</c:v>
                </c:pt>
                <c:pt idx="42">
                  <c:v>0.0419559598581034</c:v>
                </c:pt>
                <c:pt idx="43">
                  <c:v>0.0419608083418692</c:v>
                </c:pt>
                <c:pt idx="44">
                  <c:v>0.0419651229001536</c:v>
                </c:pt>
                <c:pt idx="45">
                  <c:v>0.041968962359971</c:v>
                </c:pt>
                <c:pt idx="46">
                  <c:v>0.0419723790607449</c:v>
                </c:pt>
                <c:pt idx="47">
                  <c:v>0.0419754195708151</c:v>
                </c:pt>
                <c:pt idx="48">
                  <c:v>0.0419781253251017</c:v>
                </c:pt>
                <c:pt idx="49">
                  <c:v>0.0419805331914473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term_structure!$AA$2:$AA$51</c:f>
              <c:numCache>
                <c:formatCode>General</c:formatCode>
                <c:ptCount val="50"/>
                <c:pt idx="0">
                  <c:v>0.036530583932576</c:v>
                </c:pt>
                <c:pt idx="1">
                  <c:v>0.0371551733265856</c:v>
                </c:pt>
                <c:pt idx="2">
                  <c:v>0.0377061567868995</c:v>
                </c:pt>
                <c:pt idx="3">
                  <c:v>0.0381926947692046</c:v>
                </c:pt>
                <c:pt idx="4">
                  <c:v>0.0386227045718865</c:v>
                </c:pt>
                <c:pt idx="5">
                  <c:v>0.0390030505395564</c:v>
                </c:pt>
                <c:pt idx="6">
                  <c:v>0.0393397008205811</c:v>
                </c:pt>
                <c:pt idx="7">
                  <c:v>0.0396378574080984</c:v>
                </c:pt>
                <c:pt idx="8">
                  <c:v>0.0399020646763177</c:v>
                </c:pt>
                <c:pt idx="9">
                  <c:v>0.0401363004804989</c:v>
                </c:pt>
                <c:pt idx="10">
                  <c:v>0.0403440530231909</c:v>
                </c:pt>
                <c:pt idx="11">
                  <c:v>0.0405283860246721</c:v>
                </c:pt>
                <c:pt idx="12">
                  <c:v>0.0406919942245365</c:v>
                </c:pt>
                <c:pt idx="13">
                  <c:v>0.0408372508438886</c:v>
                </c:pt>
                <c:pt idx="14">
                  <c:v>0.040966248325929</c:v>
                </c:pt>
                <c:pt idx="15">
                  <c:v>0.0410808334285986</c:v>
                </c:pt>
                <c:pt idx="16">
                  <c:v>0.041182637548091</c:v>
                </c:pt>
                <c:pt idx="17">
                  <c:v>0.0412731029975506</c:v>
                </c:pt>
                <c:pt idx="18">
                  <c:v>0.0413535058403704</c:v>
                </c:pt>
                <c:pt idx="19">
                  <c:v>0.0414249757778666</c:v>
                </c:pt>
                <c:pt idx="20">
                  <c:v>0.0414885135087999</c:v>
                </c:pt>
                <c:pt idx="21">
                  <c:v>0.0415450059122342</c:v>
                </c:pt>
                <c:pt idx="22">
                  <c:v>0.0415952393504968</c:v>
                </c:pt>
                <c:pt idx="23">
                  <c:v>0.0416399113434562</c:v>
                </c:pt>
                <c:pt idx="24">
                  <c:v>0.0416796408290454</c:v>
                </c:pt>
                <c:pt idx="25">
                  <c:v>0.0417149771923846</c:v>
                </c:pt>
                <c:pt idx="26">
                  <c:v>0.0417464082212195</c:v>
                </c:pt>
                <c:pt idx="27">
                  <c:v>0.0417743671225887</c:v>
                </c:pt>
                <c:pt idx="28">
                  <c:v>0.0417992387171926</c:v>
                </c:pt>
                <c:pt idx="29">
                  <c:v>0.0418213649129881</c:v>
                </c:pt>
                <c:pt idx="30">
                  <c:v>0.0418410495450165</c:v>
                </c:pt>
                <c:pt idx="31">
                  <c:v>0.0418585626583094</c:v>
                </c:pt>
                <c:pt idx="32">
                  <c:v>0.0418741442998289</c:v>
                </c:pt>
                <c:pt idx="33">
                  <c:v>0.0418880078779233</c:v>
                </c:pt>
                <c:pt idx="34">
                  <c:v>0.0419003431399574</c:v>
                </c:pt>
                <c:pt idx="35">
                  <c:v>0.0419113188125211</c:v>
                </c:pt>
                <c:pt idx="36">
                  <c:v>0.0419210849436296</c:v>
                </c:pt>
                <c:pt idx="37">
                  <c:v>0.0419297749811438</c:v>
                </c:pt>
                <c:pt idx="38">
                  <c:v>0.0419375076177024</c:v>
                </c:pt>
                <c:pt idx="39">
                  <c:v>0.0419443884287873</c:v>
                </c:pt>
                <c:pt idx="40">
                  <c:v>0.041950511327776</c:v>
                </c:pt>
                <c:pt idx="41">
                  <c:v>0.0419559598581034</c:v>
                </c:pt>
                <c:pt idx="42">
                  <c:v>0.0419608083418692</c:v>
                </c:pt>
                <c:pt idx="43">
                  <c:v>0.0419651229001536</c:v>
                </c:pt>
                <c:pt idx="44">
                  <c:v>0.041968962359971</c:v>
                </c:pt>
                <c:pt idx="45">
                  <c:v>0.0419723790607449</c:v>
                </c:pt>
                <c:pt idx="46">
                  <c:v>0.0419754195708151</c:v>
                </c:pt>
                <c:pt idx="47">
                  <c:v>0.0419781253251017</c:v>
                </c:pt>
                <c:pt idx="48">
                  <c:v>0.0419805331914473</c:v>
                </c:pt>
                <c:pt idx="49">
                  <c:v>0.0419826759750674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term_structure!$AB$2:$AB$51</c:f>
              <c:numCache>
                <c:formatCode>General</c:formatCode>
                <c:ptCount val="50"/>
                <c:pt idx="0">
                  <c:v>0.0371551733265856</c:v>
                </c:pt>
                <c:pt idx="1">
                  <c:v>0.0377061567868995</c:v>
                </c:pt>
                <c:pt idx="2">
                  <c:v>0.0381926947692046</c:v>
                </c:pt>
                <c:pt idx="3">
                  <c:v>0.0386227045718865</c:v>
                </c:pt>
                <c:pt idx="4">
                  <c:v>0.0390030505395564</c:v>
                </c:pt>
                <c:pt idx="5">
                  <c:v>0.0393397008205811</c:v>
                </c:pt>
                <c:pt idx="6">
                  <c:v>0.0396378574080984</c:v>
                </c:pt>
                <c:pt idx="7">
                  <c:v>0.0399020646763177</c:v>
                </c:pt>
                <c:pt idx="8">
                  <c:v>0.0401363004804989</c:v>
                </c:pt>
                <c:pt idx="9">
                  <c:v>0.0403440530231909</c:v>
                </c:pt>
                <c:pt idx="10">
                  <c:v>0.0405283860246721</c:v>
                </c:pt>
                <c:pt idx="11">
                  <c:v>0.0406919942245365</c:v>
                </c:pt>
                <c:pt idx="12">
                  <c:v>0.0408372508438886</c:v>
                </c:pt>
                <c:pt idx="13">
                  <c:v>0.040966248325929</c:v>
                </c:pt>
                <c:pt idx="14">
                  <c:v>0.0410808334285986</c:v>
                </c:pt>
                <c:pt idx="15">
                  <c:v>0.041182637548091</c:v>
                </c:pt>
                <c:pt idx="16">
                  <c:v>0.0412731029975506</c:v>
                </c:pt>
                <c:pt idx="17">
                  <c:v>0.0413535058403704</c:v>
                </c:pt>
                <c:pt idx="18">
                  <c:v>0.0414249757778666</c:v>
                </c:pt>
                <c:pt idx="19">
                  <c:v>0.0414885135087999</c:v>
                </c:pt>
                <c:pt idx="20">
                  <c:v>0.0415450059122342</c:v>
                </c:pt>
                <c:pt idx="21">
                  <c:v>0.0415952393504968</c:v>
                </c:pt>
                <c:pt idx="22">
                  <c:v>0.0416399113434562</c:v>
                </c:pt>
                <c:pt idx="23">
                  <c:v>0.0416796408290454</c:v>
                </c:pt>
                <c:pt idx="24">
                  <c:v>0.0417149771923846</c:v>
                </c:pt>
                <c:pt idx="25">
                  <c:v>0.0417464082212195</c:v>
                </c:pt>
                <c:pt idx="26">
                  <c:v>0.0417743671225887</c:v>
                </c:pt>
                <c:pt idx="27">
                  <c:v>0.0417992387171926</c:v>
                </c:pt>
                <c:pt idx="28">
                  <c:v>0.0418213649129881</c:v>
                </c:pt>
                <c:pt idx="29">
                  <c:v>0.0418410495450165</c:v>
                </c:pt>
                <c:pt idx="30">
                  <c:v>0.0418585626583094</c:v>
                </c:pt>
                <c:pt idx="31">
                  <c:v>0.0418741442998289</c:v>
                </c:pt>
                <c:pt idx="32">
                  <c:v>0.0418880078779233</c:v>
                </c:pt>
                <c:pt idx="33">
                  <c:v>0.0419003431399574</c:v>
                </c:pt>
                <c:pt idx="34">
                  <c:v>0.0419113188125211</c:v>
                </c:pt>
                <c:pt idx="35">
                  <c:v>0.0419210849436296</c:v>
                </c:pt>
                <c:pt idx="36">
                  <c:v>0.0419297749811438</c:v>
                </c:pt>
                <c:pt idx="37">
                  <c:v>0.0419375076177024</c:v>
                </c:pt>
                <c:pt idx="38">
                  <c:v>0.0419443884287873</c:v>
                </c:pt>
                <c:pt idx="39">
                  <c:v>0.041950511327776</c:v>
                </c:pt>
                <c:pt idx="40">
                  <c:v>0.0419559598581034</c:v>
                </c:pt>
                <c:pt idx="41">
                  <c:v>0.0419608083418692</c:v>
                </c:pt>
                <c:pt idx="42">
                  <c:v>0.0419651229001536</c:v>
                </c:pt>
                <c:pt idx="43">
                  <c:v>0.041968962359971</c:v>
                </c:pt>
                <c:pt idx="44">
                  <c:v>0.0419723790607449</c:v>
                </c:pt>
                <c:pt idx="45">
                  <c:v>0.0419754195708151</c:v>
                </c:pt>
                <c:pt idx="46">
                  <c:v>0.0419781253251017</c:v>
                </c:pt>
                <c:pt idx="47">
                  <c:v>0.0419805331914473</c:v>
                </c:pt>
                <c:pt idx="48">
                  <c:v>0.0419826759750674</c:v>
                </c:pt>
                <c:pt idx="49">
                  <c:v>0.0419845828663239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term_structure!$AC$2:$AC$51</c:f>
              <c:numCache>
                <c:formatCode>General</c:formatCode>
                <c:ptCount val="50"/>
                <c:pt idx="0">
                  <c:v>0.0377061567868995</c:v>
                </c:pt>
                <c:pt idx="1">
                  <c:v>0.0381926947692046</c:v>
                </c:pt>
                <c:pt idx="2">
                  <c:v>0.0386227045718865</c:v>
                </c:pt>
                <c:pt idx="3">
                  <c:v>0.0390030505395564</c:v>
                </c:pt>
                <c:pt idx="4">
                  <c:v>0.0393397008205811</c:v>
                </c:pt>
                <c:pt idx="5">
                  <c:v>0.0396378574080984</c:v>
                </c:pt>
                <c:pt idx="6">
                  <c:v>0.0399020646763177</c:v>
                </c:pt>
                <c:pt idx="7">
                  <c:v>0.0401363004804989</c:v>
                </c:pt>
                <c:pt idx="8">
                  <c:v>0.0403440530231909</c:v>
                </c:pt>
                <c:pt idx="9">
                  <c:v>0.0405283860246721</c:v>
                </c:pt>
                <c:pt idx="10">
                  <c:v>0.0406919942245365</c:v>
                </c:pt>
                <c:pt idx="11">
                  <c:v>0.0408372508438886</c:v>
                </c:pt>
                <c:pt idx="12">
                  <c:v>0.040966248325929</c:v>
                </c:pt>
                <c:pt idx="13">
                  <c:v>0.0410808334285986</c:v>
                </c:pt>
                <c:pt idx="14">
                  <c:v>0.041182637548091</c:v>
                </c:pt>
                <c:pt idx="15">
                  <c:v>0.0412731029975506</c:v>
                </c:pt>
                <c:pt idx="16">
                  <c:v>0.0413535058403704</c:v>
                </c:pt>
                <c:pt idx="17">
                  <c:v>0.0414249757778666</c:v>
                </c:pt>
                <c:pt idx="18">
                  <c:v>0.0414885135087999</c:v>
                </c:pt>
                <c:pt idx="19">
                  <c:v>0.0415450059122342</c:v>
                </c:pt>
                <c:pt idx="20">
                  <c:v>0.0415952393504968</c:v>
                </c:pt>
                <c:pt idx="21">
                  <c:v>0.0416399113434562</c:v>
                </c:pt>
                <c:pt idx="22">
                  <c:v>0.0416796408290454</c:v>
                </c:pt>
                <c:pt idx="23">
                  <c:v>0.0417149771923846</c:v>
                </c:pt>
                <c:pt idx="24">
                  <c:v>0.0417464082212195</c:v>
                </c:pt>
                <c:pt idx="25">
                  <c:v>0.0417743671225887</c:v>
                </c:pt>
                <c:pt idx="26">
                  <c:v>0.0417992387171926</c:v>
                </c:pt>
                <c:pt idx="27">
                  <c:v>0.0418213649129881</c:v>
                </c:pt>
                <c:pt idx="28">
                  <c:v>0.0418410495450165</c:v>
                </c:pt>
                <c:pt idx="29">
                  <c:v>0.0418585626583094</c:v>
                </c:pt>
                <c:pt idx="30">
                  <c:v>0.0418741442998289</c:v>
                </c:pt>
                <c:pt idx="31">
                  <c:v>0.0418880078779233</c:v>
                </c:pt>
                <c:pt idx="32">
                  <c:v>0.0419003431399574</c:v>
                </c:pt>
                <c:pt idx="33">
                  <c:v>0.0419113188125211</c:v>
                </c:pt>
                <c:pt idx="34">
                  <c:v>0.0419210849436296</c:v>
                </c:pt>
                <c:pt idx="35">
                  <c:v>0.0419297749811438</c:v>
                </c:pt>
                <c:pt idx="36">
                  <c:v>0.0419375076177024</c:v>
                </c:pt>
                <c:pt idx="37">
                  <c:v>0.0419443884287873</c:v>
                </c:pt>
                <c:pt idx="38">
                  <c:v>0.041950511327776</c:v>
                </c:pt>
                <c:pt idx="39">
                  <c:v>0.0419559598581034</c:v>
                </c:pt>
                <c:pt idx="40">
                  <c:v>0.0419608083418692</c:v>
                </c:pt>
                <c:pt idx="41">
                  <c:v>0.0419651229001536</c:v>
                </c:pt>
                <c:pt idx="42">
                  <c:v>0.041968962359971</c:v>
                </c:pt>
                <c:pt idx="43">
                  <c:v>0.0419723790607449</c:v>
                </c:pt>
                <c:pt idx="44">
                  <c:v>0.0419754195708151</c:v>
                </c:pt>
                <c:pt idx="45">
                  <c:v>0.0419781253251017</c:v>
                </c:pt>
                <c:pt idx="46">
                  <c:v>0.0419805331914473</c:v>
                </c:pt>
                <c:pt idx="47">
                  <c:v>0.0419826759750674</c:v>
                </c:pt>
                <c:pt idx="48">
                  <c:v>0.0419845828663239</c:v>
                </c:pt>
                <c:pt idx="49">
                  <c:v>0.0419862798397916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term_structure!$AD$2:$AD$51</c:f>
              <c:numCache>
                <c:formatCode>General</c:formatCode>
                <c:ptCount val="50"/>
                <c:pt idx="0">
                  <c:v>0.0381926947692046</c:v>
                </c:pt>
                <c:pt idx="1">
                  <c:v>0.0386227045718865</c:v>
                </c:pt>
                <c:pt idx="2">
                  <c:v>0.0390030505395564</c:v>
                </c:pt>
                <c:pt idx="3">
                  <c:v>0.0393397008205811</c:v>
                </c:pt>
                <c:pt idx="4">
                  <c:v>0.0396378574080984</c:v>
                </c:pt>
                <c:pt idx="5">
                  <c:v>0.0399020646763177</c:v>
                </c:pt>
                <c:pt idx="6">
                  <c:v>0.0401363004804989</c:v>
                </c:pt>
                <c:pt idx="7">
                  <c:v>0.0403440530231909</c:v>
                </c:pt>
                <c:pt idx="8">
                  <c:v>0.0405283860246721</c:v>
                </c:pt>
                <c:pt idx="9">
                  <c:v>0.0406919942245365</c:v>
                </c:pt>
                <c:pt idx="10">
                  <c:v>0.0408372508438886</c:v>
                </c:pt>
                <c:pt idx="11">
                  <c:v>0.040966248325929</c:v>
                </c:pt>
                <c:pt idx="12">
                  <c:v>0.0410808334285986</c:v>
                </c:pt>
                <c:pt idx="13">
                  <c:v>0.041182637548091</c:v>
                </c:pt>
                <c:pt idx="14">
                  <c:v>0.0412731029975506</c:v>
                </c:pt>
                <c:pt idx="15">
                  <c:v>0.0413535058403704</c:v>
                </c:pt>
                <c:pt idx="16">
                  <c:v>0.0414249757778666</c:v>
                </c:pt>
                <c:pt idx="17">
                  <c:v>0.0414885135087999</c:v>
                </c:pt>
                <c:pt idx="18">
                  <c:v>0.0415450059122342</c:v>
                </c:pt>
                <c:pt idx="19">
                  <c:v>0.0415952393504968</c:v>
                </c:pt>
                <c:pt idx="20">
                  <c:v>0.0416399113434562</c:v>
                </c:pt>
                <c:pt idx="21">
                  <c:v>0.0416796408290454</c:v>
                </c:pt>
                <c:pt idx="22">
                  <c:v>0.0417149771923846</c:v>
                </c:pt>
                <c:pt idx="23">
                  <c:v>0.0417464082212195</c:v>
                </c:pt>
                <c:pt idx="24">
                  <c:v>0.0417743671225887</c:v>
                </c:pt>
                <c:pt idx="25">
                  <c:v>0.0417992387171926</c:v>
                </c:pt>
                <c:pt idx="26">
                  <c:v>0.0418213649129881</c:v>
                </c:pt>
                <c:pt idx="27">
                  <c:v>0.0418410495450165</c:v>
                </c:pt>
                <c:pt idx="28">
                  <c:v>0.0418585626583094</c:v>
                </c:pt>
                <c:pt idx="29">
                  <c:v>0.0418741442998289</c:v>
                </c:pt>
                <c:pt idx="30">
                  <c:v>0.0418880078779233</c:v>
                </c:pt>
                <c:pt idx="31">
                  <c:v>0.0419003431399574</c:v>
                </c:pt>
                <c:pt idx="32">
                  <c:v>0.0419113188125211</c:v>
                </c:pt>
                <c:pt idx="33">
                  <c:v>0.0419210849436296</c:v>
                </c:pt>
                <c:pt idx="34">
                  <c:v>0.0419297749811438</c:v>
                </c:pt>
                <c:pt idx="35">
                  <c:v>0.0419375076177024</c:v>
                </c:pt>
                <c:pt idx="36">
                  <c:v>0.0419443884287873</c:v>
                </c:pt>
                <c:pt idx="37">
                  <c:v>0.041950511327776</c:v>
                </c:pt>
                <c:pt idx="38">
                  <c:v>0.0419559598581034</c:v>
                </c:pt>
                <c:pt idx="39">
                  <c:v>0.0419608083418692</c:v>
                </c:pt>
                <c:pt idx="40">
                  <c:v>0.0419651229001536</c:v>
                </c:pt>
                <c:pt idx="41">
                  <c:v>0.041968962359971</c:v>
                </c:pt>
                <c:pt idx="42">
                  <c:v>0.0419723790607449</c:v>
                </c:pt>
                <c:pt idx="43">
                  <c:v>0.0419754195708151</c:v>
                </c:pt>
                <c:pt idx="44">
                  <c:v>0.0419781253251017</c:v>
                </c:pt>
                <c:pt idx="45">
                  <c:v>0.0419805331914473</c:v>
                </c:pt>
                <c:pt idx="46">
                  <c:v>0.0419826759750674</c:v>
                </c:pt>
                <c:pt idx="47">
                  <c:v>0.0419845828663239</c:v>
                </c:pt>
                <c:pt idx="48">
                  <c:v>0.0419862798397916</c:v>
                </c:pt>
                <c:pt idx="49">
                  <c:v>0.0419877900086156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term_structure!$AE$2:$AE$51</c:f>
              <c:numCache>
                <c:formatCode>General</c:formatCode>
                <c:ptCount val="50"/>
                <c:pt idx="0">
                  <c:v>0.0386227045718865</c:v>
                </c:pt>
                <c:pt idx="1">
                  <c:v>0.0390030505395564</c:v>
                </c:pt>
                <c:pt idx="2">
                  <c:v>0.0393397008205811</c:v>
                </c:pt>
                <c:pt idx="3">
                  <c:v>0.0396378574080984</c:v>
                </c:pt>
                <c:pt idx="4">
                  <c:v>0.0399020646763177</c:v>
                </c:pt>
                <c:pt idx="5">
                  <c:v>0.0401363004804989</c:v>
                </c:pt>
                <c:pt idx="6">
                  <c:v>0.0403440530231909</c:v>
                </c:pt>
                <c:pt idx="7">
                  <c:v>0.0405283860246721</c:v>
                </c:pt>
                <c:pt idx="8">
                  <c:v>0.0406919942245365</c:v>
                </c:pt>
                <c:pt idx="9">
                  <c:v>0.0408372508438886</c:v>
                </c:pt>
                <c:pt idx="10">
                  <c:v>0.040966248325929</c:v>
                </c:pt>
                <c:pt idx="11">
                  <c:v>0.0410808334285986</c:v>
                </c:pt>
                <c:pt idx="12">
                  <c:v>0.041182637548091</c:v>
                </c:pt>
                <c:pt idx="13">
                  <c:v>0.0412731029975506</c:v>
                </c:pt>
                <c:pt idx="14">
                  <c:v>0.0413535058403704</c:v>
                </c:pt>
                <c:pt idx="15">
                  <c:v>0.0414249757778666</c:v>
                </c:pt>
                <c:pt idx="16">
                  <c:v>0.0414885135087999</c:v>
                </c:pt>
                <c:pt idx="17">
                  <c:v>0.0415450059122342</c:v>
                </c:pt>
                <c:pt idx="18">
                  <c:v>0.0415952393504968</c:v>
                </c:pt>
                <c:pt idx="19">
                  <c:v>0.0416399113434562</c:v>
                </c:pt>
                <c:pt idx="20">
                  <c:v>0.0416796408290454</c:v>
                </c:pt>
                <c:pt idx="21">
                  <c:v>0.0417149771923846</c:v>
                </c:pt>
                <c:pt idx="22">
                  <c:v>0.0417464082212195</c:v>
                </c:pt>
                <c:pt idx="23">
                  <c:v>0.0417743671225887</c:v>
                </c:pt>
                <c:pt idx="24">
                  <c:v>0.0417992387171926</c:v>
                </c:pt>
                <c:pt idx="25">
                  <c:v>0.0418213649129881</c:v>
                </c:pt>
                <c:pt idx="26">
                  <c:v>0.0418410495450165</c:v>
                </c:pt>
                <c:pt idx="27">
                  <c:v>0.0418585626583094</c:v>
                </c:pt>
                <c:pt idx="28">
                  <c:v>0.0418741442998289</c:v>
                </c:pt>
                <c:pt idx="29">
                  <c:v>0.0418880078779233</c:v>
                </c:pt>
                <c:pt idx="30">
                  <c:v>0.0419003431399574</c:v>
                </c:pt>
                <c:pt idx="31">
                  <c:v>0.0419113188125211</c:v>
                </c:pt>
                <c:pt idx="32">
                  <c:v>0.0419210849436296</c:v>
                </c:pt>
                <c:pt idx="33">
                  <c:v>0.0419297749811438</c:v>
                </c:pt>
                <c:pt idx="34">
                  <c:v>0.0419375076177024</c:v>
                </c:pt>
                <c:pt idx="35">
                  <c:v>0.0419443884287873</c:v>
                </c:pt>
                <c:pt idx="36">
                  <c:v>0.041950511327776</c:v>
                </c:pt>
                <c:pt idx="37">
                  <c:v>0.0419559598581034</c:v>
                </c:pt>
                <c:pt idx="38">
                  <c:v>0.0419608083418692</c:v>
                </c:pt>
                <c:pt idx="39">
                  <c:v>0.0419651229001536</c:v>
                </c:pt>
                <c:pt idx="40">
                  <c:v>0.041968962359971</c:v>
                </c:pt>
                <c:pt idx="41">
                  <c:v>0.0419723790607449</c:v>
                </c:pt>
                <c:pt idx="42">
                  <c:v>0.0419754195708151</c:v>
                </c:pt>
                <c:pt idx="43">
                  <c:v>0.0419781253251017</c:v>
                </c:pt>
                <c:pt idx="44">
                  <c:v>0.0419805331914473</c:v>
                </c:pt>
                <c:pt idx="45">
                  <c:v>0.0419826759750674</c:v>
                </c:pt>
                <c:pt idx="46">
                  <c:v>0.0419845828663239</c:v>
                </c:pt>
                <c:pt idx="47">
                  <c:v>0.0419862798397916</c:v>
                </c:pt>
                <c:pt idx="48">
                  <c:v>0.0419877900086156</c:v>
                </c:pt>
                <c:pt idx="49">
                  <c:v>0.0419891339401885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term_structure!$AF$2:$AF$51</c:f>
              <c:numCache>
                <c:formatCode>General</c:formatCode>
                <c:ptCount val="50"/>
                <c:pt idx="0">
                  <c:v>0.0390030505395564</c:v>
                </c:pt>
                <c:pt idx="1">
                  <c:v>0.0393397008205811</c:v>
                </c:pt>
                <c:pt idx="2">
                  <c:v>0.0396378574080984</c:v>
                </c:pt>
                <c:pt idx="3">
                  <c:v>0.0399020646763177</c:v>
                </c:pt>
                <c:pt idx="4">
                  <c:v>0.0401363004804989</c:v>
                </c:pt>
                <c:pt idx="5">
                  <c:v>0.0403440530231909</c:v>
                </c:pt>
                <c:pt idx="6">
                  <c:v>0.0405283860246721</c:v>
                </c:pt>
                <c:pt idx="7">
                  <c:v>0.0406919942245365</c:v>
                </c:pt>
                <c:pt idx="8">
                  <c:v>0.0408372508438886</c:v>
                </c:pt>
                <c:pt idx="9">
                  <c:v>0.040966248325929</c:v>
                </c:pt>
                <c:pt idx="10">
                  <c:v>0.0410808334285986</c:v>
                </c:pt>
                <c:pt idx="11">
                  <c:v>0.041182637548091</c:v>
                </c:pt>
                <c:pt idx="12">
                  <c:v>0.0412731029975506</c:v>
                </c:pt>
                <c:pt idx="13">
                  <c:v>0.0413535058403704</c:v>
                </c:pt>
                <c:pt idx="14">
                  <c:v>0.0414249757778666</c:v>
                </c:pt>
                <c:pt idx="15">
                  <c:v>0.0414885135087999</c:v>
                </c:pt>
                <c:pt idx="16">
                  <c:v>0.0415450059122342</c:v>
                </c:pt>
                <c:pt idx="17">
                  <c:v>0.0415952393504968</c:v>
                </c:pt>
                <c:pt idx="18">
                  <c:v>0.0416399113434562</c:v>
                </c:pt>
                <c:pt idx="19">
                  <c:v>0.0416796408290454</c:v>
                </c:pt>
                <c:pt idx="20">
                  <c:v>0.0417149771923846</c:v>
                </c:pt>
                <c:pt idx="21">
                  <c:v>0.0417464082212195</c:v>
                </c:pt>
                <c:pt idx="22">
                  <c:v>0.0417743671225887</c:v>
                </c:pt>
                <c:pt idx="23">
                  <c:v>0.0417992387171926</c:v>
                </c:pt>
                <c:pt idx="24">
                  <c:v>0.0418213649129881</c:v>
                </c:pt>
                <c:pt idx="25">
                  <c:v>0.0418410495450165</c:v>
                </c:pt>
                <c:pt idx="26">
                  <c:v>0.0418585626583094</c:v>
                </c:pt>
                <c:pt idx="27">
                  <c:v>0.0418741442998289</c:v>
                </c:pt>
                <c:pt idx="28">
                  <c:v>0.0418880078779233</c:v>
                </c:pt>
                <c:pt idx="29">
                  <c:v>0.0419003431399574</c:v>
                </c:pt>
                <c:pt idx="30">
                  <c:v>0.0419113188125211</c:v>
                </c:pt>
                <c:pt idx="31">
                  <c:v>0.0419210849436296</c:v>
                </c:pt>
                <c:pt idx="32">
                  <c:v>0.0419297749811438</c:v>
                </c:pt>
                <c:pt idx="33">
                  <c:v>0.0419375076177024</c:v>
                </c:pt>
                <c:pt idx="34">
                  <c:v>0.0419443884287873</c:v>
                </c:pt>
                <c:pt idx="35">
                  <c:v>0.041950511327776</c:v>
                </c:pt>
                <c:pt idx="36">
                  <c:v>0.0419559598581034</c:v>
                </c:pt>
                <c:pt idx="37">
                  <c:v>0.0419608083418692</c:v>
                </c:pt>
                <c:pt idx="38">
                  <c:v>0.0419651229001536</c:v>
                </c:pt>
                <c:pt idx="39">
                  <c:v>0.041968962359971</c:v>
                </c:pt>
                <c:pt idx="40">
                  <c:v>0.0419723790607449</c:v>
                </c:pt>
                <c:pt idx="41">
                  <c:v>0.0419754195708151</c:v>
                </c:pt>
                <c:pt idx="42">
                  <c:v>0.0419781253251017</c:v>
                </c:pt>
                <c:pt idx="43">
                  <c:v>0.0419805331914473</c:v>
                </c:pt>
                <c:pt idx="44">
                  <c:v>0.0419826759750674</c:v>
                </c:pt>
                <c:pt idx="45">
                  <c:v>0.0419845828663239</c:v>
                </c:pt>
                <c:pt idx="46">
                  <c:v>0.0419862798397916</c:v>
                </c:pt>
                <c:pt idx="47">
                  <c:v>0.0419877900086156</c:v>
                </c:pt>
                <c:pt idx="48">
                  <c:v>0.0419891339401885</c:v>
                </c:pt>
                <c:pt idx="49">
                  <c:v>0.0419903299365361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term_structure!$AG$2:$AG$51</c:f>
              <c:numCache>
                <c:formatCode>General</c:formatCode>
                <c:ptCount val="50"/>
                <c:pt idx="0">
                  <c:v>0.0393397008205811</c:v>
                </c:pt>
                <c:pt idx="1">
                  <c:v>0.0396378574080984</c:v>
                </c:pt>
                <c:pt idx="2">
                  <c:v>0.0399020646763177</c:v>
                </c:pt>
                <c:pt idx="3">
                  <c:v>0.0401363004804989</c:v>
                </c:pt>
                <c:pt idx="4">
                  <c:v>0.0403440530231909</c:v>
                </c:pt>
                <c:pt idx="5">
                  <c:v>0.0405283860246721</c:v>
                </c:pt>
                <c:pt idx="6">
                  <c:v>0.0406919942245365</c:v>
                </c:pt>
                <c:pt idx="7">
                  <c:v>0.0408372508438886</c:v>
                </c:pt>
                <c:pt idx="8">
                  <c:v>0.040966248325929</c:v>
                </c:pt>
                <c:pt idx="9">
                  <c:v>0.0410808334285986</c:v>
                </c:pt>
                <c:pt idx="10">
                  <c:v>0.041182637548091</c:v>
                </c:pt>
                <c:pt idx="11">
                  <c:v>0.0412731029975506</c:v>
                </c:pt>
                <c:pt idx="12">
                  <c:v>0.0413535058403704</c:v>
                </c:pt>
                <c:pt idx="13">
                  <c:v>0.0414249757778666</c:v>
                </c:pt>
                <c:pt idx="14">
                  <c:v>0.0414885135087999</c:v>
                </c:pt>
                <c:pt idx="15">
                  <c:v>0.0415450059122342</c:v>
                </c:pt>
                <c:pt idx="16">
                  <c:v>0.0415952393504968</c:v>
                </c:pt>
                <c:pt idx="17">
                  <c:v>0.0416399113434562</c:v>
                </c:pt>
                <c:pt idx="18">
                  <c:v>0.0416796408290454</c:v>
                </c:pt>
                <c:pt idx="19">
                  <c:v>0.0417149771923846</c:v>
                </c:pt>
                <c:pt idx="20">
                  <c:v>0.0417464082212195</c:v>
                </c:pt>
                <c:pt idx="21">
                  <c:v>0.0417743671225887</c:v>
                </c:pt>
                <c:pt idx="22">
                  <c:v>0.0417992387171926</c:v>
                </c:pt>
                <c:pt idx="23">
                  <c:v>0.0418213649129881</c:v>
                </c:pt>
                <c:pt idx="24">
                  <c:v>0.0418410495450165</c:v>
                </c:pt>
                <c:pt idx="25">
                  <c:v>0.0418585626583094</c:v>
                </c:pt>
                <c:pt idx="26">
                  <c:v>0.0418741442998289</c:v>
                </c:pt>
                <c:pt idx="27">
                  <c:v>0.0418880078779233</c:v>
                </c:pt>
                <c:pt idx="28">
                  <c:v>0.0419003431399574</c:v>
                </c:pt>
                <c:pt idx="29">
                  <c:v>0.0419113188125211</c:v>
                </c:pt>
                <c:pt idx="30">
                  <c:v>0.0419210849436296</c:v>
                </c:pt>
                <c:pt idx="31">
                  <c:v>0.0419297749811438</c:v>
                </c:pt>
                <c:pt idx="32">
                  <c:v>0.0419375076177024</c:v>
                </c:pt>
                <c:pt idx="33">
                  <c:v>0.0419443884287873</c:v>
                </c:pt>
                <c:pt idx="34">
                  <c:v>0.041950511327776</c:v>
                </c:pt>
                <c:pt idx="35">
                  <c:v>0.0419559598581034</c:v>
                </c:pt>
                <c:pt idx="36">
                  <c:v>0.0419608083418692</c:v>
                </c:pt>
                <c:pt idx="37">
                  <c:v>0.0419651229001536</c:v>
                </c:pt>
                <c:pt idx="38">
                  <c:v>0.041968962359971</c:v>
                </c:pt>
                <c:pt idx="39">
                  <c:v>0.0419723790607449</c:v>
                </c:pt>
                <c:pt idx="40">
                  <c:v>0.0419754195708151</c:v>
                </c:pt>
                <c:pt idx="41">
                  <c:v>0.0419781253251017</c:v>
                </c:pt>
                <c:pt idx="42">
                  <c:v>0.0419805331914473</c:v>
                </c:pt>
                <c:pt idx="43">
                  <c:v>0.0419826759750674</c:v>
                </c:pt>
                <c:pt idx="44">
                  <c:v>0.0419845828663239</c:v>
                </c:pt>
                <c:pt idx="45">
                  <c:v>0.0419862798397916</c:v>
                </c:pt>
                <c:pt idx="46">
                  <c:v>0.0419877900086156</c:v>
                </c:pt>
                <c:pt idx="47">
                  <c:v>0.0419891339401885</c:v>
                </c:pt>
                <c:pt idx="48">
                  <c:v>0.0419903299365361</c:v>
                </c:pt>
                <c:pt idx="49">
                  <c:v>0.041991394284135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term_structure!$AH$2:$AH$51</c:f>
              <c:numCache>
                <c:formatCode>General</c:formatCode>
                <c:ptCount val="50"/>
                <c:pt idx="0">
                  <c:v>0.0396378574080984</c:v>
                </c:pt>
                <c:pt idx="1">
                  <c:v>0.0399020646763177</c:v>
                </c:pt>
                <c:pt idx="2">
                  <c:v>0.0401363004804989</c:v>
                </c:pt>
                <c:pt idx="3">
                  <c:v>0.0403440530231909</c:v>
                </c:pt>
                <c:pt idx="4">
                  <c:v>0.0405283860246721</c:v>
                </c:pt>
                <c:pt idx="5">
                  <c:v>0.0406919942245365</c:v>
                </c:pt>
                <c:pt idx="6">
                  <c:v>0.0408372508438886</c:v>
                </c:pt>
                <c:pt idx="7">
                  <c:v>0.040966248325929</c:v>
                </c:pt>
                <c:pt idx="8">
                  <c:v>0.0410808334285986</c:v>
                </c:pt>
                <c:pt idx="9">
                  <c:v>0.041182637548091</c:v>
                </c:pt>
                <c:pt idx="10">
                  <c:v>0.0412731029975506</c:v>
                </c:pt>
                <c:pt idx="11">
                  <c:v>0.0413535058403704</c:v>
                </c:pt>
                <c:pt idx="12">
                  <c:v>0.0414249757778666</c:v>
                </c:pt>
                <c:pt idx="13">
                  <c:v>0.0414885135087999</c:v>
                </c:pt>
                <c:pt idx="14">
                  <c:v>0.0415450059122342</c:v>
                </c:pt>
                <c:pt idx="15">
                  <c:v>0.0415952393504968</c:v>
                </c:pt>
                <c:pt idx="16">
                  <c:v>0.0416399113434562</c:v>
                </c:pt>
                <c:pt idx="17">
                  <c:v>0.0416796408290454</c:v>
                </c:pt>
                <c:pt idx="18">
                  <c:v>0.0417149771923846</c:v>
                </c:pt>
                <c:pt idx="19">
                  <c:v>0.0417464082212195</c:v>
                </c:pt>
                <c:pt idx="20">
                  <c:v>0.0417743671225887</c:v>
                </c:pt>
                <c:pt idx="21">
                  <c:v>0.0417992387171926</c:v>
                </c:pt>
                <c:pt idx="22">
                  <c:v>0.0418213649129881</c:v>
                </c:pt>
                <c:pt idx="23">
                  <c:v>0.0418410495450165</c:v>
                </c:pt>
                <c:pt idx="24">
                  <c:v>0.0418585626583094</c:v>
                </c:pt>
                <c:pt idx="25">
                  <c:v>0.0418741442998289</c:v>
                </c:pt>
                <c:pt idx="26">
                  <c:v>0.0418880078779233</c:v>
                </c:pt>
                <c:pt idx="27">
                  <c:v>0.0419003431399574</c:v>
                </c:pt>
                <c:pt idx="28">
                  <c:v>0.0419113188125211</c:v>
                </c:pt>
                <c:pt idx="29">
                  <c:v>0.0419210849436296</c:v>
                </c:pt>
                <c:pt idx="30">
                  <c:v>0.0419297749811438</c:v>
                </c:pt>
                <c:pt idx="31">
                  <c:v>0.0419375076177024</c:v>
                </c:pt>
                <c:pt idx="32">
                  <c:v>0.0419443884287873</c:v>
                </c:pt>
                <c:pt idx="33">
                  <c:v>0.041950511327776</c:v>
                </c:pt>
                <c:pt idx="34">
                  <c:v>0.0419559598581034</c:v>
                </c:pt>
                <c:pt idx="35">
                  <c:v>0.0419608083418692</c:v>
                </c:pt>
                <c:pt idx="36">
                  <c:v>0.0419651229001536</c:v>
                </c:pt>
                <c:pt idx="37">
                  <c:v>0.041968962359971</c:v>
                </c:pt>
                <c:pt idx="38">
                  <c:v>0.0419723790607449</c:v>
                </c:pt>
                <c:pt idx="39">
                  <c:v>0.0419754195708151</c:v>
                </c:pt>
                <c:pt idx="40">
                  <c:v>0.0419781253251017</c:v>
                </c:pt>
                <c:pt idx="41">
                  <c:v>0.0419805331914473</c:v>
                </c:pt>
                <c:pt idx="42">
                  <c:v>0.0419826759750674</c:v>
                </c:pt>
                <c:pt idx="43">
                  <c:v>0.0419845828663239</c:v>
                </c:pt>
                <c:pt idx="44">
                  <c:v>0.0419862798397916</c:v>
                </c:pt>
                <c:pt idx="45">
                  <c:v>0.0419877900086156</c:v>
                </c:pt>
                <c:pt idx="46">
                  <c:v>0.0419891339401885</c:v>
                </c:pt>
                <c:pt idx="47">
                  <c:v>0.0419903299365361</c:v>
                </c:pt>
                <c:pt idx="48">
                  <c:v>0.041991394284135</c:v>
                </c:pt>
                <c:pt idx="49">
                  <c:v>0.0419923414761027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term_structure!$AI$2:$AI$51</c:f>
              <c:numCache>
                <c:formatCode>General</c:formatCode>
                <c:ptCount val="50"/>
                <c:pt idx="0">
                  <c:v>0.0399020646763177</c:v>
                </c:pt>
                <c:pt idx="1">
                  <c:v>0.0401363004804989</c:v>
                </c:pt>
                <c:pt idx="2">
                  <c:v>0.0403440530231909</c:v>
                </c:pt>
                <c:pt idx="3">
                  <c:v>0.0405283860246721</c:v>
                </c:pt>
                <c:pt idx="4">
                  <c:v>0.0406919942245365</c:v>
                </c:pt>
                <c:pt idx="5">
                  <c:v>0.0408372508438886</c:v>
                </c:pt>
                <c:pt idx="6">
                  <c:v>0.040966248325929</c:v>
                </c:pt>
                <c:pt idx="7">
                  <c:v>0.0410808334285986</c:v>
                </c:pt>
                <c:pt idx="8">
                  <c:v>0.041182637548091</c:v>
                </c:pt>
                <c:pt idx="9">
                  <c:v>0.0412731029975506</c:v>
                </c:pt>
                <c:pt idx="10">
                  <c:v>0.0413535058403704</c:v>
                </c:pt>
                <c:pt idx="11">
                  <c:v>0.0414249757778666</c:v>
                </c:pt>
                <c:pt idx="12">
                  <c:v>0.0414885135087999</c:v>
                </c:pt>
                <c:pt idx="13">
                  <c:v>0.0415450059122342</c:v>
                </c:pt>
                <c:pt idx="14">
                  <c:v>0.0415952393504968</c:v>
                </c:pt>
                <c:pt idx="15">
                  <c:v>0.0416399113434562</c:v>
                </c:pt>
                <c:pt idx="16">
                  <c:v>0.0416796408290454</c:v>
                </c:pt>
                <c:pt idx="17">
                  <c:v>0.0417149771923846</c:v>
                </c:pt>
                <c:pt idx="18">
                  <c:v>0.0417464082212195</c:v>
                </c:pt>
                <c:pt idx="19">
                  <c:v>0.0417743671225887</c:v>
                </c:pt>
                <c:pt idx="20">
                  <c:v>0.0417992387171926</c:v>
                </c:pt>
                <c:pt idx="21">
                  <c:v>0.0418213649129881</c:v>
                </c:pt>
                <c:pt idx="22">
                  <c:v>0.0418410495450165</c:v>
                </c:pt>
                <c:pt idx="23">
                  <c:v>0.0418585626583094</c:v>
                </c:pt>
                <c:pt idx="24">
                  <c:v>0.0418741442998289</c:v>
                </c:pt>
                <c:pt idx="25">
                  <c:v>0.0418880078779233</c:v>
                </c:pt>
                <c:pt idx="26">
                  <c:v>0.0419003431399574</c:v>
                </c:pt>
                <c:pt idx="27">
                  <c:v>0.0419113188125211</c:v>
                </c:pt>
                <c:pt idx="28">
                  <c:v>0.0419210849436296</c:v>
                </c:pt>
                <c:pt idx="29">
                  <c:v>0.0419297749811438</c:v>
                </c:pt>
                <c:pt idx="30">
                  <c:v>0.0419375076177024</c:v>
                </c:pt>
                <c:pt idx="31">
                  <c:v>0.0419443884287873</c:v>
                </c:pt>
                <c:pt idx="32">
                  <c:v>0.041950511327776</c:v>
                </c:pt>
                <c:pt idx="33">
                  <c:v>0.0419559598581034</c:v>
                </c:pt>
                <c:pt idx="34">
                  <c:v>0.0419608083418692</c:v>
                </c:pt>
                <c:pt idx="35">
                  <c:v>0.0419651229001536</c:v>
                </c:pt>
                <c:pt idx="36">
                  <c:v>0.041968962359971</c:v>
                </c:pt>
                <c:pt idx="37">
                  <c:v>0.0419723790607449</c:v>
                </c:pt>
                <c:pt idx="38">
                  <c:v>0.0419754195708151</c:v>
                </c:pt>
                <c:pt idx="39">
                  <c:v>0.0419781253251017</c:v>
                </c:pt>
                <c:pt idx="40">
                  <c:v>0.0419805331914473</c:v>
                </c:pt>
                <c:pt idx="41">
                  <c:v>0.0419826759750674</c:v>
                </c:pt>
                <c:pt idx="42">
                  <c:v>0.0419845828663239</c:v>
                </c:pt>
                <c:pt idx="43">
                  <c:v>0.0419862798397916</c:v>
                </c:pt>
                <c:pt idx="44">
                  <c:v>0.0419877900086156</c:v>
                </c:pt>
                <c:pt idx="45">
                  <c:v>0.0419891339401885</c:v>
                </c:pt>
                <c:pt idx="46">
                  <c:v>0.0419903299365361</c:v>
                </c:pt>
                <c:pt idx="47">
                  <c:v>0.041991394284135</c:v>
                </c:pt>
                <c:pt idx="48">
                  <c:v>0.0419923414761027</c:v>
                </c:pt>
                <c:pt idx="49">
                  <c:v>0.0419931844093992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term_structure!$AJ$2:$AJ$51</c:f>
              <c:numCache>
                <c:formatCode>General</c:formatCode>
                <c:ptCount val="50"/>
                <c:pt idx="0">
                  <c:v>0.0401363004804989</c:v>
                </c:pt>
                <c:pt idx="1">
                  <c:v>0.0403440530231909</c:v>
                </c:pt>
                <c:pt idx="2">
                  <c:v>0.0405283860246721</c:v>
                </c:pt>
                <c:pt idx="3">
                  <c:v>0.0406919942245365</c:v>
                </c:pt>
                <c:pt idx="4">
                  <c:v>0.0408372508438886</c:v>
                </c:pt>
                <c:pt idx="5">
                  <c:v>0.040966248325929</c:v>
                </c:pt>
                <c:pt idx="6">
                  <c:v>0.0410808334285986</c:v>
                </c:pt>
                <c:pt idx="7">
                  <c:v>0.041182637548091</c:v>
                </c:pt>
                <c:pt idx="8">
                  <c:v>0.0412731029975506</c:v>
                </c:pt>
                <c:pt idx="9">
                  <c:v>0.0413535058403704</c:v>
                </c:pt>
                <c:pt idx="10">
                  <c:v>0.0414249757778666</c:v>
                </c:pt>
                <c:pt idx="11">
                  <c:v>0.0414885135087999</c:v>
                </c:pt>
                <c:pt idx="12">
                  <c:v>0.0415450059122342</c:v>
                </c:pt>
                <c:pt idx="13">
                  <c:v>0.0415952393504968</c:v>
                </c:pt>
                <c:pt idx="14">
                  <c:v>0.0416399113434562</c:v>
                </c:pt>
                <c:pt idx="15">
                  <c:v>0.0416796408290454</c:v>
                </c:pt>
                <c:pt idx="16">
                  <c:v>0.0417149771923846</c:v>
                </c:pt>
                <c:pt idx="17">
                  <c:v>0.0417464082212195</c:v>
                </c:pt>
                <c:pt idx="18">
                  <c:v>0.0417743671225887</c:v>
                </c:pt>
                <c:pt idx="19">
                  <c:v>0.0417992387171926</c:v>
                </c:pt>
                <c:pt idx="20">
                  <c:v>0.0418213649129881</c:v>
                </c:pt>
                <c:pt idx="21">
                  <c:v>0.0418410495450165</c:v>
                </c:pt>
                <c:pt idx="22">
                  <c:v>0.0418585626583094</c:v>
                </c:pt>
                <c:pt idx="23">
                  <c:v>0.0418741442998289</c:v>
                </c:pt>
                <c:pt idx="24">
                  <c:v>0.0418880078779233</c:v>
                </c:pt>
                <c:pt idx="25">
                  <c:v>0.0419003431399574</c:v>
                </c:pt>
                <c:pt idx="26">
                  <c:v>0.0419113188125211</c:v>
                </c:pt>
                <c:pt idx="27">
                  <c:v>0.0419210849436296</c:v>
                </c:pt>
                <c:pt idx="28">
                  <c:v>0.0419297749811438</c:v>
                </c:pt>
                <c:pt idx="29">
                  <c:v>0.0419375076177024</c:v>
                </c:pt>
                <c:pt idx="30">
                  <c:v>0.0419443884287873</c:v>
                </c:pt>
                <c:pt idx="31">
                  <c:v>0.041950511327776</c:v>
                </c:pt>
                <c:pt idx="32">
                  <c:v>0.0419559598581034</c:v>
                </c:pt>
                <c:pt idx="33">
                  <c:v>0.0419608083418692</c:v>
                </c:pt>
                <c:pt idx="34">
                  <c:v>0.0419651229001536</c:v>
                </c:pt>
                <c:pt idx="35">
                  <c:v>0.041968962359971</c:v>
                </c:pt>
                <c:pt idx="36">
                  <c:v>0.0419723790607449</c:v>
                </c:pt>
                <c:pt idx="37">
                  <c:v>0.0419754195708151</c:v>
                </c:pt>
                <c:pt idx="38">
                  <c:v>0.0419781253251017</c:v>
                </c:pt>
                <c:pt idx="39">
                  <c:v>0.0419805331914473</c:v>
                </c:pt>
                <c:pt idx="40">
                  <c:v>0.0419826759750674</c:v>
                </c:pt>
                <c:pt idx="41">
                  <c:v>0.0419845828663239</c:v>
                </c:pt>
                <c:pt idx="42">
                  <c:v>0.0419862798397916</c:v>
                </c:pt>
                <c:pt idx="43">
                  <c:v>0.0419877900086156</c:v>
                </c:pt>
                <c:pt idx="44">
                  <c:v>0.0419891339401885</c:v>
                </c:pt>
                <c:pt idx="45">
                  <c:v>0.0419903299365361</c:v>
                </c:pt>
                <c:pt idx="46">
                  <c:v>0.041991394284135</c:v>
                </c:pt>
                <c:pt idx="47">
                  <c:v>0.0419923414761027</c:v>
                </c:pt>
                <c:pt idx="48">
                  <c:v>0.0419931844093992</c:v>
                </c:pt>
                <c:pt idx="49">
                  <c:v>0.0419939345611127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term_structure!$AK$2:$AK$51</c:f>
              <c:numCache>
                <c:formatCode>General</c:formatCode>
                <c:ptCount val="50"/>
                <c:pt idx="0">
                  <c:v>0.0403440530231909</c:v>
                </c:pt>
                <c:pt idx="1">
                  <c:v>0.0405283860246721</c:v>
                </c:pt>
                <c:pt idx="2">
                  <c:v>0.0406919942245365</c:v>
                </c:pt>
                <c:pt idx="3">
                  <c:v>0.0408372508438886</c:v>
                </c:pt>
                <c:pt idx="4">
                  <c:v>0.040966248325929</c:v>
                </c:pt>
                <c:pt idx="5">
                  <c:v>0.0410808334285986</c:v>
                </c:pt>
                <c:pt idx="6">
                  <c:v>0.041182637548091</c:v>
                </c:pt>
                <c:pt idx="7">
                  <c:v>0.0412731029975506</c:v>
                </c:pt>
                <c:pt idx="8">
                  <c:v>0.0413535058403704</c:v>
                </c:pt>
                <c:pt idx="9">
                  <c:v>0.0414249757778666</c:v>
                </c:pt>
                <c:pt idx="10">
                  <c:v>0.0414885135087999</c:v>
                </c:pt>
                <c:pt idx="11">
                  <c:v>0.0415450059122342</c:v>
                </c:pt>
                <c:pt idx="12">
                  <c:v>0.0415952393504968</c:v>
                </c:pt>
                <c:pt idx="13">
                  <c:v>0.0416399113434562</c:v>
                </c:pt>
                <c:pt idx="14">
                  <c:v>0.0416796408290454</c:v>
                </c:pt>
                <c:pt idx="15">
                  <c:v>0.0417149771923846</c:v>
                </c:pt>
                <c:pt idx="16">
                  <c:v>0.0417464082212195</c:v>
                </c:pt>
                <c:pt idx="17">
                  <c:v>0.0417743671225887</c:v>
                </c:pt>
                <c:pt idx="18">
                  <c:v>0.0417992387171926</c:v>
                </c:pt>
                <c:pt idx="19">
                  <c:v>0.0418213649129881</c:v>
                </c:pt>
                <c:pt idx="20">
                  <c:v>0.0418410495450165</c:v>
                </c:pt>
                <c:pt idx="21">
                  <c:v>0.0418585626583094</c:v>
                </c:pt>
                <c:pt idx="22">
                  <c:v>0.0418741442998289</c:v>
                </c:pt>
                <c:pt idx="23">
                  <c:v>0.0418880078779233</c:v>
                </c:pt>
                <c:pt idx="24">
                  <c:v>0.0419003431399574</c:v>
                </c:pt>
                <c:pt idx="25">
                  <c:v>0.0419113188125211</c:v>
                </c:pt>
                <c:pt idx="26">
                  <c:v>0.0419210849436296</c:v>
                </c:pt>
                <c:pt idx="27">
                  <c:v>0.0419297749811438</c:v>
                </c:pt>
                <c:pt idx="28">
                  <c:v>0.0419375076177024</c:v>
                </c:pt>
                <c:pt idx="29">
                  <c:v>0.0419443884287873</c:v>
                </c:pt>
                <c:pt idx="30">
                  <c:v>0.041950511327776</c:v>
                </c:pt>
                <c:pt idx="31">
                  <c:v>0.0419559598581034</c:v>
                </c:pt>
                <c:pt idx="32">
                  <c:v>0.0419608083418692</c:v>
                </c:pt>
                <c:pt idx="33">
                  <c:v>0.0419651229001536</c:v>
                </c:pt>
                <c:pt idx="34">
                  <c:v>0.041968962359971</c:v>
                </c:pt>
                <c:pt idx="35">
                  <c:v>0.0419723790607449</c:v>
                </c:pt>
                <c:pt idx="36">
                  <c:v>0.0419754195708151</c:v>
                </c:pt>
                <c:pt idx="37">
                  <c:v>0.0419781253251017</c:v>
                </c:pt>
                <c:pt idx="38">
                  <c:v>0.0419805331914473</c:v>
                </c:pt>
                <c:pt idx="39">
                  <c:v>0.0419826759750674</c:v>
                </c:pt>
                <c:pt idx="40">
                  <c:v>0.0419845828663239</c:v>
                </c:pt>
                <c:pt idx="41">
                  <c:v>0.0419862798397916</c:v>
                </c:pt>
                <c:pt idx="42">
                  <c:v>0.0419877900086156</c:v>
                </c:pt>
                <c:pt idx="43">
                  <c:v>0.0419891339401885</c:v>
                </c:pt>
                <c:pt idx="44">
                  <c:v>0.0419903299365361</c:v>
                </c:pt>
                <c:pt idx="45">
                  <c:v>0.041991394284135</c:v>
                </c:pt>
                <c:pt idx="46">
                  <c:v>0.0419923414761027</c:v>
                </c:pt>
                <c:pt idx="47">
                  <c:v>0.0419931844093992</c:v>
                </c:pt>
                <c:pt idx="48">
                  <c:v>0.0419939345611127</c:v>
                </c:pt>
                <c:pt idx="49">
                  <c:v>0.0419946021446338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term_structure!$AL$2:$AL$51</c:f>
              <c:numCache>
                <c:formatCode>General</c:formatCode>
                <c:ptCount val="50"/>
                <c:pt idx="0">
                  <c:v>0.0405283860246721</c:v>
                </c:pt>
                <c:pt idx="1">
                  <c:v>0.0406919942245365</c:v>
                </c:pt>
                <c:pt idx="2">
                  <c:v>0.0408372508438886</c:v>
                </c:pt>
                <c:pt idx="3">
                  <c:v>0.040966248325929</c:v>
                </c:pt>
                <c:pt idx="4">
                  <c:v>0.0410808334285986</c:v>
                </c:pt>
                <c:pt idx="5">
                  <c:v>0.041182637548091</c:v>
                </c:pt>
                <c:pt idx="6">
                  <c:v>0.0412731029975506</c:v>
                </c:pt>
                <c:pt idx="7">
                  <c:v>0.0413535058403704</c:v>
                </c:pt>
                <c:pt idx="8">
                  <c:v>0.0414249757778666</c:v>
                </c:pt>
                <c:pt idx="9">
                  <c:v>0.0414885135087999</c:v>
                </c:pt>
                <c:pt idx="10">
                  <c:v>0.0415450059122342</c:v>
                </c:pt>
                <c:pt idx="11">
                  <c:v>0.0415952393504968</c:v>
                </c:pt>
                <c:pt idx="12">
                  <c:v>0.0416399113434562</c:v>
                </c:pt>
                <c:pt idx="13">
                  <c:v>0.0416796408290454</c:v>
                </c:pt>
                <c:pt idx="14">
                  <c:v>0.0417149771923846</c:v>
                </c:pt>
                <c:pt idx="15">
                  <c:v>0.0417464082212195</c:v>
                </c:pt>
                <c:pt idx="16">
                  <c:v>0.0417743671225887</c:v>
                </c:pt>
                <c:pt idx="17">
                  <c:v>0.0417992387171926</c:v>
                </c:pt>
                <c:pt idx="18">
                  <c:v>0.0418213649129881</c:v>
                </c:pt>
                <c:pt idx="19">
                  <c:v>0.0418410495450165</c:v>
                </c:pt>
                <c:pt idx="20">
                  <c:v>0.0418585626583094</c:v>
                </c:pt>
                <c:pt idx="21">
                  <c:v>0.0418741442998289</c:v>
                </c:pt>
                <c:pt idx="22">
                  <c:v>0.0418880078779233</c:v>
                </c:pt>
                <c:pt idx="23">
                  <c:v>0.0419003431399574</c:v>
                </c:pt>
                <c:pt idx="24">
                  <c:v>0.0419113188125211</c:v>
                </c:pt>
                <c:pt idx="25">
                  <c:v>0.0419210849436296</c:v>
                </c:pt>
                <c:pt idx="26">
                  <c:v>0.0419297749811438</c:v>
                </c:pt>
                <c:pt idx="27">
                  <c:v>0.0419375076177024</c:v>
                </c:pt>
                <c:pt idx="28">
                  <c:v>0.0419443884287873</c:v>
                </c:pt>
                <c:pt idx="29">
                  <c:v>0.041950511327776</c:v>
                </c:pt>
                <c:pt idx="30">
                  <c:v>0.0419559598581034</c:v>
                </c:pt>
                <c:pt idx="31">
                  <c:v>0.0419608083418692</c:v>
                </c:pt>
                <c:pt idx="32">
                  <c:v>0.0419651229001536</c:v>
                </c:pt>
                <c:pt idx="33">
                  <c:v>0.041968962359971</c:v>
                </c:pt>
                <c:pt idx="34">
                  <c:v>0.0419723790607449</c:v>
                </c:pt>
                <c:pt idx="35">
                  <c:v>0.0419754195708151</c:v>
                </c:pt>
                <c:pt idx="36">
                  <c:v>0.0419781253251017</c:v>
                </c:pt>
                <c:pt idx="37">
                  <c:v>0.0419805331914473</c:v>
                </c:pt>
                <c:pt idx="38">
                  <c:v>0.0419826759750674</c:v>
                </c:pt>
                <c:pt idx="39">
                  <c:v>0.0419845828663239</c:v>
                </c:pt>
                <c:pt idx="40">
                  <c:v>0.0419862798397916</c:v>
                </c:pt>
                <c:pt idx="41">
                  <c:v>0.0419877900086156</c:v>
                </c:pt>
                <c:pt idx="42">
                  <c:v>0.0419891339401885</c:v>
                </c:pt>
                <c:pt idx="43">
                  <c:v>0.0419903299365361</c:v>
                </c:pt>
                <c:pt idx="44">
                  <c:v>0.041991394284135</c:v>
                </c:pt>
                <c:pt idx="45">
                  <c:v>0.0419923414761027</c:v>
                </c:pt>
                <c:pt idx="46">
                  <c:v>0.0419931844093992</c:v>
                </c:pt>
                <c:pt idx="47">
                  <c:v>0.0419939345611127</c:v>
                </c:pt>
                <c:pt idx="48">
                  <c:v>0.0419946021446338</c:v>
                </c:pt>
                <c:pt idx="49">
                  <c:v>0.0419951962487925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term_structure!$AM$2:$AM$51</c:f>
              <c:numCache>
                <c:formatCode>General</c:formatCode>
                <c:ptCount val="50"/>
                <c:pt idx="0">
                  <c:v>0.0406919942245365</c:v>
                </c:pt>
                <c:pt idx="1">
                  <c:v>0.0408372508438886</c:v>
                </c:pt>
                <c:pt idx="2">
                  <c:v>0.040966248325929</c:v>
                </c:pt>
                <c:pt idx="3">
                  <c:v>0.0410808334285986</c:v>
                </c:pt>
                <c:pt idx="4">
                  <c:v>0.041182637548091</c:v>
                </c:pt>
                <c:pt idx="5">
                  <c:v>0.0412731029975506</c:v>
                </c:pt>
                <c:pt idx="6">
                  <c:v>0.0413535058403704</c:v>
                </c:pt>
                <c:pt idx="7">
                  <c:v>0.0414249757778666</c:v>
                </c:pt>
                <c:pt idx="8">
                  <c:v>0.0414885135087999</c:v>
                </c:pt>
                <c:pt idx="9">
                  <c:v>0.0415450059122342</c:v>
                </c:pt>
                <c:pt idx="10">
                  <c:v>0.0415952393504968</c:v>
                </c:pt>
                <c:pt idx="11">
                  <c:v>0.0416399113434562</c:v>
                </c:pt>
                <c:pt idx="12">
                  <c:v>0.0416796408290454</c:v>
                </c:pt>
                <c:pt idx="13">
                  <c:v>0.0417149771923846</c:v>
                </c:pt>
                <c:pt idx="14">
                  <c:v>0.0417464082212195</c:v>
                </c:pt>
                <c:pt idx="15">
                  <c:v>0.0417743671225887</c:v>
                </c:pt>
                <c:pt idx="16">
                  <c:v>0.0417992387171926</c:v>
                </c:pt>
                <c:pt idx="17">
                  <c:v>0.0418213649129881</c:v>
                </c:pt>
                <c:pt idx="18">
                  <c:v>0.0418410495450165</c:v>
                </c:pt>
                <c:pt idx="19">
                  <c:v>0.0418585626583094</c:v>
                </c:pt>
                <c:pt idx="20">
                  <c:v>0.0418741442998289</c:v>
                </c:pt>
                <c:pt idx="21">
                  <c:v>0.0418880078779233</c:v>
                </c:pt>
                <c:pt idx="22">
                  <c:v>0.0419003431399574</c:v>
                </c:pt>
                <c:pt idx="23">
                  <c:v>0.0419113188125211</c:v>
                </c:pt>
                <c:pt idx="24">
                  <c:v>0.0419210849436296</c:v>
                </c:pt>
                <c:pt idx="25">
                  <c:v>0.0419297749811438</c:v>
                </c:pt>
                <c:pt idx="26">
                  <c:v>0.0419375076177024</c:v>
                </c:pt>
                <c:pt idx="27">
                  <c:v>0.0419443884287873</c:v>
                </c:pt>
                <c:pt idx="28">
                  <c:v>0.041950511327776</c:v>
                </c:pt>
                <c:pt idx="29">
                  <c:v>0.0419559598581034</c:v>
                </c:pt>
                <c:pt idx="30">
                  <c:v>0.0419608083418692</c:v>
                </c:pt>
                <c:pt idx="31">
                  <c:v>0.0419651229001536</c:v>
                </c:pt>
                <c:pt idx="32">
                  <c:v>0.041968962359971</c:v>
                </c:pt>
                <c:pt idx="33">
                  <c:v>0.0419723790607449</c:v>
                </c:pt>
                <c:pt idx="34">
                  <c:v>0.0419754195708151</c:v>
                </c:pt>
                <c:pt idx="35">
                  <c:v>0.0419781253251017</c:v>
                </c:pt>
                <c:pt idx="36">
                  <c:v>0.0419805331914473</c:v>
                </c:pt>
                <c:pt idx="37">
                  <c:v>0.0419826759750674</c:v>
                </c:pt>
                <c:pt idx="38">
                  <c:v>0.0419845828663239</c:v>
                </c:pt>
                <c:pt idx="39">
                  <c:v>0.0419862798397916</c:v>
                </c:pt>
                <c:pt idx="40">
                  <c:v>0.0419877900086156</c:v>
                </c:pt>
                <c:pt idx="41">
                  <c:v>0.0419891339401885</c:v>
                </c:pt>
                <c:pt idx="42">
                  <c:v>0.0419903299365361</c:v>
                </c:pt>
                <c:pt idx="43">
                  <c:v>0.041991394284135</c:v>
                </c:pt>
                <c:pt idx="44">
                  <c:v>0.0419923414761027</c:v>
                </c:pt>
                <c:pt idx="45">
                  <c:v>0.0419931844093992</c:v>
                </c:pt>
                <c:pt idx="46">
                  <c:v>0.0419939345611127</c:v>
                </c:pt>
                <c:pt idx="47">
                  <c:v>0.0419946021446338</c:v>
                </c:pt>
                <c:pt idx="48">
                  <c:v>0.0419951962487925</c:v>
                </c:pt>
                <c:pt idx="49">
                  <c:v>0.0419957249619069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term_structure!$AN$2:$AN$51</c:f>
              <c:numCache>
                <c:formatCode>General</c:formatCode>
                <c:ptCount val="50"/>
                <c:pt idx="0">
                  <c:v>0.0408372508438886</c:v>
                </c:pt>
                <c:pt idx="1">
                  <c:v>0.040966248325929</c:v>
                </c:pt>
                <c:pt idx="2">
                  <c:v>0.0410808334285986</c:v>
                </c:pt>
                <c:pt idx="3">
                  <c:v>0.041182637548091</c:v>
                </c:pt>
                <c:pt idx="4">
                  <c:v>0.0412731029975506</c:v>
                </c:pt>
                <c:pt idx="5">
                  <c:v>0.0413535058403704</c:v>
                </c:pt>
                <c:pt idx="6">
                  <c:v>0.0414249757778666</c:v>
                </c:pt>
                <c:pt idx="7">
                  <c:v>0.0414885135087999</c:v>
                </c:pt>
                <c:pt idx="8">
                  <c:v>0.0415450059122342</c:v>
                </c:pt>
                <c:pt idx="9">
                  <c:v>0.0415952393504968</c:v>
                </c:pt>
                <c:pt idx="10">
                  <c:v>0.0416399113434562</c:v>
                </c:pt>
                <c:pt idx="11">
                  <c:v>0.0416796408290454</c:v>
                </c:pt>
                <c:pt idx="12">
                  <c:v>0.0417149771923846</c:v>
                </c:pt>
                <c:pt idx="13">
                  <c:v>0.0417464082212195</c:v>
                </c:pt>
                <c:pt idx="14">
                  <c:v>0.0417743671225887</c:v>
                </c:pt>
                <c:pt idx="15">
                  <c:v>0.0417992387171926</c:v>
                </c:pt>
                <c:pt idx="16">
                  <c:v>0.0418213649129881</c:v>
                </c:pt>
                <c:pt idx="17">
                  <c:v>0.0418410495450165</c:v>
                </c:pt>
                <c:pt idx="18">
                  <c:v>0.0418585626583094</c:v>
                </c:pt>
                <c:pt idx="19">
                  <c:v>0.0418741442998289</c:v>
                </c:pt>
                <c:pt idx="20">
                  <c:v>0.0418880078779233</c:v>
                </c:pt>
                <c:pt idx="21">
                  <c:v>0.0419003431399574</c:v>
                </c:pt>
                <c:pt idx="22">
                  <c:v>0.0419113188125211</c:v>
                </c:pt>
                <c:pt idx="23">
                  <c:v>0.0419210849436296</c:v>
                </c:pt>
                <c:pt idx="24">
                  <c:v>0.0419297749811438</c:v>
                </c:pt>
                <c:pt idx="25">
                  <c:v>0.0419375076177024</c:v>
                </c:pt>
                <c:pt idx="26">
                  <c:v>0.0419443884287873</c:v>
                </c:pt>
                <c:pt idx="27">
                  <c:v>0.041950511327776</c:v>
                </c:pt>
                <c:pt idx="28">
                  <c:v>0.0419559598581034</c:v>
                </c:pt>
                <c:pt idx="29">
                  <c:v>0.0419608083418692</c:v>
                </c:pt>
                <c:pt idx="30">
                  <c:v>0.0419651229001536</c:v>
                </c:pt>
                <c:pt idx="31">
                  <c:v>0.041968962359971</c:v>
                </c:pt>
                <c:pt idx="32">
                  <c:v>0.0419723790607449</c:v>
                </c:pt>
                <c:pt idx="33">
                  <c:v>0.0419754195708151</c:v>
                </c:pt>
                <c:pt idx="34">
                  <c:v>0.0419781253251017</c:v>
                </c:pt>
                <c:pt idx="35">
                  <c:v>0.0419805331914473</c:v>
                </c:pt>
                <c:pt idx="36">
                  <c:v>0.0419826759750674</c:v>
                </c:pt>
                <c:pt idx="37">
                  <c:v>0.0419845828663239</c:v>
                </c:pt>
                <c:pt idx="38">
                  <c:v>0.0419862798397916</c:v>
                </c:pt>
                <c:pt idx="39">
                  <c:v>0.0419877900086156</c:v>
                </c:pt>
                <c:pt idx="40">
                  <c:v>0.0419891339401885</c:v>
                </c:pt>
                <c:pt idx="41">
                  <c:v>0.0419903299365361</c:v>
                </c:pt>
                <c:pt idx="42">
                  <c:v>0.041991394284135</c:v>
                </c:pt>
                <c:pt idx="43">
                  <c:v>0.0419923414761027</c:v>
                </c:pt>
                <c:pt idx="44">
                  <c:v>0.0419931844093992</c:v>
                </c:pt>
                <c:pt idx="45">
                  <c:v>0.0419939345611127</c:v>
                </c:pt>
                <c:pt idx="46">
                  <c:v>0.0419946021446338</c:v>
                </c:pt>
                <c:pt idx="47">
                  <c:v>0.0419951962487925</c:v>
                </c:pt>
                <c:pt idx="48">
                  <c:v>0.0419957249619069</c:v>
                </c:pt>
                <c:pt idx="49">
                  <c:v>0.0419961954818213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term_structure!$AO$2:$AO$51</c:f>
              <c:numCache>
                <c:formatCode>General</c:formatCode>
                <c:ptCount val="50"/>
                <c:pt idx="0">
                  <c:v>0.040966248325929</c:v>
                </c:pt>
                <c:pt idx="1">
                  <c:v>0.0410808334285986</c:v>
                </c:pt>
                <c:pt idx="2">
                  <c:v>0.041182637548091</c:v>
                </c:pt>
                <c:pt idx="3">
                  <c:v>0.0412731029975506</c:v>
                </c:pt>
                <c:pt idx="4">
                  <c:v>0.0413535058403704</c:v>
                </c:pt>
                <c:pt idx="5">
                  <c:v>0.0414249757778666</c:v>
                </c:pt>
                <c:pt idx="6">
                  <c:v>0.0414885135087999</c:v>
                </c:pt>
                <c:pt idx="7">
                  <c:v>0.0415450059122342</c:v>
                </c:pt>
                <c:pt idx="8">
                  <c:v>0.0415952393504968</c:v>
                </c:pt>
                <c:pt idx="9">
                  <c:v>0.0416399113434562</c:v>
                </c:pt>
                <c:pt idx="10">
                  <c:v>0.0416796408290454</c:v>
                </c:pt>
                <c:pt idx="11">
                  <c:v>0.0417149771923846</c:v>
                </c:pt>
                <c:pt idx="12">
                  <c:v>0.0417464082212195</c:v>
                </c:pt>
                <c:pt idx="13">
                  <c:v>0.0417743671225887</c:v>
                </c:pt>
                <c:pt idx="14">
                  <c:v>0.0417992387171926</c:v>
                </c:pt>
                <c:pt idx="15">
                  <c:v>0.0418213649129881</c:v>
                </c:pt>
                <c:pt idx="16">
                  <c:v>0.0418410495450165</c:v>
                </c:pt>
                <c:pt idx="17">
                  <c:v>0.0418585626583094</c:v>
                </c:pt>
                <c:pt idx="18">
                  <c:v>0.0418741442998289</c:v>
                </c:pt>
                <c:pt idx="19">
                  <c:v>0.0418880078779233</c:v>
                </c:pt>
                <c:pt idx="20">
                  <c:v>0.0419003431399574</c:v>
                </c:pt>
                <c:pt idx="21">
                  <c:v>0.0419113188125211</c:v>
                </c:pt>
                <c:pt idx="22">
                  <c:v>0.0419210849436296</c:v>
                </c:pt>
                <c:pt idx="23">
                  <c:v>0.0419297749811438</c:v>
                </c:pt>
                <c:pt idx="24">
                  <c:v>0.0419375076177024</c:v>
                </c:pt>
                <c:pt idx="25">
                  <c:v>0.0419443884287873</c:v>
                </c:pt>
                <c:pt idx="26">
                  <c:v>0.041950511327776</c:v>
                </c:pt>
                <c:pt idx="27">
                  <c:v>0.0419559598581034</c:v>
                </c:pt>
                <c:pt idx="28">
                  <c:v>0.0419608083418692</c:v>
                </c:pt>
                <c:pt idx="29">
                  <c:v>0.0419651229001536</c:v>
                </c:pt>
                <c:pt idx="30">
                  <c:v>0.041968962359971</c:v>
                </c:pt>
                <c:pt idx="31">
                  <c:v>0.0419723790607449</c:v>
                </c:pt>
                <c:pt idx="32">
                  <c:v>0.0419754195708151</c:v>
                </c:pt>
                <c:pt idx="33">
                  <c:v>0.0419781253251017</c:v>
                </c:pt>
                <c:pt idx="34">
                  <c:v>0.0419805331914473</c:v>
                </c:pt>
                <c:pt idx="35">
                  <c:v>0.0419826759750674</c:v>
                </c:pt>
                <c:pt idx="36">
                  <c:v>0.0419845828663239</c:v>
                </c:pt>
                <c:pt idx="37">
                  <c:v>0.0419862798397916</c:v>
                </c:pt>
                <c:pt idx="38">
                  <c:v>0.0419877900086156</c:v>
                </c:pt>
                <c:pt idx="39">
                  <c:v>0.0419891339401885</c:v>
                </c:pt>
                <c:pt idx="40">
                  <c:v>0.0419903299365361</c:v>
                </c:pt>
                <c:pt idx="41">
                  <c:v>0.041991394284135</c:v>
                </c:pt>
                <c:pt idx="42">
                  <c:v>0.0419923414761027</c:v>
                </c:pt>
                <c:pt idx="43">
                  <c:v>0.0419931844093992</c:v>
                </c:pt>
                <c:pt idx="44">
                  <c:v>0.0419939345611127</c:v>
                </c:pt>
                <c:pt idx="45">
                  <c:v>0.0419946021446338</c:v>
                </c:pt>
                <c:pt idx="46">
                  <c:v>0.0419951962487925</c:v>
                </c:pt>
                <c:pt idx="47">
                  <c:v>0.0419957249619069</c:v>
                </c:pt>
                <c:pt idx="48">
                  <c:v>0.0419961954818213</c:v>
                </c:pt>
                <c:pt idx="49">
                  <c:v>0.0419966142139028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term_structure!$AP$2:$AP$51</c:f>
              <c:numCache>
                <c:formatCode>General</c:formatCode>
                <c:ptCount val="50"/>
                <c:pt idx="0">
                  <c:v>0.0410808334285986</c:v>
                </c:pt>
                <c:pt idx="1">
                  <c:v>0.041182637548091</c:v>
                </c:pt>
                <c:pt idx="2">
                  <c:v>0.0412731029975506</c:v>
                </c:pt>
                <c:pt idx="3">
                  <c:v>0.0413535058403704</c:v>
                </c:pt>
                <c:pt idx="4">
                  <c:v>0.0414249757778666</c:v>
                </c:pt>
                <c:pt idx="5">
                  <c:v>0.0414885135087999</c:v>
                </c:pt>
                <c:pt idx="6">
                  <c:v>0.0415450059122342</c:v>
                </c:pt>
                <c:pt idx="7">
                  <c:v>0.0415952393504968</c:v>
                </c:pt>
                <c:pt idx="8">
                  <c:v>0.0416399113434562</c:v>
                </c:pt>
                <c:pt idx="9">
                  <c:v>0.0416796408290454</c:v>
                </c:pt>
                <c:pt idx="10">
                  <c:v>0.0417149771923846</c:v>
                </c:pt>
                <c:pt idx="11">
                  <c:v>0.0417464082212195</c:v>
                </c:pt>
                <c:pt idx="12">
                  <c:v>0.0417743671225887</c:v>
                </c:pt>
                <c:pt idx="13">
                  <c:v>0.0417992387171926</c:v>
                </c:pt>
                <c:pt idx="14">
                  <c:v>0.0418213649129881</c:v>
                </c:pt>
                <c:pt idx="15">
                  <c:v>0.0418410495450165</c:v>
                </c:pt>
                <c:pt idx="16">
                  <c:v>0.0418585626583094</c:v>
                </c:pt>
                <c:pt idx="17">
                  <c:v>0.0418741442998289</c:v>
                </c:pt>
                <c:pt idx="18">
                  <c:v>0.0418880078779233</c:v>
                </c:pt>
                <c:pt idx="19">
                  <c:v>0.0419003431399574</c:v>
                </c:pt>
                <c:pt idx="20">
                  <c:v>0.0419113188125211</c:v>
                </c:pt>
                <c:pt idx="21">
                  <c:v>0.0419210849436296</c:v>
                </c:pt>
                <c:pt idx="22">
                  <c:v>0.0419297749811438</c:v>
                </c:pt>
                <c:pt idx="23">
                  <c:v>0.0419375076177024</c:v>
                </c:pt>
                <c:pt idx="24">
                  <c:v>0.0419443884287873</c:v>
                </c:pt>
                <c:pt idx="25">
                  <c:v>0.041950511327776</c:v>
                </c:pt>
                <c:pt idx="26">
                  <c:v>0.0419559598581034</c:v>
                </c:pt>
                <c:pt idx="27">
                  <c:v>0.0419608083418692</c:v>
                </c:pt>
                <c:pt idx="28">
                  <c:v>0.0419651229001536</c:v>
                </c:pt>
                <c:pt idx="29">
                  <c:v>0.041968962359971</c:v>
                </c:pt>
                <c:pt idx="30">
                  <c:v>0.0419723790607449</c:v>
                </c:pt>
                <c:pt idx="31">
                  <c:v>0.0419754195708151</c:v>
                </c:pt>
                <c:pt idx="32">
                  <c:v>0.0419781253251017</c:v>
                </c:pt>
                <c:pt idx="33">
                  <c:v>0.0419805331914473</c:v>
                </c:pt>
                <c:pt idx="34">
                  <c:v>0.0419826759750674</c:v>
                </c:pt>
                <c:pt idx="35">
                  <c:v>0.0419845828663239</c:v>
                </c:pt>
                <c:pt idx="36">
                  <c:v>0.0419862798397916</c:v>
                </c:pt>
                <c:pt idx="37">
                  <c:v>0.0419877900086156</c:v>
                </c:pt>
                <c:pt idx="38">
                  <c:v>0.0419891339401885</c:v>
                </c:pt>
                <c:pt idx="39">
                  <c:v>0.0419903299365361</c:v>
                </c:pt>
                <c:pt idx="40">
                  <c:v>0.041991394284135</c:v>
                </c:pt>
                <c:pt idx="41">
                  <c:v>0.0419923414761027</c:v>
                </c:pt>
                <c:pt idx="42">
                  <c:v>0.0419931844093992</c:v>
                </c:pt>
                <c:pt idx="43">
                  <c:v>0.0419939345611127</c:v>
                </c:pt>
                <c:pt idx="44">
                  <c:v>0.0419946021446338</c:v>
                </c:pt>
                <c:pt idx="45">
                  <c:v>0.0419951962487925</c:v>
                </c:pt>
                <c:pt idx="46">
                  <c:v>0.0419957249619069</c:v>
                </c:pt>
                <c:pt idx="47">
                  <c:v>0.0419961954818213</c:v>
                </c:pt>
                <c:pt idx="48">
                  <c:v>0.0419966142139028</c:v>
                </c:pt>
                <c:pt idx="49">
                  <c:v>0.0419969868585133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term_structure!$AQ$2:$AQ$51</c:f>
              <c:numCache>
                <c:formatCode>General</c:formatCode>
                <c:ptCount val="50"/>
                <c:pt idx="0">
                  <c:v>0.041182637548091</c:v>
                </c:pt>
                <c:pt idx="1">
                  <c:v>0.0412731029975506</c:v>
                </c:pt>
                <c:pt idx="2">
                  <c:v>0.0413535058403704</c:v>
                </c:pt>
                <c:pt idx="3">
                  <c:v>0.0414249757778666</c:v>
                </c:pt>
                <c:pt idx="4">
                  <c:v>0.0414885135087999</c:v>
                </c:pt>
                <c:pt idx="5">
                  <c:v>0.0415450059122342</c:v>
                </c:pt>
                <c:pt idx="6">
                  <c:v>0.0415952393504968</c:v>
                </c:pt>
                <c:pt idx="7">
                  <c:v>0.0416399113434562</c:v>
                </c:pt>
                <c:pt idx="8">
                  <c:v>0.0416796408290454</c:v>
                </c:pt>
                <c:pt idx="9">
                  <c:v>0.0417149771923846</c:v>
                </c:pt>
                <c:pt idx="10">
                  <c:v>0.0417464082212195</c:v>
                </c:pt>
                <c:pt idx="11">
                  <c:v>0.0417743671225887</c:v>
                </c:pt>
                <c:pt idx="12">
                  <c:v>0.0417992387171926</c:v>
                </c:pt>
                <c:pt idx="13">
                  <c:v>0.0418213649129881</c:v>
                </c:pt>
                <c:pt idx="14">
                  <c:v>0.0418410495450165</c:v>
                </c:pt>
                <c:pt idx="15">
                  <c:v>0.0418585626583094</c:v>
                </c:pt>
                <c:pt idx="16">
                  <c:v>0.0418741442998289</c:v>
                </c:pt>
                <c:pt idx="17">
                  <c:v>0.0418880078779233</c:v>
                </c:pt>
                <c:pt idx="18">
                  <c:v>0.0419003431399574</c:v>
                </c:pt>
                <c:pt idx="19">
                  <c:v>0.0419113188125211</c:v>
                </c:pt>
                <c:pt idx="20">
                  <c:v>0.0419210849436296</c:v>
                </c:pt>
                <c:pt idx="21">
                  <c:v>0.0419297749811438</c:v>
                </c:pt>
                <c:pt idx="22">
                  <c:v>0.0419375076177024</c:v>
                </c:pt>
                <c:pt idx="23">
                  <c:v>0.0419443884287873</c:v>
                </c:pt>
                <c:pt idx="24">
                  <c:v>0.041950511327776</c:v>
                </c:pt>
                <c:pt idx="25">
                  <c:v>0.0419559598581034</c:v>
                </c:pt>
                <c:pt idx="26">
                  <c:v>0.0419608083418692</c:v>
                </c:pt>
                <c:pt idx="27">
                  <c:v>0.0419651229001536</c:v>
                </c:pt>
                <c:pt idx="28">
                  <c:v>0.041968962359971</c:v>
                </c:pt>
                <c:pt idx="29">
                  <c:v>0.0419723790607449</c:v>
                </c:pt>
                <c:pt idx="30">
                  <c:v>0.0419754195708151</c:v>
                </c:pt>
                <c:pt idx="31">
                  <c:v>0.0419781253251017</c:v>
                </c:pt>
                <c:pt idx="32">
                  <c:v>0.0419805331914473</c:v>
                </c:pt>
                <c:pt idx="33">
                  <c:v>0.0419826759750674</c:v>
                </c:pt>
                <c:pt idx="34">
                  <c:v>0.0419845828663239</c:v>
                </c:pt>
                <c:pt idx="35">
                  <c:v>0.0419862798397916</c:v>
                </c:pt>
                <c:pt idx="36">
                  <c:v>0.0419877900086156</c:v>
                </c:pt>
                <c:pt idx="37">
                  <c:v>0.0419891339401885</c:v>
                </c:pt>
                <c:pt idx="38">
                  <c:v>0.0419903299365361</c:v>
                </c:pt>
                <c:pt idx="39">
                  <c:v>0.041991394284135</c:v>
                </c:pt>
                <c:pt idx="40">
                  <c:v>0.0419923414761027</c:v>
                </c:pt>
                <c:pt idx="41">
                  <c:v>0.0419931844093992</c:v>
                </c:pt>
                <c:pt idx="42">
                  <c:v>0.0419939345611127</c:v>
                </c:pt>
                <c:pt idx="43">
                  <c:v>0.0419946021446338</c:v>
                </c:pt>
                <c:pt idx="44">
                  <c:v>0.0419951962487925</c:v>
                </c:pt>
                <c:pt idx="45">
                  <c:v>0.0419957249619069</c:v>
                </c:pt>
                <c:pt idx="46">
                  <c:v>0.0419961954818213</c:v>
                </c:pt>
                <c:pt idx="47">
                  <c:v>0.0419966142139028</c:v>
                </c:pt>
                <c:pt idx="48">
                  <c:v>0.0419969868585133</c:v>
                </c:pt>
                <c:pt idx="49">
                  <c:v>0.0419973184884623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term_structure!$AR$2:$AR$51</c:f>
              <c:numCache>
                <c:formatCode>General</c:formatCode>
                <c:ptCount val="50"/>
                <c:pt idx="0">
                  <c:v>0.0412731029975506</c:v>
                </c:pt>
                <c:pt idx="1">
                  <c:v>0.0413535058403704</c:v>
                </c:pt>
                <c:pt idx="2">
                  <c:v>0.0414249757778666</c:v>
                </c:pt>
                <c:pt idx="3">
                  <c:v>0.0414885135087999</c:v>
                </c:pt>
                <c:pt idx="4">
                  <c:v>0.0415450059122342</c:v>
                </c:pt>
                <c:pt idx="5">
                  <c:v>0.0415952393504968</c:v>
                </c:pt>
                <c:pt idx="6">
                  <c:v>0.0416399113434562</c:v>
                </c:pt>
                <c:pt idx="7">
                  <c:v>0.0416796408290454</c:v>
                </c:pt>
                <c:pt idx="8">
                  <c:v>0.0417149771923846</c:v>
                </c:pt>
                <c:pt idx="9">
                  <c:v>0.0417464082212195</c:v>
                </c:pt>
                <c:pt idx="10">
                  <c:v>0.0417743671225887</c:v>
                </c:pt>
                <c:pt idx="11">
                  <c:v>0.0417992387171926</c:v>
                </c:pt>
                <c:pt idx="12">
                  <c:v>0.0418213649129881</c:v>
                </c:pt>
                <c:pt idx="13">
                  <c:v>0.0418410495450165</c:v>
                </c:pt>
                <c:pt idx="14">
                  <c:v>0.0418585626583094</c:v>
                </c:pt>
                <c:pt idx="15">
                  <c:v>0.0418741442998289</c:v>
                </c:pt>
                <c:pt idx="16">
                  <c:v>0.0418880078779233</c:v>
                </c:pt>
                <c:pt idx="17">
                  <c:v>0.0419003431399574</c:v>
                </c:pt>
                <c:pt idx="18">
                  <c:v>0.0419113188125211</c:v>
                </c:pt>
                <c:pt idx="19">
                  <c:v>0.0419210849436296</c:v>
                </c:pt>
                <c:pt idx="20">
                  <c:v>0.0419297749811438</c:v>
                </c:pt>
                <c:pt idx="21">
                  <c:v>0.0419375076177024</c:v>
                </c:pt>
                <c:pt idx="22">
                  <c:v>0.0419443884287873</c:v>
                </c:pt>
                <c:pt idx="23">
                  <c:v>0.041950511327776</c:v>
                </c:pt>
                <c:pt idx="24">
                  <c:v>0.0419559598581034</c:v>
                </c:pt>
                <c:pt idx="25">
                  <c:v>0.0419608083418692</c:v>
                </c:pt>
                <c:pt idx="26">
                  <c:v>0.0419651229001536</c:v>
                </c:pt>
                <c:pt idx="27">
                  <c:v>0.041968962359971</c:v>
                </c:pt>
                <c:pt idx="28">
                  <c:v>0.0419723790607449</c:v>
                </c:pt>
                <c:pt idx="29">
                  <c:v>0.0419754195708151</c:v>
                </c:pt>
                <c:pt idx="30">
                  <c:v>0.0419781253251017</c:v>
                </c:pt>
                <c:pt idx="31">
                  <c:v>0.0419805331914473</c:v>
                </c:pt>
                <c:pt idx="32">
                  <c:v>0.0419826759750674</c:v>
                </c:pt>
                <c:pt idx="33">
                  <c:v>0.0419845828663239</c:v>
                </c:pt>
                <c:pt idx="34">
                  <c:v>0.0419862798397916</c:v>
                </c:pt>
                <c:pt idx="35">
                  <c:v>0.0419877900086156</c:v>
                </c:pt>
                <c:pt idx="36">
                  <c:v>0.0419891339401885</c:v>
                </c:pt>
                <c:pt idx="37">
                  <c:v>0.0419903299365361</c:v>
                </c:pt>
                <c:pt idx="38">
                  <c:v>0.041991394284135</c:v>
                </c:pt>
                <c:pt idx="39">
                  <c:v>0.0419923414761027</c:v>
                </c:pt>
                <c:pt idx="40">
                  <c:v>0.0419931844093992</c:v>
                </c:pt>
                <c:pt idx="41">
                  <c:v>0.0419939345611127</c:v>
                </c:pt>
                <c:pt idx="42">
                  <c:v>0.0419946021446338</c:v>
                </c:pt>
                <c:pt idx="43">
                  <c:v>0.0419951962487925</c:v>
                </c:pt>
                <c:pt idx="44">
                  <c:v>0.0419957249619069</c:v>
                </c:pt>
                <c:pt idx="45">
                  <c:v>0.0419961954818213</c:v>
                </c:pt>
                <c:pt idx="46">
                  <c:v>0.0419966142139028</c:v>
                </c:pt>
                <c:pt idx="47">
                  <c:v>0.0419969868585133</c:v>
                </c:pt>
                <c:pt idx="48">
                  <c:v>0.0419973184884623</c:v>
                </c:pt>
                <c:pt idx="49">
                  <c:v>0.0419976136181288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term_structure!$AS$2:$AS$51</c:f>
              <c:numCache>
                <c:formatCode>General</c:formatCode>
                <c:ptCount val="50"/>
                <c:pt idx="0">
                  <c:v>0.0413535058403704</c:v>
                </c:pt>
                <c:pt idx="1">
                  <c:v>0.0414249757778666</c:v>
                </c:pt>
                <c:pt idx="2">
                  <c:v>0.0414885135087999</c:v>
                </c:pt>
                <c:pt idx="3">
                  <c:v>0.0415450059122342</c:v>
                </c:pt>
                <c:pt idx="4">
                  <c:v>0.0415952393504968</c:v>
                </c:pt>
                <c:pt idx="5">
                  <c:v>0.0416399113434562</c:v>
                </c:pt>
                <c:pt idx="6">
                  <c:v>0.0416796408290454</c:v>
                </c:pt>
                <c:pt idx="7">
                  <c:v>0.0417149771923846</c:v>
                </c:pt>
                <c:pt idx="8">
                  <c:v>0.0417464082212195</c:v>
                </c:pt>
                <c:pt idx="9">
                  <c:v>0.0417743671225887</c:v>
                </c:pt>
                <c:pt idx="10">
                  <c:v>0.0417992387171926</c:v>
                </c:pt>
                <c:pt idx="11">
                  <c:v>0.0418213649129881</c:v>
                </c:pt>
                <c:pt idx="12">
                  <c:v>0.0418410495450165</c:v>
                </c:pt>
                <c:pt idx="13">
                  <c:v>0.0418585626583094</c:v>
                </c:pt>
                <c:pt idx="14">
                  <c:v>0.0418741442998289</c:v>
                </c:pt>
                <c:pt idx="15">
                  <c:v>0.0418880078779233</c:v>
                </c:pt>
                <c:pt idx="16">
                  <c:v>0.0419003431399574</c:v>
                </c:pt>
                <c:pt idx="17">
                  <c:v>0.0419113188125211</c:v>
                </c:pt>
                <c:pt idx="18">
                  <c:v>0.0419210849436296</c:v>
                </c:pt>
                <c:pt idx="19">
                  <c:v>0.0419297749811438</c:v>
                </c:pt>
                <c:pt idx="20">
                  <c:v>0.0419375076177024</c:v>
                </c:pt>
                <c:pt idx="21">
                  <c:v>0.0419443884287873</c:v>
                </c:pt>
                <c:pt idx="22">
                  <c:v>0.041950511327776</c:v>
                </c:pt>
                <c:pt idx="23">
                  <c:v>0.0419559598581034</c:v>
                </c:pt>
                <c:pt idx="24">
                  <c:v>0.0419608083418692</c:v>
                </c:pt>
                <c:pt idx="25">
                  <c:v>0.0419651229001536</c:v>
                </c:pt>
                <c:pt idx="26">
                  <c:v>0.041968962359971</c:v>
                </c:pt>
                <c:pt idx="27">
                  <c:v>0.0419723790607449</c:v>
                </c:pt>
                <c:pt idx="28">
                  <c:v>0.0419754195708151</c:v>
                </c:pt>
                <c:pt idx="29">
                  <c:v>0.0419781253251017</c:v>
                </c:pt>
                <c:pt idx="30">
                  <c:v>0.0419805331914473</c:v>
                </c:pt>
                <c:pt idx="31">
                  <c:v>0.0419826759750674</c:v>
                </c:pt>
                <c:pt idx="32">
                  <c:v>0.0419845828663239</c:v>
                </c:pt>
                <c:pt idx="33">
                  <c:v>0.0419862798397916</c:v>
                </c:pt>
                <c:pt idx="34">
                  <c:v>0.0419877900086156</c:v>
                </c:pt>
                <c:pt idx="35">
                  <c:v>0.0419891339401885</c:v>
                </c:pt>
                <c:pt idx="36">
                  <c:v>0.0419903299365361</c:v>
                </c:pt>
                <c:pt idx="37">
                  <c:v>0.041991394284135</c:v>
                </c:pt>
                <c:pt idx="38">
                  <c:v>0.0419923414761027</c:v>
                </c:pt>
                <c:pt idx="39">
                  <c:v>0.0419931844093992</c:v>
                </c:pt>
                <c:pt idx="40">
                  <c:v>0.0419939345611127</c:v>
                </c:pt>
                <c:pt idx="41">
                  <c:v>0.0419946021446338</c:v>
                </c:pt>
                <c:pt idx="42">
                  <c:v>0.0419951962487925</c:v>
                </c:pt>
                <c:pt idx="43">
                  <c:v>0.0419957249619069</c:v>
                </c:pt>
                <c:pt idx="44">
                  <c:v>0.0419961954818213</c:v>
                </c:pt>
                <c:pt idx="45">
                  <c:v>0.0419966142139028</c:v>
                </c:pt>
                <c:pt idx="46">
                  <c:v>0.0419969868585133</c:v>
                </c:pt>
                <c:pt idx="47">
                  <c:v>0.0419973184884623</c:v>
                </c:pt>
                <c:pt idx="48">
                  <c:v>0.0419976136181288</c:v>
                </c:pt>
                <c:pt idx="49">
                  <c:v>0.041997876265029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term_structure!$AT$2:$AT$51</c:f>
              <c:numCache>
                <c:formatCode>General</c:formatCode>
                <c:ptCount val="50"/>
                <c:pt idx="0">
                  <c:v>0.0414249757778666</c:v>
                </c:pt>
                <c:pt idx="1">
                  <c:v>0.0414885135087999</c:v>
                </c:pt>
                <c:pt idx="2">
                  <c:v>0.0415450059122342</c:v>
                </c:pt>
                <c:pt idx="3">
                  <c:v>0.0415952393504968</c:v>
                </c:pt>
                <c:pt idx="4">
                  <c:v>0.0416399113434562</c:v>
                </c:pt>
                <c:pt idx="5">
                  <c:v>0.0416796408290454</c:v>
                </c:pt>
                <c:pt idx="6">
                  <c:v>0.0417149771923846</c:v>
                </c:pt>
                <c:pt idx="7">
                  <c:v>0.0417464082212195</c:v>
                </c:pt>
                <c:pt idx="8">
                  <c:v>0.0417743671225887</c:v>
                </c:pt>
                <c:pt idx="9">
                  <c:v>0.0417992387171926</c:v>
                </c:pt>
                <c:pt idx="10">
                  <c:v>0.0418213649129881</c:v>
                </c:pt>
                <c:pt idx="11">
                  <c:v>0.0418410495450165</c:v>
                </c:pt>
                <c:pt idx="12">
                  <c:v>0.0418585626583094</c:v>
                </c:pt>
                <c:pt idx="13">
                  <c:v>0.0418741442998289</c:v>
                </c:pt>
                <c:pt idx="14">
                  <c:v>0.0418880078779233</c:v>
                </c:pt>
                <c:pt idx="15">
                  <c:v>0.0419003431399574</c:v>
                </c:pt>
                <c:pt idx="16">
                  <c:v>0.0419113188125211</c:v>
                </c:pt>
                <c:pt idx="17">
                  <c:v>0.0419210849436296</c:v>
                </c:pt>
                <c:pt idx="18">
                  <c:v>0.0419297749811438</c:v>
                </c:pt>
                <c:pt idx="19">
                  <c:v>0.0419375076177024</c:v>
                </c:pt>
                <c:pt idx="20">
                  <c:v>0.0419443884287873</c:v>
                </c:pt>
                <c:pt idx="21">
                  <c:v>0.041950511327776</c:v>
                </c:pt>
                <c:pt idx="22">
                  <c:v>0.0419559598581034</c:v>
                </c:pt>
                <c:pt idx="23">
                  <c:v>0.0419608083418692</c:v>
                </c:pt>
                <c:pt idx="24">
                  <c:v>0.0419651229001536</c:v>
                </c:pt>
                <c:pt idx="25">
                  <c:v>0.041968962359971</c:v>
                </c:pt>
                <c:pt idx="26">
                  <c:v>0.0419723790607449</c:v>
                </c:pt>
                <c:pt idx="27">
                  <c:v>0.0419754195708151</c:v>
                </c:pt>
                <c:pt idx="28">
                  <c:v>0.0419781253251017</c:v>
                </c:pt>
                <c:pt idx="29">
                  <c:v>0.0419805331914473</c:v>
                </c:pt>
                <c:pt idx="30">
                  <c:v>0.0419826759750674</c:v>
                </c:pt>
                <c:pt idx="31">
                  <c:v>0.0419845828663239</c:v>
                </c:pt>
                <c:pt idx="32">
                  <c:v>0.0419862798397916</c:v>
                </c:pt>
                <c:pt idx="33">
                  <c:v>0.0419877900086156</c:v>
                </c:pt>
                <c:pt idx="34">
                  <c:v>0.0419891339401885</c:v>
                </c:pt>
                <c:pt idx="35">
                  <c:v>0.0419903299365361</c:v>
                </c:pt>
                <c:pt idx="36">
                  <c:v>0.041991394284135</c:v>
                </c:pt>
                <c:pt idx="37">
                  <c:v>0.0419923414761027</c:v>
                </c:pt>
                <c:pt idx="38">
                  <c:v>0.0419931844093992</c:v>
                </c:pt>
                <c:pt idx="39">
                  <c:v>0.0419939345611127</c:v>
                </c:pt>
                <c:pt idx="40">
                  <c:v>0.0419946021446338</c:v>
                </c:pt>
                <c:pt idx="41">
                  <c:v>0.0419951962487925</c:v>
                </c:pt>
                <c:pt idx="42">
                  <c:v>0.0419957249619069</c:v>
                </c:pt>
                <c:pt idx="43">
                  <c:v>0.0419961954818213</c:v>
                </c:pt>
                <c:pt idx="44">
                  <c:v>0.0419966142139028</c:v>
                </c:pt>
                <c:pt idx="45">
                  <c:v>0.0419969868585133</c:v>
                </c:pt>
                <c:pt idx="46">
                  <c:v>0.0419973184884623</c:v>
                </c:pt>
                <c:pt idx="47">
                  <c:v>0.0419976136181288</c:v>
                </c:pt>
                <c:pt idx="48">
                  <c:v>0.041997876265029</c:v>
                </c:pt>
                <c:pt idx="49">
                  <c:v>0.0419981100044007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term_structure!$AU$2:$AU$51</c:f>
              <c:numCache>
                <c:formatCode>General</c:formatCode>
                <c:ptCount val="50"/>
                <c:pt idx="0">
                  <c:v>0.0414885135087999</c:v>
                </c:pt>
                <c:pt idx="1">
                  <c:v>0.0415450059122342</c:v>
                </c:pt>
                <c:pt idx="2">
                  <c:v>0.0415952393504968</c:v>
                </c:pt>
                <c:pt idx="3">
                  <c:v>0.0416399113434562</c:v>
                </c:pt>
                <c:pt idx="4">
                  <c:v>0.0416796408290454</c:v>
                </c:pt>
                <c:pt idx="5">
                  <c:v>0.0417149771923846</c:v>
                </c:pt>
                <c:pt idx="6">
                  <c:v>0.0417464082212195</c:v>
                </c:pt>
                <c:pt idx="7">
                  <c:v>0.0417743671225887</c:v>
                </c:pt>
                <c:pt idx="8">
                  <c:v>0.0417992387171926</c:v>
                </c:pt>
                <c:pt idx="9">
                  <c:v>0.0418213649129881</c:v>
                </c:pt>
                <c:pt idx="10">
                  <c:v>0.0418410495450165</c:v>
                </c:pt>
                <c:pt idx="11">
                  <c:v>0.0418585626583094</c:v>
                </c:pt>
                <c:pt idx="12">
                  <c:v>0.0418741442998289</c:v>
                </c:pt>
                <c:pt idx="13">
                  <c:v>0.0418880078779233</c:v>
                </c:pt>
                <c:pt idx="14">
                  <c:v>0.0419003431399574</c:v>
                </c:pt>
                <c:pt idx="15">
                  <c:v>0.0419113188125211</c:v>
                </c:pt>
                <c:pt idx="16">
                  <c:v>0.0419210849436296</c:v>
                </c:pt>
                <c:pt idx="17">
                  <c:v>0.0419297749811438</c:v>
                </c:pt>
                <c:pt idx="18">
                  <c:v>0.0419375076177024</c:v>
                </c:pt>
                <c:pt idx="19">
                  <c:v>0.0419443884287873</c:v>
                </c:pt>
                <c:pt idx="20">
                  <c:v>0.041950511327776</c:v>
                </c:pt>
                <c:pt idx="21">
                  <c:v>0.0419559598581034</c:v>
                </c:pt>
                <c:pt idx="22">
                  <c:v>0.0419608083418692</c:v>
                </c:pt>
                <c:pt idx="23">
                  <c:v>0.0419651229001536</c:v>
                </c:pt>
                <c:pt idx="24">
                  <c:v>0.041968962359971</c:v>
                </c:pt>
                <c:pt idx="25">
                  <c:v>0.0419723790607449</c:v>
                </c:pt>
                <c:pt idx="26">
                  <c:v>0.0419754195708151</c:v>
                </c:pt>
                <c:pt idx="27">
                  <c:v>0.0419781253251017</c:v>
                </c:pt>
                <c:pt idx="28">
                  <c:v>0.0419805331914473</c:v>
                </c:pt>
                <c:pt idx="29">
                  <c:v>0.0419826759750674</c:v>
                </c:pt>
                <c:pt idx="30">
                  <c:v>0.0419845828663239</c:v>
                </c:pt>
                <c:pt idx="31">
                  <c:v>0.0419862798397916</c:v>
                </c:pt>
                <c:pt idx="32">
                  <c:v>0.0419877900086156</c:v>
                </c:pt>
                <c:pt idx="33">
                  <c:v>0.0419891339401885</c:v>
                </c:pt>
                <c:pt idx="34">
                  <c:v>0.0419903299365361</c:v>
                </c:pt>
                <c:pt idx="35">
                  <c:v>0.041991394284135</c:v>
                </c:pt>
                <c:pt idx="36">
                  <c:v>0.0419923414761027</c:v>
                </c:pt>
                <c:pt idx="37">
                  <c:v>0.0419931844093992</c:v>
                </c:pt>
                <c:pt idx="38">
                  <c:v>0.0419939345611127</c:v>
                </c:pt>
                <c:pt idx="39">
                  <c:v>0.0419946021446338</c:v>
                </c:pt>
                <c:pt idx="40">
                  <c:v>0.0419951962487925</c:v>
                </c:pt>
                <c:pt idx="41">
                  <c:v>0.0419957249619069</c:v>
                </c:pt>
                <c:pt idx="42">
                  <c:v>0.0419961954818213</c:v>
                </c:pt>
                <c:pt idx="43">
                  <c:v>0.0419966142139028</c:v>
                </c:pt>
                <c:pt idx="44">
                  <c:v>0.0419969868585133</c:v>
                </c:pt>
                <c:pt idx="45">
                  <c:v>0.0419973184884623</c:v>
                </c:pt>
                <c:pt idx="46">
                  <c:v>0.0419976136181288</c:v>
                </c:pt>
                <c:pt idx="47">
                  <c:v>0.041997876265029</c:v>
                </c:pt>
                <c:pt idx="48">
                  <c:v>0.0419981100044007</c:v>
                </c:pt>
                <c:pt idx="49">
                  <c:v>0.0419983180179599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term_structure!$AV$2:$AV$51</c:f>
              <c:numCache>
                <c:formatCode>General</c:formatCode>
                <c:ptCount val="50"/>
                <c:pt idx="0">
                  <c:v>0.0415450059122342</c:v>
                </c:pt>
                <c:pt idx="1">
                  <c:v>0.0415952393504968</c:v>
                </c:pt>
                <c:pt idx="2">
                  <c:v>0.0416399113434562</c:v>
                </c:pt>
                <c:pt idx="3">
                  <c:v>0.0416796408290454</c:v>
                </c:pt>
                <c:pt idx="4">
                  <c:v>0.0417149771923846</c:v>
                </c:pt>
                <c:pt idx="5">
                  <c:v>0.0417464082212195</c:v>
                </c:pt>
                <c:pt idx="6">
                  <c:v>0.0417743671225887</c:v>
                </c:pt>
                <c:pt idx="7">
                  <c:v>0.0417992387171926</c:v>
                </c:pt>
                <c:pt idx="8">
                  <c:v>0.0418213649129881</c:v>
                </c:pt>
                <c:pt idx="9">
                  <c:v>0.0418410495450165</c:v>
                </c:pt>
                <c:pt idx="10">
                  <c:v>0.0418585626583094</c:v>
                </c:pt>
                <c:pt idx="11">
                  <c:v>0.0418741442998289</c:v>
                </c:pt>
                <c:pt idx="12">
                  <c:v>0.0418880078779233</c:v>
                </c:pt>
                <c:pt idx="13">
                  <c:v>0.0419003431399574</c:v>
                </c:pt>
                <c:pt idx="14">
                  <c:v>0.0419113188125211</c:v>
                </c:pt>
                <c:pt idx="15">
                  <c:v>0.0419210849436296</c:v>
                </c:pt>
                <c:pt idx="16">
                  <c:v>0.0419297749811438</c:v>
                </c:pt>
                <c:pt idx="17">
                  <c:v>0.0419375076177024</c:v>
                </c:pt>
                <c:pt idx="18">
                  <c:v>0.0419443884287873</c:v>
                </c:pt>
                <c:pt idx="19">
                  <c:v>0.041950511327776</c:v>
                </c:pt>
                <c:pt idx="20">
                  <c:v>0.0419559598581034</c:v>
                </c:pt>
                <c:pt idx="21">
                  <c:v>0.0419608083418692</c:v>
                </c:pt>
                <c:pt idx="22">
                  <c:v>0.0419651229001536</c:v>
                </c:pt>
                <c:pt idx="23">
                  <c:v>0.041968962359971</c:v>
                </c:pt>
                <c:pt idx="24">
                  <c:v>0.0419723790607449</c:v>
                </c:pt>
                <c:pt idx="25">
                  <c:v>0.0419754195708151</c:v>
                </c:pt>
                <c:pt idx="26">
                  <c:v>0.0419781253251017</c:v>
                </c:pt>
                <c:pt idx="27">
                  <c:v>0.0419805331914473</c:v>
                </c:pt>
                <c:pt idx="28">
                  <c:v>0.0419826759750674</c:v>
                </c:pt>
                <c:pt idx="29">
                  <c:v>0.0419845828663239</c:v>
                </c:pt>
                <c:pt idx="30">
                  <c:v>0.0419862798397916</c:v>
                </c:pt>
                <c:pt idx="31">
                  <c:v>0.0419877900086156</c:v>
                </c:pt>
                <c:pt idx="32">
                  <c:v>0.0419891339401885</c:v>
                </c:pt>
                <c:pt idx="33">
                  <c:v>0.0419903299365361</c:v>
                </c:pt>
                <c:pt idx="34">
                  <c:v>0.041991394284135</c:v>
                </c:pt>
                <c:pt idx="35">
                  <c:v>0.0419923414761027</c:v>
                </c:pt>
                <c:pt idx="36">
                  <c:v>0.0419931844093992</c:v>
                </c:pt>
                <c:pt idx="37">
                  <c:v>0.0419939345611127</c:v>
                </c:pt>
                <c:pt idx="38">
                  <c:v>0.0419946021446338</c:v>
                </c:pt>
                <c:pt idx="39">
                  <c:v>0.0419951962487925</c:v>
                </c:pt>
                <c:pt idx="40">
                  <c:v>0.0419957249619069</c:v>
                </c:pt>
                <c:pt idx="41">
                  <c:v>0.0419961954818213</c:v>
                </c:pt>
                <c:pt idx="42">
                  <c:v>0.0419966142139028</c:v>
                </c:pt>
                <c:pt idx="43">
                  <c:v>0.0419969868585133</c:v>
                </c:pt>
                <c:pt idx="44">
                  <c:v>0.0419973184884623</c:v>
                </c:pt>
                <c:pt idx="45">
                  <c:v>0.0419976136181288</c:v>
                </c:pt>
                <c:pt idx="46">
                  <c:v>0.041997876265029</c:v>
                </c:pt>
                <c:pt idx="47">
                  <c:v>0.0419981100044007</c:v>
                </c:pt>
                <c:pt idx="48">
                  <c:v>0.0419983180179599</c:v>
                </c:pt>
                <c:pt idx="49">
                  <c:v>0.0419985031371977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term_structure!$AW$2:$AW$51</c:f>
              <c:numCache>
                <c:formatCode>General</c:formatCode>
                <c:ptCount val="50"/>
                <c:pt idx="0">
                  <c:v>0.0415952393504968</c:v>
                </c:pt>
                <c:pt idx="1">
                  <c:v>0.0416399113434562</c:v>
                </c:pt>
                <c:pt idx="2">
                  <c:v>0.0416796408290454</c:v>
                </c:pt>
                <c:pt idx="3">
                  <c:v>0.0417149771923846</c:v>
                </c:pt>
                <c:pt idx="4">
                  <c:v>0.0417464082212195</c:v>
                </c:pt>
                <c:pt idx="5">
                  <c:v>0.0417743671225887</c:v>
                </c:pt>
                <c:pt idx="6">
                  <c:v>0.0417992387171926</c:v>
                </c:pt>
                <c:pt idx="7">
                  <c:v>0.0418213649129881</c:v>
                </c:pt>
                <c:pt idx="8">
                  <c:v>0.0418410495450165</c:v>
                </c:pt>
                <c:pt idx="9">
                  <c:v>0.0418585626583094</c:v>
                </c:pt>
                <c:pt idx="10">
                  <c:v>0.0418741442998289</c:v>
                </c:pt>
                <c:pt idx="11">
                  <c:v>0.0418880078779233</c:v>
                </c:pt>
                <c:pt idx="12">
                  <c:v>0.0419003431399574</c:v>
                </c:pt>
                <c:pt idx="13">
                  <c:v>0.0419113188125211</c:v>
                </c:pt>
                <c:pt idx="14">
                  <c:v>0.0419210849436296</c:v>
                </c:pt>
                <c:pt idx="15">
                  <c:v>0.0419297749811438</c:v>
                </c:pt>
                <c:pt idx="16">
                  <c:v>0.0419375076177024</c:v>
                </c:pt>
                <c:pt idx="17">
                  <c:v>0.0419443884287873</c:v>
                </c:pt>
                <c:pt idx="18">
                  <c:v>0.041950511327776</c:v>
                </c:pt>
                <c:pt idx="19">
                  <c:v>0.0419559598581034</c:v>
                </c:pt>
                <c:pt idx="20">
                  <c:v>0.0419608083418692</c:v>
                </c:pt>
                <c:pt idx="21">
                  <c:v>0.0419651229001536</c:v>
                </c:pt>
                <c:pt idx="22">
                  <c:v>0.041968962359971</c:v>
                </c:pt>
                <c:pt idx="23">
                  <c:v>0.0419723790607449</c:v>
                </c:pt>
                <c:pt idx="24">
                  <c:v>0.0419754195708151</c:v>
                </c:pt>
                <c:pt idx="25">
                  <c:v>0.0419781253251017</c:v>
                </c:pt>
                <c:pt idx="26">
                  <c:v>0.0419805331914473</c:v>
                </c:pt>
                <c:pt idx="27">
                  <c:v>0.0419826759750674</c:v>
                </c:pt>
                <c:pt idx="28">
                  <c:v>0.0419845828663239</c:v>
                </c:pt>
                <c:pt idx="29">
                  <c:v>0.0419862798397916</c:v>
                </c:pt>
                <c:pt idx="30">
                  <c:v>0.0419877900086156</c:v>
                </c:pt>
                <c:pt idx="31">
                  <c:v>0.0419891339401885</c:v>
                </c:pt>
                <c:pt idx="32">
                  <c:v>0.0419903299365361</c:v>
                </c:pt>
                <c:pt idx="33">
                  <c:v>0.041991394284135</c:v>
                </c:pt>
                <c:pt idx="34">
                  <c:v>0.0419923414761027</c:v>
                </c:pt>
                <c:pt idx="35">
                  <c:v>0.0419931844093992</c:v>
                </c:pt>
                <c:pt idx="36">
                  <c:v>0.0419939345611127</c:v>
                </c:pt>
                <c:pt idx="37">
                  <c:v>0.0419946021446338</c:v>
                </c:pt>
                <c:pt idx="38">
                  <c:v>0.0419951962487925</c:v>
                </c:pt>
                <c:pt idx="39">
                  <c:v>0.0419957249619069</c:v>
                </c:pt>
                <c:pt idx="40">
                  <c:v>0.0419961954818213</c:v>
                </c:pt>
                <c:pt idx="41">
                  <c:v>0.0419966142139028</c:v>
                </c:pt>
                <c:pt idx="42">
                  <c:v>0.0419969868585133</c:v>
                </c:pt>
                <c:pt idx="43">
                  <c:v>0.0419973184884623</c:v>
                </c:pt>
                <c:pt idx="44">
                  <c:v>0.0419976136181288</c:v>
                </c:pt>
                <c:pt idx="45">
                  <c:v>0.041997876265029</c:v>
                </c:pt>
                <c:pt idx="46">
                  <c:v>0.0419981100044007</c:v>
                </c:pt>
                <c:pt idx="47">
                  <c:v>0.0419983180179599</c:v>
                </c:pt>
                <c:pt idx="48">
                  <c:v>0.0419985031371977</c:v>
                </c:pt>
                <c:pt idx="49">
                  <c:v>0.0419986678819737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term_structure!$AX$2:$AX$51</c:f>
              <c:numCache>
                <c:formatCode>General</c:formatCode>
                <c:ptCount val="50"/>
                <c:pt idx="0">
                  <c:v>0.0416399113434562</c:v>
                </c:pt>
                <c:pt idx="1">
                  <c:v>0.0416796408290454</c:v>
                </c:pt>
                <c:pt idx="2">
                  <c:v>0.0417149771923846</c:v>
                </c:pt>
                <c:pt idx="3">
                  <c:v>0.0417464082212195</c:v>
                </c:pt>
                <c:pt idx="4">
                  <c:v>0.0417743671225887</c:v>
                </c:pt>
                <c:pt idx="5">
                  <c:v>0.0417992387171926</c:v>
                </c:pt>
                <c:pt idx="6">
                  <c:v>0.0418213649129881</c:v>
                </c:pt>
                <c:pt idx="7">
                  <c:v>0.0418410495450165</c:v>
                </c:pt>
                <c:pt idx="8">
                  <c:v>0.0418585626583094</c:v>
                </c:pt>
                <c:pt idx="9">
                  <c:v>0.0418741442998289</c:v>
                </c:pt>
                <c:pt idx="10">
                  <c:v>0.0418880078779233</c:v>
                </c:pt>
                <c:pt idx="11">
                  <c:v>0.0419003431399574</c:v>
                </c:pt>
                <c:pt idx="12">
                  <c:v>0.0419113188125211</c:v>
                </c:pt>
                <c:pt idx="13">
                  <c:v>0.0419210849436296</c:v>
                </c:pt>
                <c:pt idx="14">
                  <c:v>0.0419297749811438</c:v>
                </c:pt>
                <c:pt idx="15">
                  <c:v>0.0419375076177024</c:v>
                </c:pt>
                <c:pt idx="16">
                  <c:v>0.0419443884287873</c:v>
                </c:pt>
                <c:pt idx="17">
                  <c:v>0.041950511327776</c:v>
                </c:pt>
                <c:pt idx="18">
                  <c:v>0.0419559598581034</c:v>
                </c:pt>
                <c:pt idx="19">
                  <c:v>0.0419608083418692</c:v>
                </c:pt>
                <c:pt idx="20">
                  <c:v>0.0419651229001536</c:v>
                </c:pt>
                <c:pt idx="21">
                  <c:v>0.041968962359971</c:v>
                </c:pt>
                <c:pt idx="22">
                  <c:v>0.0419723790607449</c:v>
                </c:pt>
                <c:pt idx="23">
                  <c:v>0.0419754195708151</c:v>
                </c:pt>
                <c:pt idx="24">
                  <c:v>0.0419781253251017</c:v>
                </c:pt>
                <c:pt idx="25">
                  <c:v>0.0419805331914473</c:v>
                </c:pt>
                <c:pt idx="26">
                  <c:v>0.0419826759750674</c:v>
                </c:pt>
                <c:pt idx="27">
                  <c:v>0.0419845828663239</c:v>
                </c:pt>
                <c:pt idx="28">
                  <c:v>0.0419862798397916</c:v>
                </c:pt>
                <c:pt idx="29">
                  <c:v>0.0419877900086156</c:v>
                </c:pt>
                <c:pt idx="30">
                  <c:v>0.0419891339401885</c:v>
                </c:pt>
                <c:pt idx="31">
                  <c:v>0.0419903299365361</c:v>
                </c:pt>
                <c:pt idx="32">
                  <c:v>0.041991394284135</c:v>
                </c:pt>
                <c:pt idx="33">
                  <c:v>0.0419923414761027</c:v>
                </c:pt>
                <c:pt idx="34">
                  <c:v>0.0419931844093992</c:v>
                </c:pt>
                <c:pt idx="35">
                  <c:v>0.0419939345611127</c:v>
                </c:pt>
                <c:pt idx="36">
                  <c:v>0.0419946021446338</c:v>
                </c:pt>
                <c:pt idx="37">
                  <c:v>0.0419951962487925</c:v>
                </c:pt>
                <c:pt idx="38">
                  <c:v>0.0419957249619069</c:v>
                </c:pt>
                <c:pt idx="39">
                  <c:v>0.0419961954818213</c:v>
                </c:pt>
                <c:pt idx="40">
                  <c:v>0.0419966142139028</c:v>
                </c:pt>
                <c:pt idx="41">
                  <c:v>0.0419969868585133</c:v>
                </c:pt>
                <c:pt idx="42">
                  <c:v>0.0419973184884623</c:v>
                </c:pt>
                <c:pt idx="43">
                  <c:v>0.0419976136181288</c:v>
                </c:pt>
                <c:pt idx="44">
                  <c:v>0.041997876265029</c:v>
                </c:pt>
                <c:pt idx="45">
                  <c:v>0.0419981100044007</c:v>
                </c:pt>
                <c:pt idx="46">
                  <c:v>0.0419983180179599</c:v>
                </c:pt>
                <c:pt idx="47">
                  <c:v>0.0419985031371977</c:v>
                </c:pt>
                <c:pt idx="48">
                  <c:v>0.0419986678819737</c:v>
                </c:pt>
                <c:pt idx="49">
                  <c:v>0.0419988144947767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term_structure!$AY$2:$AY$51</c:f>
              <c:numCache>
                <c:formatCode>General</c:formatCode>
                <c:ptCount val="50"/>
                <c:pt idx="0">
                  <c:v>0.0416796408290454</c:v>
                </c:pt>
                <c:pt idx="1">
                  <c:v>0.0417149771923846</c:v>
                </c:pt>
                <c:pt idx="2">
                  <c:v>0.0417464082212195</c:v>
                </c:pt>
                <c:pt idx="3">
                  <c:v>0.0417743671225887</c:v>
                </c:pt>
                <c:pt idx="4">
                  <c:v>0.0417992387171926</c:v>
                </c:pt>
                <c:pt idx="5">
                  <c:v>0.0418213649129881</c:v>
                </c:pt>
                <c:pt idx="6">
                  <c:v>0.0418410495450165</c:v>
                </c:pt>
                <c:pt idx="7">
                  <c:v>0.0418585626583094</c:v>
                </c:pt>
                <c:pt idx="8">
                  <c:v>0.0418741442998289</c:v>
                </c:pt>
                <c:pt idx="9">
                  <c:v>0.0418880078779233</c:v>
                </c:pt>
                <c:pt idx="10">
                  <c:v>0.0419003431399574</c:v>
                </c:pt>
                <c:pt idx="11">
                  <c:v>0.0419113188125211</c:v>
                </c:pt>
                <c:pt idx="12">
                  <c:v>0.0419210849436296</c:v>
                </c:pt>
                <c:pt idx="13">
                  <c:v>0.0419297749811438</c:v>
                </c:pt>
                <c:pt idx="14">
                  <c:v>0.0419375076177024</c:v>
                </c:pt>
                <c:pt idx="15">
                  <c:v>0.0419443884287873</c:v>
                </c:pt>
                <c:pt idx="16">
                  <c:v>0.041950511327776</c:v>
                </c:pt>
                <c:pt idx="17">
                  <c:v>0.0419559598581034</c:v>
                </c:pt>
                <c:pt idx="18">
                  <c:v>0.0419608083418692</c:v>
                </c:pt>
                <c:pt idx="19">
                  <c:v>0.0419651229001536</c:v>
                </c:pt>
                <c:pt idx="20">
                  <c:v>0.041968962359971</c:v>
                </c:pt>
                <c:pt idx="21">
                  <c:v>0.0419723790607449</c:v>
                </c:pt>
                <c:pt idx="22">
                  <c:v>0.0419754195708151</c:v>
                </c:pt>
                <c:pt idx="23">
                  <c:v>0.0419781253251017</c:v>
                </c:pt>
                <c:pt idx="24">
                  <c:v>0.0419805331914473</c:v>
                </c:pt>
                <c:pt idx="25">
                  <c:v>0.0419826759750674</c:v>
                </c:pt>
                <c:pt idx="26">
                  <c:v>0.0419845828663239</c:v>
                </c:pt>
                <c:pt idx="27">
                  <c:v>0.0419862798397916</c:v>
                </c:pt>
                <c:pt idx="28">
                  <c:v>0.0419877900086156</c:v>
                </c:pt>
                <c:pt idx="29">
                  <c:v>0.0419891339401885</c:v>
                </c:pt>
                <c:pt idx="30">
                  <c:v>0.0419903299365361</c:v>
                </c:pt>
                <c:pt idx="31">
                  <c:v>0.041991394284135</c:v>
                </c:pt>
                <c:pt idx="32">
                  <c:v>0.0419923414761027</c:v>
                </c:pt>
                <c:pt idx="33">
                  <c:v>0.0419931844093992</c:v>
                </c:pt>
                <c:pt idx="34">
                  <c:v>0.0419939345611127</c:v>
                </c:pt>
                <c:pt idx="35">
                  <c:v>0.0419946021446338</c:v>
                </c:pt>
                <c:pt idx="36">
                  <c:v>0.0419951962487925</c:v>
                </c:pt>
                <c:pt idx="37">
                  <c:v>0.0419957249619069</c:v>
                </c:pt>
                <c:pt idx="38">
                  <c:v>0.0419961954818213</c:v>
                </c:pt>
                <c:pt idx="39">
                  <c:v>0.0419966142139028</c:v>
                </c:pt>
                <c:pt idx="40">
                  <c:v>0.0419969868585133</c:v>
                </c:pt>
                <c:pt idx="41">
                  <c:v>0.0419973184884623</c:v>
                </c:pt>
                <c:pt idx="42">
                  <c:v>0.0419976136181288</c:v>
                </c:pt>
                <c:pt idx="43">
                  <c:v>0.041997876265029</c:v>
                </c:pt>
                <c:pt idx="44">
                  <c:v>0.0419981100044007</c:v>
                </c:pt>
                <c:pt idx="45">
                  <c:v>0.0419983180179599</c:v>
                </c:pt>
                <c:pt idx="46">
                  <c:v>0.0419985031371977</c:v>
                </c:pt>
                <c:pt idx="47">
                  <c:v>0.0419986678819737</c:v>
                </c:pt>
                <c:pt idx="48">
                  <c:v>0.0419988144947767</c:v>
                </c:pt>
                <c:pt idx="49">
                  <c:v>0.0419989449712508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term_structure!$AZ$2:$AZ$51</c:f>
              <c:numCache>
                <c:formatCode>General</c:formatCode>
                <c:ptCount val="50"/>
                <c:pt idx="0">
                  <c:v>0.0417149771923846</c:v>
                </c:pt>
                <c:pt idx="1">
                  <c:v>0.0417464082212195</c:v>
                </c:pt>
                <c:pt idx="2">
                  <c:v>0.0417743671225887</c:v>
                </c:pt>
                <c:pt idx="3">
                  <c:v>0.0417992387171926</c:v>
                </c:pt>
                <c:pt idx="4">
                  <c:v>0.0418213649129881</c:v>
                </c:pt>
                <c:pt idx="5">
                  <c:v>0.0418410495450165</c:v>
                </c:pt>
                <c:pt idx="6">
                  <c:v>0.0418585626583094</c:v>
                </c:pt>
                <c:pt idx="7">
                  <c:v>0.0418741442998289</c:v>
                </c:pt>
                <c:pt idx="8">
                  <c:v>0.0418880078779233</c:v>
                </c:pt>
                <c:pt idx="9">
                  <c:v>0.0419003431399574</c:v>
                </c:pt>
                <c:pt idx="10">
                  <c:v>0.0419113188125211</c:v>
                </c:pt>
                <c:pt idx="11">
                  <c:v>0.0419210849436296</c:v>
                </c:pt>
                <c:pt idx="12">
                  <c:v>0.0419297749811438</c:v>
                </c:pt>
                <c:pt idx="13">
                  <c:v>0.0419375076177024</c:v>
                </c:pt>
                <c:pt idx="14">
                  <c:v>0.0419443884287873</c:v>
                </c:pt>
                <c:pt idx="15">
                  <c:v>0.041950511327776</c:v>
                </c:pt>
                <c:pt idx="16">
                  <c:v>0.0419559598581034</c:v>
                </c:pt>
                <c:pt idx="17">
                  <c:v>0.0419608083418692</c:v>
                </c:pt>
                <c:pt idx="18">
                  <c:v>0.0419651229001536</c:v>
                </c:pt>
                <c:pt idx="19">
                  <c:v>0.041968962359971</c:v>
                </c:pt>
                <c:pt idx="20">
                  <c:v>0.0419723790607449</c:v>
                </c:pt>
                <c:pt idx="21">
                  <c:v>0.0419754195708151</c:v>
                </c:pt>
                <c:pt idx="22">
                  <c:v>0.0419781253251017</c:v>
                </c:pt>
                <c:pt idx="23">
                  <c:v>0.0419805331914473</c:v>
                </c:pt>
                <c:pt idx="24">
                  <c:v>0.0419826759750674</c:v>
                </c:pt>
                <c:pt idx="25">
                  <c:v>0.0419845828663239</c:v>
                </c:pt>
                <c:pt idx="26">
                  <c:v>0.0419862798397916</c:v>
                </c:pt>
                <c:pt idx="27">
                  <c:v>0.0419877900086156</c:v>
                </c:pt>
                <c:pt idx="28">
                  <c:v>0.0419891339401885</c:v>
                </c:pt>
                <c:pt idx="29">
                  <c:v>0.0419903299365361</c:v>
                </c:pt>
                <c:pt idx="30">
                  <c:v>0.041991394284135</c:v>
                </c:pt>
                <c:pt idx="31">
                  <c:v>0.0419923414761027</c:v>
                </c:pt>
                <c:pt idx="32">
                  <c:v>0.0419931844093992</c:v>
                </c:pt>
                <c:pt idx="33">
                  <c:v>0.0419939345611127</c:v>
                </c:pt>
                <c:pt idx="34">
                  <c:v>0.0419946021446338</c:v>
                </c:pt>
                <c:pt idx="35">
                  <c:v>0.0419951962487925</c:v>
                </c:pt>
                <c:pt idx="36">
                  <c:v>0.0419957249619069</c:v>
                </c:pt>
                <c:pt idx="37">
                  <c:v>0.0419961954818213</c:v>
                </c:pt>
                <c:pt idx="38">
                  <c:v>0.0419966142139028</c:v>
                </c:pt>
                <c:pt idx="39">
                  <c:v>0.0419969868585133</c:v>
                </c:pt>
                <c:pt idx="40">
                  <c:v>0.0419973184884623</c:v>
                </c:pt>
                <c:pt idx="41">
                  <c:v>0.0419976136181288</c:v>
                </c:pt>
                <c:pt idx="42">
                  <c:v>0.041997876265029</c:v>
                </c:pt>
                <c:pt idx="43">
                  <c:v>0.0419981100044007</c:v>
                </c:pt>
                <c:pt idx="44">
                  <c:v>0.0419983180179599</c:v>
                </c:pt>
                <c:pt idx="45">
                  <c:v>0.0419985031371977</c:v>
                </c:pt>
                <c:pt idx="46">
                  <c:v>0.0419986678819737</c:v>
                </c:pt>
                <c:pt idx="47">
                  <c:v>0.0419988144947767</c:v>
                </c:pt>
                <c:pt idx="48">
                  <c:v>0.0419989449712508</c:v>
                </c:pt>
                <c:pt idx="49">
                  <c:v>0.0419990610873799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17336"/>
        <c:axId val="2096918744"/>
      </c:lineChart>
      <c:catAx>
        <c:axId val="209691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18744"/>
        <c:crosses val="autoZero"/>
        <c:auto val="1"/>
        <c:lblAlgn val="ctr"/>
        <c:lblOffset val="100"/>
        <c:noMultiLvlLbl val="0"/>
      </c:catAx>
      <c:valAx>
        <c:axId val="209691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0061242345"/>
          <c:y val="0.037037037037037"/>
          <c:w val="0.532876202974628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nelson_siegel!$B$1</c:f>
              <c:strCache>
                <c:ptCount val="1"/>
                <c:pt idx="0">
                  <c:v>STTI en t=0</c:v>
                </c:pt>
              </c:strCache>
            </c:strRef>
          </c:tx>
          <c:marker>
            <c:symbol val="none"/>
          </c:marker>
          <c:val>
            <c:numRef>
              <c:f>nelson_siegel!$B$2:$B$51</c:f>
              <c:numCache>
                <c:formatCode>General</c:formatCode>
                <c:ptCount val="50"/>
                <c:pt idx="0">
                  <c:v>0.00523000000016793</c:v>
                </c:pt>
                <c:pt idx="1">
                  <c:v>0.0065739346867959</c:v>
                </c:pt>
                <c:pt idx="2">
                  <c:v>0.00872188196851442</c:v>
                </c:pt>
                <c:pt idx="3">
                  <c:v>0.0112619187179621</c:v>
                </c:pt>
                <c:pt idx="4">
                  <c:v>0.0139256378948915</c:v>
                </c:pt>
                <c:pt idx="5">
                  <c:v>0.0162460001227136</c:v>
                </c:pt>
                <c:pt idx="6">
                  <c:v>0.0183219128924212</c:v>
                </c:pt>
                <c:pt idx="7">
                  <c:v>0.0201800911759344</c:v>
                </c:pt>
                <c:pt idx="8">
                  <c:v>0.021880997635622</c:v>
                </c:pt>
                <c:pt idx="9">
                  <c:v>0.023385920423117</c:v>
                </c:pt>
                <c:pt idx="10">
                  <c:v>0.0246876397222926</c:v>
                </c:pt>
                <c:pt idx="11">
                  <c:v>0.0258255435693513</c:v>
                </c:pt>
                <c:pt idx="12">
                  <c:v>0.0267688051930008</c:v>
                </c:pt>
                <c:pt idx="13">
                  <c:v>0.0275713088984353</c:v>
                </c:pt>
                <c:pt idx="14">
                  <c:v>0.0282147418446874</c:v>
                </c:pt>
                <c:pt idx="15">
                  <c:v>0.0287186456487796</c:v>
                </c:pt>
                <c:pt idx="16">
                  <c:v>0.0290778627764465</c:v>
                </c:pt>
                <c:pt idx="17">
                  <c:v>0.0293474256939612</c:v>
                </c:pt>
                <c:pt idx="18">
                  <c:v>0.0295242803381184</c:v>
                </c:pt>
                <c:pt idx="19">
                  <c:v>0.0296055926601058</c:v>
                </c:pt>
                <c:pt idx="20">
                  <c:v>0.0297129055062679</c:v>
                </c:pt>
                <c:pt idx="21">
                  <c:v>0.0298645749969577</c:v>
                </c:pt>
                <c:pt idx="22">
                  <c:v>0.0300483477808888</c:v>
                </c:pt>
                <c:pt idx="23">
                  <c:v>0.0302548681441821</c:v>
                </c:pt>
                <c:pt idx="24">
                  <c:v>0.0304769680136618</c:v>
                </c:pt>
                <c:pt idx="25">
                  <c:v>0.0307091443207457</c:v>
                </c:pt>
                <c:pt idx="26">
                  <c:v>0.0309471701710839</c:v>
                </c:pt>
                <c:pt idx="27">
                  <c:v>0.0311878027748391</c:v>
                </c:pt>
                <c:pt idx="28">
                  <c:v>0.0314285621511772</c:v>
                </c:pt>
                <c:pt idx="29">
                  <c:v>0.031667562142357</c:v>
                </c:pt>
                <c:pt idx="30">
                  <c:v>0.0319033804614888</c:v>
                </c:pt>
                <c:pt idx="31">
                  <c:v>0.0321349581240626</c:v>
                </c:pt>
                <c:pt idx="32">
                  <c:v>0.0323615211779786</c:v>
                </c:pt>
                <c:pt idx="33">
                  <c:v>0.0325825194810656</c:v>
                </c:pt>
                <c:pt idx="34">
                  <c:v>0.0327975786005961</c:v>
                </c:pt>
                <c:pt idx="35">
                  <c:v>0.0330064618765227</c:v>
                </c:pt>
                <c:pt idx="36">
                  <c:v>0.0332090404022876</c:v>
                </c:pt>
                <c:pt idx="37">
                  <c:v>0.0334052692058313</c:v>
                </c:pt>
                <c:pt idx="38">
                  <c:v>0.033595168309176</c:v>
                </c:pt>
                <c:pt idx="39">
                  <c:v>0.0337788076433283</c:v>
                </c:pt>
                <c:pt idx="40">
                  <c:v>0.0339562950218037</c:v>
                </c:pt>
                <c:pt idx="41">
                  <c:v>0.034127766549205</c:v>
                </c:pt>
                <c:pt idx="42">
                  <c:v>0.0342933789744249</c:v>
                </c:pt>
                <c:pt idx="43">
                  <c:v>0.0344533036010079</c:v>
                </c:pt>
                <c:pt idx="44">
                  <c:v>0.0346077214472851</c:v>
                </c:pt>
                <c:pt idx="45">
                  <c:v>0.034756819411478</c:v>
                </c:pt>
                <c:pt idx="46">
                  <c:v>0.0349007872461338</c:v>
                </c:pt>
                <c:pt idx="47">
                  <c:v>0.0350398151850317</c:v>
                </c:pt>
                <c:pt idx="48">
                  <c:v>0.0351740920964332</c:v>
                </c:pt>
                <c:pt idx="49">
                  <c:v>0.0353038040609952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nelson_siegel!$C$1</c:f>
              <c:strCache>
                <c:ptCount val="1"/>
                <c:pt idx="0">
                  <c:v>STTI Nelson Siegel</c:v>
                </c:pt>
              </c:strCache>
            </c:strRef>
          </c:tx>
          <c:marker>
            <c:symbol val="none"/>
          </c:marker>
          <c:val>
            <c:numRef>
              <c:f>nelson_siegel!$C$2:$C$51</c:f>
              <c:numCache>
                <c:formatCode>General</c:formatCode>
                <c:ptCount val="50"/>
                <c:pt idx="0">
                  <c:v>0.00524863836833764</c:v>
                </c:pt>
                <c:pt idx="1">
                  <c:v>0.00647324724970163</c:v>
                </c:pt>
                <c:pt idx="2">
                  <c:v>0.00876436635712477</c:v>
                </c:pt>
                <c:pt idx="3">
                  <c:v>0.0113784307845332</c:v>
                </c:pt>
                <c:pt idx="4">
                  <c:v>0.0139472115863567</c:v>
                </c:pt>
                <c:pt idx="5">
                  <c:v>0.016306286009167</c:v>
                </c:pt>
                <c:pt idx="6">
                  <c:v>0.0183984471205034</c:v>
                </c:pt>
                <c:pt idx="7">
                  <c:v>0.0202201029823028</c:v>
                </c:pt>
                <c:pt idx="8">
                  <c:v>0.0217921368616141</c:v>
                </c:pt>
                <c:pt idx="9">
                  <c:v>0.0231445376225151</c:v>
                </c:pt>
                <c:pt idx="10">
                  <c:v>0.0243086709315549</c:v>
                </c:pt>
                <c:pt idx="11">
                  <c:v>0.025313705721009</c:v>
                </c:pt>
                <c:pt idx="12">
                  <c:v>0.0261852348629134</c:v>
                </c:pt>
                <c:pt idx="13">
                  <c:v>0.0269450024492113</c:v>
                </c:pt>
                <c:pt idx="14">
                  <c:v>0.0276111463980958</c:v>
                </c:pt>
                <c:pt idx="15">
                  <c:v>0.0281986441259192</c:v>
                </c:pt>
                <c:pt idx="16">
                  <c:v>0.028719803640016</c:v>
                </c:pt>
                <c:pt idx="17">
                  <c:v>0.0291847263955835</c:v>
                </c:pt>
                <c:pt idx="18">
                  <c:v>0.0296017125820981</c:v>
                </c:pt>
                <c:pt idx="19">
                  <c:v>0.0299776018715254</c:v>
                </c:pt>
                <c:pt idx="20">
                  <c:v>0.0303180531161481</c:v>
                </c:pt>
                <c:pt idx="21">
                  <c:v>0.0306277706625203</c:v>
                </c:pt>
                <c:pt idx="22">
                  <c:v>0.0309106859642752</c:v>
                </c:pt>
                <c:pt idx="23">
                  <c:v>0.0311701027170781</c:v>
                </c:pt>
                <c:pt idx="24">
                  <c:v>0.03140881269103</c:v>
                </c:pt>
                <c:pt idx="25">
                  <c:v>0.0316291882450396</c:v>
                </c:pt>
                <c:pt idx="26">
                  <c:v>0.0318332563813265</c:v>
                </c:pt>
                <c:pt idx="27">
                  <c:v>0.0320227582183578</c:v>
                </c:pt>
                <c:pt idx="28">
                  <c:v>0.0321991969465941</c:v>
                </c:pt>
                <c:pt idx="29">
                  <c:v>0.0323638766739055</c:v>
                </c:pt>
                <c:pt idx="30">
                  <c:v>0.0325179340455289</c:v>
                </c:pt>
                <c:pt idx="31">
                  <c:v>0.0326623641135537</c:v>
                </c:pt>
                <c:pt idx="32">
                  <c:v>0.0327980416111726</c:v>
                </c:pt>
                <c:pt idx="33">
                  <c:v>0.0329257385383723</c:v>
                </c:pt>
                <c:pt idx="34">
                  <c:v>0.033046138772766</c:v>
                </c:pt>
                <c:pt idx="35">
                  <c:v>0.0331598502694051</c:v>
                </c:pt>
                <c:pt idx="36">
                  <c:v>0.0332674152968327</c:v>
                </c:pt>
                <c:pt idx="37">
                  <c:v>0.0333693190657368</c:v>
                </c:pt>
                <c:pt idx="38">
                  <c:v>0.0334659970354449</c:v>
                </c:pt>
                <c:pt idx="39">
                  <c:v>0.0335578411276593</c:v>
                </c:pt>
                <c:pt idx="40">
                  <c:v>0.0336452050328047</c:v>
                </c:pt>
                <c:pt idx="41">
                  <c:v>0.0337284087594947</c:v>
                </c:pt>
                <c:pt idx="42">
                  <c:v>0.0338077425498946</c:v>
                </c:pt>
                <c:pt idx="43">
                  <c:v>0.0338834702615948</c:v>
                </c:pt>
                <c:pt idx="44">
                  <c:v>0.0339558322988226</c:v>
                </c:pt>
                <c:pt idx="45">
                  <c:v>0.0340250481614772</c:v>
                </c:pt>
                <c:pt idx="46">
                  <c:v>0.034091318668847</c:v>
                </c:pt>
                <c:pt idx="47">
                  <c:v>0.0341548279054188</c:v>
                </c:pt>
                <c:pt idx="48">
                  <c:v>0.0342157449284577</c:v>
                </c:pt>
                <c:pt idx="49">
                  <c:v>0.0342742252706974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21000"/>
        <c:axId val="2134636584"/>
      </c:lineChart>
      <c:catAx>
        <c:axId val="20953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6584"/>
        <c:crosses val="autoZero"/>
        <c:auto val="1"/>
        <c:lblAlgn val="ctr"/>
        <c:lblOffset val="100"/>
        <c:noMultiLvlLbl val="0"/>
      </c:catAx>
      <c:valAx>
        <c:axId val="21346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2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Vasicek!$I$2:$I$181</c:f>
              <c:numCache>
                <c:formatCode>General</c:formatCode>
                <c:ptCount val="180"/>
                <c:pt idx="0">
                  <c:v>0.0150022263318155</c:v>
                </c:pt>
                <c:pt idx="1">
                  <c:v>0.0218893352051542</c:v>
                </c:pt>
                <c:pt idx="2">
                  <c:v>0.0265424472755499</c:v>
                </c:pt>
                <c:pt idx="3">
                  <c:v>0.0303854178328631</c:v>
                </c:pt>
                <c:pt idx="4">
                  <c:v>0.0347049068131526</c:v>
                </c:pt>
                <c:pt idx="5">
                  <c:v>0.0386260463753676</c:v>
                </c:pt>
                <c:pt idx="6">
                  <c:v>0.0399686432053709</c:v>
                </c:pt>
                <c:pt idx="7">
                  <c:v>0.0408945101453132</c:v>
                </c:pt>
                <c:pt idx="8">
                  <c:v>0.0427260489385357</c:v>
                </c:pt>
                <c:pt idx="9">
                  <c:v>0.0433989175991815</c:v>
                </c:pt>
                <c:pt idx="10">
                  <c:v>0.0433936592159675</c:v>
                </c:pt>
                <c:pt idx="11">
                  <c:v>0.0458145626800126</c:v>
                </c:pt>
                <c:pt idx="12">
                  <c:v>0.0458913915959973</c:v>
                </c:pt>
                <c:pt idx="13">
                  <c:v>0.0485707992733203</c:v>
                </c:pt>
                <c:pt idx="14">
                  <c:v>0.0493699090794975</c:v>
                </c:pt>
                <c:pt idx="15">
                  <c:v>0.0492229475984505</c:v>
                </c:pt>
                <c:pt idx="16">
                  <c:v>0.0490645121722503</c:v>
                </c:pt>
                <c:pt idx="17">
                  <c:v>0.0493303258806939</c:v>
                </c:pt>
                <c:pt idx="18">
                  <c:v>0.0497923160432375</c:v>
                </c:pt>
                <c:pt idx="19">
                  <c:v>0.0485528453751763</c:v>
                </c:pt>
                <c:pt idx="20">
                  <c:v>0.0480554971261564</c:v>
                </c:pt>
                <c:pt idx="21">
                  <c:v>0.0495671722901139</c:v>
                </c:pt>
                <c:pt idx="22">
                  <c:v>0.0496161532849323</c:v>
                </c:pt>
                <c:pt idx="23">
                  <c:v>0.0501266957519374</c:v>
                </c:pt>
                <c:pt idx="24">
                  <c:v>0.0518416124107946</c:v>
                </c:pt>
                <c:pt idx="25">
                  <c:v>0.0531790472791834</c:v>
                </c:pt>
                <c:pt idx="26">
                  <c:v>0.0520461466596209</c:v>
                </c:pt>
                <c:pt idx="27">
                  <c:v>0.0525916560578877</c:v>
                </c:pt>
                <c:pt idx="28">
                  <c:v>0.0520240205376854</c:v>
                </c:pt>
                <c:pt idx="29">
                  <c:v>0.0513516994117829</c:v>
                </c:pt>
                <c:pt idx="30">
                  <c:v>0.0500273165380752</c:v>
                </c:pt>
                <c:pt idx="31">
                  <c:v>0.0502014374160828</c:v>
                </c:pt>
                <c:pt idx="32">
                  <c:v>0.0506751558877802</c:v>
                </c:pt>
                <c:pt idx="33">
                  <c:v>0.0513959538485968</c:v>
                </c:pt>
                <c:pt idx="34">
                  <c:v>0.0499350634134884</c:v>
                </c:pt>
                <c:pt idx="35">
                  <c:v>0.0506428438340186</c:v>
                </c:pt>
                <c:pt idx="36">
                  <c:v>0.0527913720122361</c:v>
                </c:pt>
                <c:pt idx="37">
                  <c:v>0.05323856678301</c:v>
                </c:pt>
                <c:pt idx="38">
                  <c:v>0.0524021647831006</c:v>
                </c:pt>
                <c:pt idx="39">
                  <c:v>0.0528864846258676</c:v>
                </c:pt>
                <c:pt idx="40">
                  <c:v>0.0511971081273261</c:v>
                </c:pt>
                <c:pt idx="41">
                  <c:v>0.05210897167216</c:v>
                </c:pt>
                <c:pt idx="42">
                  <c:v>0.0540087391217854</c:v>
                </c:pt>
                <c:pt idx="43">
                  <c:v>0.0526823162090312</c:v>
                </c:pt>
                <c:pt idx="44">
                  <c:v>0.0533598271518451</c:v>
                </c:pt>
                <c:pt idx="45">
                  <c:v>0.0530144710913158</c:v>
                </c:pt>
                <c:pt idx="46">
                  <c:v>0.0513335618119909</c:v>
                </c:pt>
                <c:pt idx="47">
                  <c:v>0.0504973265048648</c:v>
                </c:pt>
                <c:pt idx="48">
                  <c:v>0.0516470903530742</c:v>
                </c:pt>
                <c:pt idx="49">
                  <c:v>0.0505452231247696</c:v>
                </c:pt>
                <c:pt idx="50">
                  <c:v>0.0510073013730661</c:v>
                </c:pt>
                <c:pt idx="51">
                  <c:v>0.0498537873424179</c:v>
                </c:pt>
                <c:pt idx="52">
                  <c:v>0.0492906262634709</c:v>
                </c:pt>
                <c:pt idx="53">
                  <c:v>0.0490172159028264</c:v>
                </c:pt>
                <c:pt idx="54">
                  <c:v>0.0482077168591827</c:v>
                </c:pt>
                <c:pt idx="55">
                  <c:v>0.0505081889446761</c:v>
                </c:pt>
                <c:pt idx="56">
                  <c:v>0.0491553962923159</c:v>
                </c:pt>
                <c:pt idx="57">
                  <c:v>0.0493346595306953</c:v>
                </c:pt>
                <c:pt idx="58">
                  <c:v>0.0494578101515493</c:v>
                </c:pt>
                <c:pt idx="59">
                  <c:v>0.0502494321100729</c:v>
                </c:pt>
                <c:pt idx="60">
                  <c:v>0.0515765986473253</c:v>
                </c:pt>
                <c:pt idx="61">
                  <c:v>0.0535568608632577</c:v>
                </c:pt>
                <c:pt idx="62">
                  <c:v>0.0547624642658678</c:v>
                </c:pt>
                <c:pt idx="63">
                  <c:v>0.0539312193264432</c:v>
                </c:pt>
                <c:pt idx="64">
                  <c:v>0.0529166629901055</c:v>
                </c:pt>
                <c:pt idx="65">
                  <c:v>0.0525907922406745</c:v>
                </c:pt>
                <c:pt idx="66">
                  <c:v>0.0512655482993808</c:v>
                </c:pt>
                <c:pt idx="67">
                  <c:v>0.0531399329707279</c:v>
                </c:pt>
                <c:pt idx="68">
                  <c:v>0.0528055469128479</c:v>
                </c:pt>
                <c:pt idx="69">
                  <c:v>0.05267303772304</c:v>
                </c:pt>
                <c:pt idx="70">
                  <c:v>0.0538627290899899</c:v>
                </c:pt>
                <c:pt idx="71">
                  <c:v>0.0532529346128978</c:v>
                </c:pt>
                <c:pt idx="72">
                  <c:v>0.054905239406169</c:v>
                </c:pt>
                <c:pt idx="73">
                  <c:v>0.054219084846638</c:v>
                </c:pt>
                <c:pt idx="74">
                  <c:v>0.0555147692612713</c:v>
                </c:pt>
                <c:pt idx="75">
                  <c:v>0.055003876845766</c:v>
                </c:pt>
                <c:pt idx="76">
                  <c:v>0.0552186113837443</c:v>
                </c:pt>
                <c:pt idx="77">
                  <c:v>0.0543634277730441</c:v>
                </c:pt>
                <c:pt idx="78">
                  <c:v>0.0558511579892655</c:v>
                </c:pt>
                <c:pt idx="79">
                  <c:v>0.0563449504559656</c:v>
                </c:pt>
                <c:pt idx="80">
                  <c:v>0.0549925847890059</c:v>
                </c:pt>
                <c:pt idx="81">
                  <c:v>0.0547563324380424</c:v>
                </c:pt>
                <c:pt idx="82">
                  <c:v>0.0551064858659862</c:v>
                </c:pt>
                <c:pt idx="83">
                  <c:v>0.05533687606545</c:v>
                </c:pt>
                <c:pt idx="84">
                  <c:v>0.0548330124801366</c:v>
                </c:pt>
                <c:pt idx="85">
                  <c:v>0.0552906498941516</c:v>
                </c:pt>
                <c:pt idx="86">
                  <c:v>0.0551092317585778</c:v>
                </c:pt>
                <c:pt idx="87">
                  <c:v>0.0545750673353867</c:v>
                </c:pt>
                <c:pt idx="88">
                  <c:v>0.0546089805008869</c:v>
                </c:pt>
                <c:pt idx="89">
                  <c:v>0.0527609936578742</c:v>
                </c:pt>
                <c:pt idx="90">
                  <c:v>0.0515655796727842</c:v>
                </c:pt>
                <c:pt idx="91">
                  <c:v>0.0500468414023989</c:v>
                </c:pt>
                <c:pt idx="92">
                  <c:v>0.0500321225446519</c:v>
                </c:pt>
                <c:pt idx="93">
                  <c:v>0.0509541056339427</c:v>
                </c:pt>
                <c:pt idx="94">
                  <c:v>0.0508359851848836</c:v>
                </c:pt>
                <c:pt idx="95">
                  <c:v>0.0504719675195049</c:v>
                </c:pt>
                <c:pt idx="96">
                  <c:v>0.0498283899573023</c:v>
                </c:pt>
                <c:pt idx="97">
                  <c:v>0.050822652559489</c:v>
                </c:pt>
                <c:pt idx="98">
                  <c:v>0.0507793253008232</c:v>
                </c:pt>
                <c:pt idx="99">
                  <c:v>0.0508635839868867</c:v>
                </c:pt>
                <c:pt idx="100">
                  <c:v>0.0523519461634258</c:v>
                </c:pt>
                <c:pt idx="101">
                  <c:v>0.0521250676670913</c:v>
                </c:pt>
                <c:pt idx="102">
                  <c:v>0.0525489444256585</c:v>
                </c:pt>
                <c:pt idx="103">
                  <c:v>0.0535958734095333</c:v>
                </c:pt>
                <c:pt idx="104">
                  <c:v>0.0526469877055865</c:v>
                </c:pt>
                <c:pt idx="105">
                  <c:v>0.0541656963001592</c:v>
                </c:pt>
                <c:pt idx="106">
                  <c:v>0.0548204752081866</c:v>
                </c:pt>
                <c:pt idx="107">
                  <c:v>0.055638442665712</c:v>
                </c:pt>
                <c:pt idx="108">
                  <c:v>0.0564271186602307</c:v>
                </c:pt>
                <c:pt idx="109">
                  <c:v>0.0555883612340271</c:v>
                </c:pt>
                <c:pt idx="110">
                  <c:v>0.0555421872989138</c:v>
                </c:pt>
                <c:pt idx="111">
                  <c:v>0.0548425142855777</c:v>
                </c:pt>
                <c:pt idx="112">
                  <c:v>0.0548488724417042</c:v>
                </c:pt>
                <c:pt idx="113">
                  <c:v>0.052952271405157</c:v>
                </c:pt>
                <c:pt idx="114">
                  <c:v>0.0527266945307972</c:v>
                </c:pt>
                <c:pt idx="115">
                  <c:v>0.0538448523443496</c:v>
                </c:pt>
                <c:pt idx="116">
                  <c:v>0.0528946539287554</c:v>
                </c:pt>
                <c:pt idx="117">
                  <c:v>0.0522848202472967</c:v>
                </c:pt>
                <c:pt idx="118">
                  <c:v>0.0516335751280951</c:v>
                </c:pt>
                <c:pt idx="119">
                  <c:v>0.0507501598421359</c:v>
                </c:pt>
                <c:pt idx="120">
                  <c:v>0.050111592342943</c:v>
                </c:pt>
                <c:pt idx="121">
                  <c:v>0.0521060380611507</c:v>
                </c:pt>
                <c:pt idx="122">
                  <c:v>0.0514202297820983</c:v>
                </c:pt>
                <c:pt idx="123">
                  <c:v>0.0499616400290874</c:v>
                </c:pt>
                <c:pt idx="124">
                  <c:v>0.0504105417910006</c:v>
                </c:pt>
                <c:pt idx="125">
                  <c:v>0.0503359336407444</c:v>
                </c:pt>
                <c:pt idx="126">
                  <c:v>0.0496058438315306</c:v>
                </c:pt>
                <c:pt idx="127">
                  <c:v>0.0499731243157964</c:v>
                </c:pt>
                <c:pt idx="128">
                  <c:v>0.0515794402113327</c:v>
                </c:pt>
                <c:pt idx="129">
                  <c:v>0.0522540568320394</c:v>
                </c:pt>
                <c:pt idx="130">
                  <c:v>0.052928629377253</c:v>
                </c:pt>
                <c:pt idx="131">
                  <c:v>0.0543962543393136</c:v>
                </c:pt>
                <c:pt idx="132">
                  <c:v>0.0558792844026952</c:v>
                </c:pt>
                <c:pt idx="133">
                  <c:v>0.0557431421402691</c:v>
                </c:pt>
                <c:pt idx="134">
                  <c:v>0.0546720794006953</c:v>
                </c:pt>
                <c:pt idx="135">
                  <c:v>0.0558413314273181</c:v>
                </c:pt>
                <c:pt idx="136">
                  <c:v>0.0568770862506054</c:v>
                </c:pt>
                <c:pt idx="137">
                  <c:v>0.0577487708272527</c:v>
                </c:pt>
                <c:pt idx="138">
                  <c:v>0.0587460768077948</c:v>
                </c:pt>
                <c:pt idx="139">
                  <c:v>0.0594186255228996</c:v>
                </c:pt>
                <c:pt idx="140">
                  <c:v>0.0569472847951058</c:v>
                </c:pt>
                <c:pt idx="141">
                  <c:v>0.0549663471625213</c:v>
                </c:pt>
                <c:pt idx="142">
                  <c:v>0.0543010229196524</c:v>
                </c:pt>
                <c:pt idx="143">
                  <c:v>0.0528644725801206</c:v>
                </c:pt>
                <c:pt idx="144">
                  <c:v>0.0519603242061516</c:v>
                </c:pt>
                <c:pt idx="145">
                  <c:v>0.0511168489648967</c:v>
                </c:pt>
                <c:pt idx="146">
                  <c:v>0.0498100454489847</c:v>
                </c:pt>
                <c:pt idx="147">
                  <c:v>0.0505861750525297</c:v>
                </c:pt>
                <c:pt idx="148">
                  <c:v>0.0524365810315006</c:v>
                </c:pt>
                <c:pt idx="149">
                  <c:v>0.0512185589028113</c:v>
                </c:pt>
                <c:pt idx="150">
                  <c:v>0.0516882934692749</c:v>
                </c:pt>
                <c:pt idx="151">
                  <c:v>0.050210567850344</c:v>
                </c:pt>
                <c:pt idx="152">
                  <c:v>0.0490525988207704</c:v>
                </c:pt>
                <c:pt idx="153">
                  <c:v>0.0486487216466756</c:v>
                </c:pt>
                <c:pt idx="154">
                  <c:v>0.0501806200314179</c:v>
                </c:pt>
                <c:pt idx="155">
                  <c:v>0.0512413142929063</c:v>
                </c:pt>
                <c:pt idx="156">
                  <c:v>0.0516851706722681</c:v>
                </c:pt>
                <c:pt idx="157">
                  <c:v>0.0533753935674061</c:v>
                </c:pt>
                <c:pt idx="158">
                  <c:v>0.0533387551374876</c:v>
                </c:pt>
                <c:pt idx="159">
                  <c:v>0.0522751596446022</c:v>
                </c:pt>
                <c:pt idx="160">
                  <c:v>0.0508874094401023</c:v>
                </c:pt>
                <c:pt idx="161">
                  <c:v>0.0521315200435325</c:v>
                </c:pt>
                <c:pt idx="162">
                  <c:v>0.0529763365336686</c:v>
                </c:pt>
                <c:pt idx="163">
                  <c:v>0.0514652182052373</c:v>
                </c:pt>
                <c:pt idx="164">
                  <c:v>0.052498039846572</c:v>
                </c:pt>
                <c:pt idx="165">
                  <c:v>0.0516953224512126</c:v>
                </c:pt>
                <c:pt idx="166">
                  <c:v>0.0503257286497554</c:v>
                </c:pt>
                <c:pt idx="167">
                  <c:v>0.0497967024312447</c:v>
                </c:pt>
                <c:pt idx="168">
                  <c:v>0.0487300458017875</c:v>
                </c:pt>
                <c:pt idx="169">
                  <c:v>0.0495687089059562</c:v>
                </c:pt>
                <c:pt idx="170">
                  <c:v>0.0497049035509169</c:v>
                </c:pt>
                <c:pt idx="171">
                  <c:v>0.0518939652698197</c:v>
                </c:pt>
                <c:pt idx="172">
                  <c:v>0.053715934423268</c:v>
                </c:pt>
                <c:pt idx="173">
                  <c:v>0.0546790052127905</c:v>
                </c:pt>
                <c:pt idx="174">
                  <c:v>0.0534801522125205</c:v>
                </c:pt>
                <c:pt idx="175">
                  <c:v>0.0547018368633952</c:v>
                </c:pt>
                <c:pt idx="176">
                  <c:v>0.0549264078004644</c:v>
                </c:pt>
                <c:pt idx="177">
                  <c:v>0.0557586487429218</c:v>
                </c:pt>
                <c:pt idx="178">
                  <c:v>0.0554859926897595</c:v>
                </c:pt>
                <c:pt idx="179">
                  <c:v>0.0538310962258844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36792"/>
        <c:axId val="-2139500168"/>
      </c:lineChart>
      <c:catAx>
        <c:axId val="213823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00168"/>
        <c:crosses val="autoZero"/>
        <c:auto val="1"/>
        <c:lblAlgn val="ctr"/>
        <c:lblOffset val="100"/>
        <c:noMultiLvlLbl val="0"/>
      </c:catAx>
      <c:valAx>
        <c:axId val="-213950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3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Vasicek!$B$2:$B$52</c:f>
              <c:numCache>
                <c:formatCode>General</c:formatCode>
                <c:ptCount val="51"/>
                <c:pt idx="0">
                  <c:v>0.00648543696781183</c:v>
                </c:pt>
                <c:pt idx="1">
                  <c:v>-0.00585757586046041</c:v>
                </c:pt>
                <c:pt idx="2">
                  <c:v>0.000925580323614547</c:v>
                </c:pt>
                <c:pt idx="3">
                  <c:v>0.0112992041803407</c:v>
                </c:pt>
                <c:pt idx="4">
                  <c:v>0.0261541970691629</c:v>
                </c:pt>
                <c:pt idx="5">
                  <c:v>0.0336986376294821</c:v>
                </c:pt>
                <c:pt idx="6">
                  <c:v>0.0356390838416684</c:v>
                </c:pt>
                <c:pt idx="7">
                  <c:v>0.0372399704006666</c:v>
                </c:pt>
                <c:pt idx="8">
                  <c:v>0.039536169650748</c:v>
                </c:pt>
                <c:pt idx="9">
                  <c:v>0.042133578806556</c:v>
                </c:pt>
                <c:pt idx="10">
                  <c:v>0.0443954501140913</c:v>
                </c:pt>
                <c:pt idx="11">
                  <c:v>0.0405138225593138</c:v>
                </c:pt>
                <c:pt idx="12">
                  <c:v>0.0398171512521834</c:v>
                </c:pt>
                <c:pt idx="13">
                  <c:v>0.039789212188307</c:v>
                </c:pt>
                <c:pt idx="14">
                  <c:v>0.0495747032491382</c:v>
                </c:pt>
                <c:pt idx="15">
                  <c:v>0.0461683227700114</c:v>
                </c:pt>
                <c:pt idx="16">
                  <c:v>0.0419137258197858</c:v>
                </c:pt>
                <c:pt idx="17">
                  <c:v>0.038042343997284</c:v>
                </c:pt>
                <c:pt idx="18">
                  <c:v>0.033938834987433</c:v>
                </c:pt>
                <c:pt idx="19">
                  <c:v>0.0309046878875496</c:v>
                </c:pt>
                <c:pt idx="20">
                  <c:v>0.0314568970256505</c:v>
                </c:pt>
                <c:pt idx="21">
                  <c:v>0.0327410735810039</c:v>
                </c:pt>
                <c:pt idx="22">
                  <c:v>0.0338487065938932</c:v>
                </c:pt>
                <c:pt idx="23">
                  <c:v>0.0348147841606997</c:v>
                </c:pt>
                <c:pt idx="24">
                  <c:v>0.0356593091648602</c:v>
                </c:pt>
                <c:pt idx="25">
                  <c:v>0.0363990742197211</c:v>
                </c:pt>
                <c:pt idx="26">
                  <c:v>0.0370482187703201</c:v>
                </c:pt>
                <c:pt idx="27">
                  <c:v>0.0376187517842067</c:v>
                </c:pt>
                <c:pt idx="28">
                  <c:v>0.0381208807676795</c:v>
                </c:pt>
                <c:pt idx="29">
                  <c:v>0.0385633564664341</c:v>
                </c:pt>
                <c:pt idx="30">
                  <c:v>0.0389537096824927</c:v>
                </c:pt>
                <c:pt idx="31">
                  <c:v>0.0392985323474308</c:v>
                </c:pt>
                <c:pt idx="32">
                  <c:v>0.0396031779583643</c:v>
                </c:pt>
                <c:pt idx="33">
                  <c:v>0.039872628216037</c:v>
                </c:pt>
                <c:pt idx="34">
                  <c:v>0.0401111174676177</c:v>
                </c:pt>
                <c:pt idx="35">
                  <c:v>0.0403223246366191</c:v>
                </c:pt>
                <c:pt idx="36">
                  <c:v>0.0405094810212735</c:v>
                </c:pt>
                <c:pt idx="37">
                  <c:v>0.0406753971525004</c:v>
                </c:pt>
                <c:pt idx="38">
                  <c:v>0.0408225488124633</c:v>
                </c:pt>
                <c:pt idx="39">
                  <c:v>0.0409531068171375</c:v>
                </c:pt>
                <c:pt idx="40">
                  <c:v>0.0410692770004407</c:v>
                </c:pt>
                <c:pt idx="41">
                  <c:v>0.0411721230272042</c:v>
                </c:pt>
                <c:pt idx="42">
                  <c:v>0.0412634373412274</c:v>
                </c:pt>
                <c:pt idx="43">
                  <c:v>0.0413445708094007</c:v>
                </c:pt>
                <c:pt idx="44">
                  <c:v>0.0414166313143517</c:v>
                </c:pt>
                <c:pt idx="45">
                  <c:v>0.0414806667402516</c:v>
                </c:pt>
                <c:pt idx="46">
                  <c:v>0.0415375900902561</c:v>
                </c:pt>
                <c:pt idx="47">
                  <c:v>0.0415881788782529</c:v>
                </c:pt>
                <c:pt idx="48">
                  <c:v>0.0416331562529381</c:v>
                </c:pt>
                <c:pt idx="49">
                  <c:v>0.0416731386522021</c:v>
                </c:pt>
                <c:pt idx="50">
                  <c:v>0.0417086977052631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54792"/>
        <c:axId val="-2144762392"/>
      </c:scatterChart>
      <c:valAx>
        <c:axId val="21324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762392"/>
        <c:crosses val="autoZero"/>
        <c:crossBetween val="midCat"/>
      </c:valAx>
      <c:valAx>
        <c:axId val="-21447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5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'Vasicek (2)'!$I$2:$I$181</c:f>
              <c:numCache>
                <c:formatCode>General</c:formatCode>
                <c:ptCount val="180"/>
                <c:pt idx="0">
                  <c:v>0.00984093401799166</c:v>
                </c:pt>
                <c:pt idx="1">
                  <c:v>0.0149965227157246</c:v>
                </c:pt>
                <c:pt idx="2">
                  <c:v>0.0189687719352651</c:v>
                </c:pt>
                <c:pt idx="3">
                  <c:v>0.0235929138094181</c:v>
                </c:pt>
                <c:pt idx="4">
                  <c:v>0.0268055704762757</c:v>
                </c:pt>
                <c:pt idx="5">
                  <c:v>0.0309618206820708</c:v>
                </c:pt>
                <c:pt idx="6">
                  <c:v>0.0344527332586931</c:v>
                </c:pt>
                <c:pt idx="7">
                  <c:v>0.0361790620282264</c:v>
                </c:pt>
                <c:pt idx="8">
                  <c:v>0.0387488249971712</c:v>
                </c:pt>
                <c:pt idx="9">
                  <c:v>0.0424030963108388</c:v>
                </c:pt>
                <c:pt idx="10">
                  <c:v>0.0439629159296118</c:v>
                </c:pt>
                <c:pt idx="11">
                  <c:v>0.0440730629458669</c:v>
                </c:pt>
                <c:pt idx="12">
                  <c:v>0.0459022602715215</c:v>
                </c:pt>
                <c:pt idx="13">
                  <c:v>0.0459379445693006</c:v>
                </c:pt>
                <c:pt idx="14">
                  <c:v>0.0463137791534431</c:v>
                </c:pt>
                <c:pt idx="15">
                  <c:v>0.0461594410234987</c:v>
                </c:pt>
                <c:pt idx="16">
                  <c:v>0.0483760900799861</c:v>
                </c:pt>
                <c:pt idx="17">
                  <c:v>0.0480824565396232</c:v>
                </c:pt>
                <c:pt idx="18">
                  <c:v>0.0477092435793305</c:v>
                </c:pt>
                <c:pt idx="19">
                  <c:v>0.048050656559222</c:v>
                </c:pt>
                <c:pt idx="20">
                  <c:v>0.0480761289846901</c:v>
                </c:pt>
                <c:pt idx="21">
                  <c:v>0.0504960328704932</c:v>
                </c:pt>
                <c:pt idx="22">
                  <c:v>0.0511778782681312</c:v>
                </c:pt>
                <c:pt idx="23">
                  <c:v>0.0523922343336671</c:v>
                </c:pt>
                <c:pt idx="24">
                  <c:v>0.0544502882580312</c:v>
                </c:pt>
                <c:pt idx="25">
                  <c:v>0.0561832188392353</c:v>
                </c:pt>
                <c:pt idx="26">
                  <c:v>0.0561719540987466</c:v>
                </c:pt>
                <c:pt idx="27">
                  <c:v>0.0555928751787147</c:v>
                </c:pt>
                <c:pt idx="28">
                  <c:v>0.0555370115438293</c:v>
                </c:pt>
                <c:pt idx="29">
                  <c:v>0.0554301025690972</c:v>
                </c:pt>
                <c:pt idx="30">
                  <c:v>0.055303747080734</c:v>
                </c:pt>
                <c:pt idx="31">
                  <c:v>0.0544649731286091</c:v>
                </c:pt>
                <c:pt idx="32">
                  <c:v>0.0550825544747486</c:v>
                </c:pt>
                <c:pt idx="33">
                  <c:v>0.0569704847477988</c:v>
                </c:pt>
                <c:pt idx="34">
                  <c:v>0.0574815072608393</c:v>
                </c:pt>
                <c:pt idx="35">
                  <c:v>0.0573156762490766</c:v>
                </c:pt>
                <c:pt idx="36">
                  <c:v>0.0581846490811043</c:v>
                </c:pt>
                <c:pt idx="37">
                  <c:v>0.0584898315540717</c:v>
                </c:pt>
                <c:pt idx="38">
                  <c:v>0.0593749843712031</c:v>
                </c:pt>
                <c:pt idx="39">
                  <c:v>0.0591846562403458</c:v>
                </c:pt>
                <c:pt idx="40">
                  <c:v>0.0579933369248463</c:v>
                </c:pt>
                <c:pt idx="41">
                  <c:v>0.0568242262980744</c:v>
                </c:pt>
                <c:pt idx="42">
                  <c:v>0.0570998215963365</c:v>
                </c:pt>
                <c:pt idx="43">
                  <c:v>0.0580328799183154</c:v>
                </c:pt>
                <c:pt idx="44">
                  <c:v>0.0598914349522634</c:v>
                </c:pt>
                <c:pt idx="45">
                  <c:v>0.0601401578737632</c:v>
                </c:pt>
                <c:pt idx="46">
                  <c:v>0.06135180236768</c:v>
                </c:pt>
                <c:pt idx="47">
                  <c:v>0.0611665133611328</c:v>
                </c:pt>
                <c:pt idx="48">
                  <c:v>0.0623910147579813</c:v>
                </c:pt>
                <c:pt idx="49">
                  <c:v>0.0627643025447489</c:v>
                </c:pt>
                <c:pt idx="50">
                  <c:v>0.0615687884456256</c:v>
                </c:pt>
                <c:pt idx="51">
                  <c:v>0.0606728203729882</c:v>
                </c:pt>
                <c:pt idx="52">
                  <c:v>0.0615324807703884</c:v>
                </c:pt>
                <c:pt idx="53">
                  <c:v>0.0599352424257401</c:v>
                </c:pt>
                <c:pt idx="54">
                  <c:v>0.0600190170325389</c:v>
                </c:pt>
                <c:pt idx="55">
                  <c:v>0.0586912118690325</c:v>
                </c:pt>
                <c:pt idx="56">
                  <c:v>0.0582644851504797</c:v>
                </c:pt>
                <c:pt idx="57">
                  <c:v>0.0582262232856976</c:v>
                </c:pt>
                <c:pt idx="58">
                  <c:v>0.0572578345207931</c:v>
                </c:pt>
                <c:pt idx="59">
                  <c:v>0.0566717753454366</c:v>
                </c:pt>
                <c:pt idx="60">
                  <c:v>0.0581373676701402</c:v>
                </c:pt>
                <c:pt idx="61">
                  <c:v>0.0588922291706519</c:v>
                </c:pt>
                <c:pt idx="62">
                  <c:v>0.0605154477476379</c:v>
                </c:pt>
                <c:pt idx="63">
                  <c:v>0.0600572734271292</c:v>
                </c:pt>
                <c:pt idx="64">
                  <c:v>0.0603944318001155</c:v>
                </c:pt>
                <c:pt idx="65">
                  <c:v>0.059033278673576</c:v>
                </c:pt>
                <c:pt idx="66">
                  <c:v>0.0587795097619952</c:v>
                </c:pt>
                <c:pt idx="67">
                  <c:v>0.0580953692807555</c:v>
                </c:pt>
                <c:pt idx="68">
                  <c:v>0.0574999068148006</c:v>
                </c:pt>
                <c:pt idx="69">
                  <c:v>0.057236031684944</c:v>
                </c:pt>
                <c:pt idx="70">
                  <c:v>0.0567559118976985</c:v>
                </c:pt>
                <c:pt idx="71">
                  <c:v>0.0586100569995713</c:v>
                </c:pt>
                <c:pt idx="72">
                  <c:v>0.0574888296914139</c:v>
                </c:pt>
                <c:pt idx="73">
                  <c:v>0.0575113624172007</c:v>
                </c:pt>
                <c:pt idx="74">
                  <c:v>0.0594014093470322</c:v>
                </c:pt>
                <c:pt idx="75">
                  <c:v>0.0599895965035735</c:v>
                </c:pt>
                <c:pt idx="76">
                  <c:v>0.0614051568999865</c:v>
                </c:pt>
                <c:pt idx="77">
                  <c:v>0.0602757838959821</c:v>
                </c:pt>
                <c:pt idx="78">
                  <c:v>0.0601694422218843</c:v>
                </c:pt>
                <c:pt idx="79">
                  <c:v>0.0590787736803777</c:v>
                </c:pt>
                <c:pt idx="80">
                  <c:v>0.058246015772765</c:v>
                </c:pt>
                <c:pt idx="81">
                  <c:v>0.0568574950556057</c:v>
                </c:pt>
                <c:pt idx="82">
                  <c:v>0.0560024083412798</c:v>
                </c:pt>
                <c:pt idx="83">
                  <c:v>0.0566574263819266</c:v>
                </c:pt>
                <c:pt idx="84">
                  <c:v>0.0561593708006444</c:v>
                </c:pt>
                <c:pt idx="85">
                  <c:v>0.0556249673855161</c:v>
                </c:pt>
                <c:pt idx="86">
                  <c:v>0.0567972313729662</c:v>
                </c:pt>
                <c:pt idx="87">
                  <c:v>0.0574923864814803</c:v>
                </c:pt>
                <c:pt idx="88">
                  <c:v>0.0591319237634804</c:v>
                </c:pt>
                <c:pt idx="89">
                  <c:v>0.0586862964163807</c:v>
                </c:pt>
                <c:pt idx="90">
                  <c:v>0.0573907055086498</c:v>
                </c:pt>
                <c:pt idx="91">
                  <c:v>0.0572657609670853</c:v>
                </c:pt>
                <c:pt idx="92">
                  <c:v>0.0587711264249551</c:v>
                </c:pt>
                <c:pt idx="93">
                  <c:v>0.0594188519702924</c:v>
                </c:pt>
                <c:pt idx="94">
                  <c:v>0.0591812805248914</c:v>
                </c:pt>
                <c:pt idx="95">
                  <c:v>0.0584270486085497</c:v>
                </c:pt>
                <c:pt idx="96">
                  <c:v>0.0590978608339309</c:v>
                </c:pt>
                <c:pt idx="97">
                  <c:v>0.0583662266948091</c:v>
                </c:pt>
                <c:pt idx="98">
                  <c:v>0.0592872930191855</c:v>
                </c:pt>
                <c:pt idx="99">
                  <c:v>0.058572530490225</c:v>
                </c:pt>
                <c:pt idx="100">
                  <c:v>0.0580048314068814</c:v>
                </c:pt>
                <c:pt idx="101">
                  <c:v>0.058611152748409</c:v>
                </c:pt>
                <c:pt idx="102">
                  <c:v>0.0572640013124252</c:v>
                </c:pt>
                <c:pt idx="103">
                  <c:v>0.0582971803141585</c:v>
                </c:pt>
                <c:pt idx="104">
                  <c:v>0.0592661533598073</c:v>
                </c:pt>
                <c:pt idx="105">
                  <c:v>0.0583960756651033</c:v>
                </c:pt>
                <c:pt idx="106">
                  <c:v>0.0571441386051398</c:v>
                </c:pt>
                <c:pt idx="107">
                  <c:v>0.0563194484222847</c:v>
                </c:pt>
                <c:pt idx="108">
                  <c:v>0.0581518547573406</c:v>
                </c:pt>
                <c:pt idx="109">
                  <c:v>0.0576931280933129</c:v>
                </c:pt>
                <c:pt idx="110">
                  <c:v>0.058652971998618</c:v>
                </c:pt>
                <c:pt idx="111">
                  <c:v>0.0599373210321259</c:v>
                </c:pt>
                <c:pt idx="112">
                  <c:v>0.0609803290312534</c:v>
                </c:pt>
                <c:pt idx="113">
                  <c:v>0.0608623811535793</c:v>
                </c:pt>
                <c:pt idx="114">
                  <c:v>0.0613851739550714</c:v>
                </c:pt>
                <c:pt idx="115">
                  <c:v>0.0626407033211617</c:v>
                </c:pt>
                <c:pt idx="116">
                  <c:v>0.0638627177082226</c:v>
                </c:pt>
                <c:pt idx="117">
                  <c:v>0.0633215402509379</c:v>
                </c:pt>
                <c:pt idx="118">
                  <c:v>0.0632665950401615</c:v>
                </c:pt>
                <c:pt idx="119">
                  <c:v>0.0615932260508625</c:v>
                </c:pt>
                <c:pt idx="120">
                  <c:v>0.0629262348940689</c:v>
                </c:pt>
                <c:pt idx="121">
                  <c:v>0.0614867289156098</c:v>
                </c:pt>
                <c:pt idx="122">
                  <c:v>0.0624082900570028</c:v>
                </c:pt>
                <c:pt idx="123">
                  <c:v>0.061308488769237</c:v>
                </c:pt>
                <c:pt idx="124">
                  <c:v>0.0605535730610185</c:v>
                </c:pt>
                <c:pt idx="125">
                  <c:v>0.0608628672853898</c:v>
                </c:pt>
                <c:pt idx="126">
                  <c:v>0.0598051157818833</c:v>
                </c:pt>
                <c:pt idx="127">
                  <c:v>0.0583464767431615</c:v>
                </c:pt>
                <c:pt idx="128">
                  <c:v>0.056923188178656</c:v>
                </c:pt>
                <c:pt idx="129">
                  <c:v>0.0564282909028781</c:v>
                </c:pt>
                <c:pt idx="130">
                  <c:v>0.0573155414763325</c:v>
                </c:pt>
                <c:pt idx="131">
                  <c:v>0.0584171565231251</c:v>
                </c:pt>
                <c:pt idx="132">
                  <c:v>0.0582659800967593</c:v>
                </c:pt>
                <c:pt idx="133">
                  <c:v>0.0569896287471807</c:v>
                </c:pt>
                <c:pt idx="134">
                  <c:v>0.0567233351807031</c:v>
                </c:pt>
                <c:pt idx="135">
                  <c:v>0.0558315135259525</c:v>
                </c:pt>
                <c:pt idx="136">
                  <c:v>0.0562397104357663</c:v>
                </c:pt>
                <c:pt idx="137">
                  <c:v>0.0580193322227457</c:v>
                </c:pt>
                <c:pt idx="138">
                  <c:v>0.0598788872889794</c:v>
                </c:pt>
                <c:pt idx="139">
                  <c:v>0.0603826876772099</c:v>
                </c:pt>
                <c:pt idx="140">
                  <c:v>0.0589811518406123</c:v>
                </c:pt>
                <c:pt idx="141">
                  <c:v>0.0582855616173024</c:v>
                </c:pt>
                <c:pt idx="142">
                  <c:v>0.0569082479834948</c:v>
                </c:pt>
                <c:pt idx="143">
                  <c:v>0.0567315379388957</c:v>
                </c:pt>
                <c:pt idx="144">
                  <c:v>0.0569499030248192</c:v>
                </c:pt>
                <c:pt idx="145">
                  <c:v>0.056835816489678</c:v>
                </c:pt>
                <c:pt idx="146">
                  <c:v>0.0575978682990575</c:v>
                </c:pt>
                <c:pt idx="147">
                  <c:v>0.0564878301857028</c:v>
                </c:pt>
                <c:pt idx="148">
                  <c:v>0.0562926459849706</c:v>
                </c:pt>
                <c:pt idx="149">
                  <c:v>0.0576526925771463</c:v>
                </c:pt>
                <c:pt idx="150">
                  <c:v>0.0567148121022767</c:v>
                </c:pt>
                <c:pt idx="151">
                  <c:v>0.0561039602130908</c:v>
                </c:pt>
                <c:pt idx="152">
                  <c:v>0.0573381849772963</c:v>
                </c:pt>
                <c:pt idx="153">
                  <c:v>0.0566980343920682</c:v>
                </c:pt>
                <c:pt idx="154">
                  <c:v>0.0583209745965022</c:v>
                </c:pt>
                <c:pt idx="155">
                  <c:v>0.0587472712484681</c:v>
                </c:pt>
                <c:pt idx="156">
                  <c:v>0.0587721118097722</c:v>
                </c:pt>
                <c:pt idx="157">
                  <c:v>0.0574126793492928</c:v>
                </c:pt>
                <c:pt idx="158">
                  <c:v>0.0583896207127444</c:v>
                </c:pt>
                <c:pt idx="159">
                  <c:v>0.0573604464948556</c:v>
                </c:pt>
                <c:pt idx="160">
                  <c:v>0.0564698468928104</c:v>
                </c:pt>
                <c:pt idx="161">
                  <c:v>0.0573773025080757</c:v>
                </c:pt>
                <c:pt idx="162">
                  <c:v>0.0569742301536461</c:v>
                </c:pt>
                <c:pt idx="163">
                  <c:v>0.056113623803054</c:v>
                </c:pt>
                <c:pt idx="164">
                  <c:v>0.0578983613166521</c:v>
                </c:pt>
                <c:pt idx="165">
                  <c:v>0.0568028420709727</c:v>
                </c:pt>
                <c:pt idx="166">
                  <c:v>0.0559659326977245</c:v>
                </c:pt>
                <c:pt idx="167">
                  <c:v>0.0577884785526427</c:v>
                </c:pt>
                <c:pt idx="168">
                  <c:v>0.0571247403719996</c:v>
                </c:pt>
                <c:pt idx="169">
                  <c:v>0.0579811202385052</c:v>
                </c:pt>
                <c:pt idx="170">
                  <c:v>0.0575461301672172</c:v>
                </c:pt>
                <c:pt idx="171">
                  <c:v>0.0590191782893136</c:v>
                </c:pt>
                <c:pt idx="172">
                  <c:v>0.0576685138156135</c:v>
                </c:pt>
                <c:pt idx="173">
                  <c:v>0.0587766112719222</c:v>
                </c:pt>
                <c:pt idx="174">
                  <c:v>0.0575818172146273</c:v>
                </c:pt>
                <c:pt idx="175">
                  <c:v>0.0593672582225898</c:v>
                </c:pt>
                <c:pt idx="176">
                  <c:v>0.0609027253644968</c:v>
                </c:pt>
                <c:pt idx="177">
                  <c:v>0.0623000995926722</c:v>
                </c:pt>
                <c:pt idx="178">
                  <c:v>0.060874483788425</c:v>
                </c:pt>
                <c:pt idx="179">
                  <c:v>0.0617174445728241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48264"/>
        <c:axId val="2134219400"/>
      </c:lineChart>
      <c:catAx>
        <c:axId val="21342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19400"/>
        <c:crosses val="autoZero"/>
        <c:auto val="1"/>
        <c:lblAlgn val="ctr"/>
        <c:lblOffset val="100"/>
        <c:noMultiLvlLbl val="0"/>
      </c:catAx>
      <c:valAx>
        <c:axId val="213421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24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yVal>
            <c:numRef>
              <c:f>'Vasicek (2)'!$B$2:$B$52</c:f>
              <c:numCache>
                <c:formatCode>General</c:formatCode>
                <c:ptCount val="51"/>
                <c:pt idx="0">
                  <c:v>0.00587468119373283</c:v>
                </c:pt>
                <c:pt idx="1">
                  <c:v>-0.00637445760630561</c:v>
                </c:pt>
                <c:pt idx="2">
                  <c:v>0.00264099765930521</c:v>
                </c:pt>
                <c:pt idx="3">
                  <c:v>0.0130594186152752</c:v>
                </c:pt>
                <c:pt idx="4">
                  <c:v>0.0225205640124103</c:v>
                </c:pt>
                <c:pt idx="5">
                  <c:v>0.0290036179290783</c:v>
                </c:pt>
                <c:pt idx="6">
                  <c:v>0.0351888374265416</c:v>
                </c:pt>
                <c:pt idx="7">
                  <c:v>0.040779555271444</c:v>
                </c:pt>
                <c:pt idx="8">
                  <c:v>0.0457949087855298</c:v>
                </c:pt>
                <c:pt idx="9">
                  <c:v>0.0492452066165482</c:v>
                </c:pt>
                <c:pt idx="10">
                  <c:v>0.0514588966165704</c:v>
                </c:pt>
                <c:pt idx="11">
                  <c:v>0.0527564076302439</c:v>
                </c:pt>
                <c:pt idx="12">
                  <c:v>0.0524617967016359</c:v>
                </c:pt>
                <c:pt idx="13">
                  <c:v>0.05151966905864</c:v>
                </c:pt>
                <c:pt idx="14">
                  <c:v>0.0489895288041338</c:v>
                </c:pt>
                <c:pt idx="15">
                  <c:v>0.0455814113628629</c:v>
                </c:pt>
                <c:pt idx="16">
                  <c:v>0.0413784565470153</c:v>
                </c:pt>
                <c:pt idx="17">
                  <c:v>0.0375794371202902</c:v>
                </c:pt>
                <c:pt idx="18">
                  <c:v>0.0336041523344572</c:v>
                </c:pt>
                <c:pt idx="19">
                  <c:v>0.0307174605525975</c:v>
                </c:pt>
                <c:pt idx="20">
                  <c:v>0.0313161044414158</c:v>
                </c:pt>
                <c:pt idx="21">
                  <c:v>0.0326022704755822</c:v>
                </c:pt>
                <c:pt idx="22">
                  <c:v>0.0337249519912476</c:v>
                </c:pt>
                <c:pt idx="23">
                  <c:v>0.0347043442382586</c:v>
                </c:pt>
                <c:pt idx="24">
                  <c:v>0.0355610418184605</c:v>
                </c:pt>
                <c:pt idx="25">
                  <c:v>0.0363114146462842</c:v>
                </c:pt>
                <c:pt idx="26">
                  <c:v>0.0369700800522409</c:v>
                </c:pt>
                <c:pt idx="27">
                  <c:v>0.0375492641153723</c:v>
                </c:pt>
                <c:pt idx="28">
                  <c:v>0.0380589288457096</c:v>
                </c:pt>
                <c:pt idx="29">
                  <c:v>0.0385080804792439</c:v>
                </c:pt>
                <c:pt idx="30">
                  <c:v>0.0389045684697586</c:v>
                </c:pt>
                <c:pt idx="31">
                  <c:v>0.0392544212160139</c:v>
                </c:pt>
                <c:pt idx="32">
                  <c:v>0.0395636868504935</c:v>
                </c:pt>
                <c:pt idx="33">
                  <c:v>0.0398372904129423</c:v>
                </c:pt>
                <c:pt idx="34">
                  <c:v>0.0400794724462849</c:v>
                </c:pt>
                <c:pt idx="35">
                  <c:v>0.04029446983182</c:v>
                </c:pt>
                <c:pt idx="36">
                  <c:v>0.0404844755764794</c:v>
                </c:pt>
                <c:pt idx="37">
                  <c:v>0.0406532601891011</c:v>
                </c:pt>
                <c:pt idx="38">
                  <c:v>0.0408027254860581</c:v>
                </c:pt>
                <c:pt idx="39">
                  <c:v>0.0409353463977743</c:v>
                </c:pt>
                <c:pt idx="40">
                  <c:v>0.0410607029418654</c:v>
                </c:pt>
                <c:pt idx="41">
                  <c:v>0.0411644696885939</c:v>
                </c:pt>
                <c:pt idx="42">
                  <c:v>0.0412566566363286</c:v>
                </c:pt>
                <c:pt idx="43">
                  <c:v>0.0413385202560321</c:v>
                </c:pt>
                <c:pt idx="44">
                  <c:v>0.0414111610272849</c:v>
                </c:pt>
                <c:pt idx="45">
                  <c:v>0.0414758458942859</c:v>
                </c:pt>
                <c:pt idx="46">
                  <c:v>0.0415332832735505</c:v>
                </c:pt>
                <c:pt idx="47">
                  <c:v>0.0415842070846096</c:v>
                </c:pt>
                <c:pt idx="48">
                  <c:v>0.0416296156366853</c:v>
                </c:pt>
                <c:pt idx="49">
                  <c:v>0.0416699307534272</c:v>
                </c:pt>
                <c:pt idx="50">
                  <c:v>0.0417058549982698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05736"/>
        <c:axId val="2133551176"/>
      </c:scatterChart>
      <c:valAx>
        <c:axId val="21386057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2133551176"/>
        <c:crosses val="autoZero"/>
        <c:crossBetween val="midCat"/>
      </c:valAx>
      <c:valAx>
        <c:axId val="2133551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860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7</xdr:row>
      <xdr:rowOff>57150</xdr:rowOff>
    </xdr:from>
    <xdr:to>
      <xdr:col>9</xdr:col>
      <xdr:colOff>152400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7</xdr:row>
      <xdr:rowOff>57150</xdr:rowOff>
    </xdr:from>
    <xdr:to>
      <xdr:col>9</xdr:col>
      <xdr:colOff>152400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27</xdr:row>
      <xdr:rowOff>57150</xdr:rowOff>
    </xdr:from>
    <xdr:to>
      <xdr:col>9</xdr:col>
      <xdr:colOff>152400</xdr:colOff>
      <xdr:row>45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10</xdr:row>
      <xdr:rowOff>76200</xdr:rowOff>
    </xdr:from>
    <xdr:to>
      <xdr:col>9</xdr:col>
      <xdr:colOff>406400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7</xdr:row>
      <xdr:rowOff>50800</xdr:rowOff>
    </xdr:from>
    <xdr:to>
      <xdr:col>15</xdr:col>
      <xdr:colOff>292100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26</xdr:row>
      <xdr:rowOff>6350</xdr:rowOff>
    </xdr:from>
    <xdr:to>
      <xdr:col>7</xdr:col>
      <xdr:colOff>552450</xdr:colOff>
      <xdr:row>44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13</xdr:row>
      <xdr:rowOff>63500</xdr:rowOff>
    </xdr:from>
    <xdr:to>
      <xdr:col>7</xdr:col>
      <xdr:colOff>444500</xdr:colOff>
      <xdr:row>16</xdr:row>
      <xdr:rowOff>38100</xdr:rowOff>
    </xdr:to>
    <xdr:sp macro="" textlink="">
      <xdr:nvSpPr>
        <xdr:cNvPr id="4" name="TextBox 3"/>
        <xdr:cNvSpPr txBox="1"/>
      </xdr:nvSpPr>
      <xdr:spPr>
        <a:xfrm>
          <a:off x="4229100" y="2044700"/>
          <a:ext cx="17907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r_i+1 = a*r_i + b + eps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7</xdr:row>
      <xdr:rowOff>50800</xdr:rowOff>
    </xdr:from>
    <xdr:to>
      <xdr:col>15</xdr:col>
      <xdr:colOff>292100</xdr:colOff>
      <xdr:row>25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425450</xdr:colOff>
      <xdr:row>22</xdr:row>
      <xdr:rowOff>95250</xdr:rowOff>
    </xdr:from>
    <xdr:to>
      <xdr:col>7</xdr:col>
      <xdr:colOff>730250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workbookViewId="0">
      <selection activeCell="B1" sqref="B1:AZ1"/>
    </sheetView>
  </sheetViews>
  <sheetFormatPr baseColWidth="10" defaultColWidth="11.5" defaultRowHeight="12" x14ac:dyDescent="0"/>
  <cols>
    <col min="1" max="1" width="14.83203125" bestFit="1" customWidth="1"/>
  </cols>
  <sheetData>
    <row r="1" spans="1:52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>
      <c r="A2">
        <v>1</v>
      </c>
      <c r="B2">
        <v>5.2300000001679336E-3</v>
      </c>
      <c r="C2">
        <v>7.9196661367935128E-3</v>
      </c>
      <c r="D2">
        <v>1.3031536949653422E-2</v>
      </c>
      <c r="E2">
        <v>1.8920469438400866E-2</v>
      </c>
      <c r="F2">
        <v>2.4650863480785157E-2</v>
      </c>
      <c r="G2">
        <v>2.7927706731499358E-2</v>
      </c>
      <c r="H2">
        <v>3.08667442770445E-2</v>
      </c>
      <c r="I2">
        <v>3.3282626100063828E-2</v>
      </c>
      <c r="J2">
        <v>3.5590738248323595E-2</v>
      </c>
      <c r="K2">
        <v>3.7030351594976807E-2</v>
      </c>
      <c r="L2">
        <v>3.7796247453385723E-2</v>
      </c>
      <c r="M2">
        <v>3.8426194897273502E-2</v>
      </c>
      <c r="N2">
        <v>3.8155826042220786E-2</v>
      </c>
      <c r="O2">
        <v>3.8061113116203638E-2</v>
      </c>
      <c r="P2">
        <v>3.7265222338455972E-2</v>
      </c>
      <c r="Q2">
        <v>3.6306904757203107E-2</v>
      </c>
      <c r="R2">
        <v>3.4842425749770589E-2</v>
      </c>
      <c r="S2">
        <v>3.3940813874994147E-2</v>
      </c>
      <c r="T2">
        <v>3.2712864970392053E-2</v>
      </c>
      <c r="U2">
        <v>3.1151747552675246E-2</v>
      </c>
      <c r="V2">
        <v>3.1861512812030979E-2</v>
      </c>
      <c r="W2">
        <v>3.3054799878289964E-2</v>
      </c>
      <c r="X2">
        <v>3.409965605041565E-2</v>
      </c>
      <c r="Y2">
        <v>3.5016281504747004E-2</v>
      </c>
      <c r="Z2">
        <v>3.5821752576388421E-2</v>
      </c>
      <c r="AA2">
        <v>3.6530583932576022E-2</v>
      </c>
      <c r="AB2">
        <v>3.7155173326585578E-2</v>
      </c>
      <c r="AC2">
        <v>3.7706156786899481E-2</v>
      </c>
      <c r="AD2">
        <v>3.8192694769204616E-2</v>
      </c>
      <c r="AE2">
        <v>3.8622704571886546E-2</v>
      </c>
      <c r="AF2">
        <v>3.9003050539556439E-2</v>
      </c>
      <c r="AG2">
        <v>3.9339700820581136E-2</v>
      </c>
      <c r="AH2">
        <v>3.9637857408098442E-2</v>
      </c>
      <c r="AI2">
        <v>3.9902064676317739E-2</v>
      </c>
      <c r="AJ2">
        <v>4.0136300480498877E-2</v>
      </c>
      <c r="AK2">
        <v>4.0344053023190884E-2</v>
      </c>
      <c r="AL2">
        <v>4.0528386024672125E-2</v>
      </c>
      <c r="AM2">
        <v>4.069199422453651E-2</v>
      </c>
      <c r="AN2">
        <v>4.0837250843888562E-2</v>
      </c>
      <c r="AO2">
        <v>4.0966248325928989E-2</v>
      </c>
      <c r="AP2">
        <v>4.1080833428598584E-2</v>
      </c>
      <c r="AQ2">
        <v>4.1182637548091039E-2</v>
      </c>
      <c r="AR2">
        <v>4.1273102997550604E-2</v>
      </c>
      <c r="AS2">
        <v>4.1353505840370453E-2</v>
      </c>
      <c r="AT2">
        <v>4.1424975777866635E-2</v>
      </c>
      <c r="AU2">
        <v>4.1488513508799896E-2</v>
      </c>
      <c r="AV2">
        <v>4.1545005912234201E-2</v>
      </c>
      <c r="AW2">
        <v>4.1595239350496804E-2</v>
      </c>
      <c r="AX2">
        <v>4.1639911343456237E-2</v>
      </c>
      <c r="AY2">
        <v>4.1679640829045406E-2</v>
      </c>
      <c r="AZ2">
        <v>4.1714977192384595E-2</v>
      </c>
    </row>
    <row r="3" spans="1:52">
      <c r="A3">
        <v>2</v>
      </c>
      <c r="B3">
        <v>6.5739346867959014E-3</v>
      </c>
      <c r="C3">
        <v>1.3031536949653422E-2</v>
      </c>
      <c r="D3">
        <v>1.8920469438400866E-2</v>
      </c>
      <c r="E3">
        <v>2.4650863480785157E-2</v>
      </c>
      <c r="F3">
        <v>2.7927706731499358E-2</v>
      </c>
      <c r="G3">
        <v>3.08667442770445E-2</v>
      </c>
      <c r="H3">
        <v>3.3282626100063828E-2</v>
      </c>
      <c r="I3">
        <v>3.5590738248323595E-2</v>
      </c>
      <c r="J3">
        <v>3.7030351594976807E-2</v>
      </c>
      <c r="K3">
        <v>3.7796247453385723E-2</v>
      </c>
      <c r="L3">
        <v>3.8426194897273502E-2</v>
      </c>
      <c r="M3">
        <v>3.8155826042220786E-2</v>
      </c>
      <c r="N3">
        <v>3.8061113116203638E-2</v>
      </c>
      <c r="O3">
        <v>3.7265222338455972E-2</v>
      </c>
      <c r="P3">
        <v>3.6306904757203107E-2</v>
      </c>
      <c r="Q3">
        <v>3.4842425749770589E-2</v>
      </c>
      <c r="R3">
        <v>3.3940813874994147E-2</v>
      </c>
      <c r="S3">
        <v>3.2712864970392053E-2</v>
      </c>
      <c r="T3">
        <v>3.1151747552675246E-2</v>
      </c>
      <c r="U3">
        <v>3.1861512812030979E-2</v>
      </c>
      <c r="V3">
        <v>3.3054799878289964E-2</v>
      </c>
      <c r="W3">
        <v>3.409965605041565E-2</v>
      </c>
      <c r="X3">
        <v>3.5016281504747004E-2</v>
      </c>
      <c r="Y3">
        <v>3.5821752576388421E-2</v>
      </c>
      <c r="Z3">
        <v>3.6530583932576022E-2</v>
      </c>
      <c r="AA3">
        <v>3.7155173326585578E-2</v>
      </c>
      <c r="AB3">
        <v>3.7706156786899481E-2</v>
      </c>
      <c r="AC3">
        <v>3.8192694769204616E-2</v>
      </c>
      <c r="AD3">
        <v>3.8622704571886546E-2</v>
      </c>
      <c r="AE3">
        <v>3.9003050539556439E-2</v>
      </c>
      <c r="AF3">
        <v>3.9339700820581136E-2</v>
      </c>
      <c r="AG3">
        <v>3.9637857408098442E-2</v>
      </c>
      <c r="AH3">
        <v>3.9902064676317739E-2</v>
      </c>
      <c r="AI3">
        <v>4.0136300480498877E-2</v>
      </c>
      <c r="AJ3">
        <v>4.0344053023190884E-2</v>
      </c>
      <c r="AK3">
        <v>4.0528386024672125E-2</v>
      </c>
      <c r="AL3">
        <v>4.069199422453651E-2</v>
      </c>
      <c r="AM3">
        <v>4.0837250843888562E-2</v>
      </c>
      <c r="AN3">
        <v>4.0966248325928989E-2</v>
      </c>
      <c r="AO3">
        <v>4.1080833428598584E-2</v>
      </c>
      <c r="AP3">
        <v>4.1182637548091039E-2</v>
      </c>
      <c r="AQ3">
        <v>4.1273102997550604E-2</v>
      </c>
      <c r="AR3">
        <v>4.1353505840370453E-2</v>
      </c>
      <c r="AS3">
        <v>4.1424975777866635E-2</v>
      </c>
      <c r="AT3">
        <v>4.1488513508799896E-2</v>
      </c>
      <c r="AU3">
        <v>4.1545005912234201E-2</v>
      </c>
      <c r="AV3">
        <v>4.1595239350496804E-2</v>
      </c>
      <c r="AW3">
        <v>4.1639911343456237E-2</v>
      </c>
      <c r="AX3">
        <v>4.1679640829045406E-2</v>
      </c>
      <c r="AY3">
        <v>4.1714977192384595E-2</v>
      </c>
      <c r="AZ3">
        <v>4.1746408221219555E-2</v>
      </c>
    </row>
    <row r="4" spans="1:52">
      <c r="A4">
        <v>3</v>
      </c>
      <c r="B4">
        <v>8.7218819685144222E-3</v>
      </c>
      <c r="C4">
        <v>1.8920469438400866E-2</v>
      </c>
      <c r="D4">
        <v>2.4650863480785157E-2</v>
      </c>
      <c r="E4">
        <v>2.7927706731499358E-2</v>
      </c>
      <c r="F4">
        <v>3.08667442770445E-2</v>
      </c>
      <c r="G4">
        <v>3.3282626100063828E-2</v>
      </c>
      <c r="H4">
        <v>3.5590738248323595E-2</v>
      </c>
      <c r="I4">
        <v>3.7030351594976807E-2</v>
      </c>
      <c r="J4">
        <v>3.7796247453385723E-2</v>
      </c>
      <c r="K4">
        <v>3.8426194897273502E-2</v>
      </c>
      <c r="L4">
        <v>3.8155826042220786E-2</v>
      </c>
      <c r="M4">
        <v>3.8061113116203638E-2</v>
      </c>
      <c r="N4">
        <v>3.7265222338455972E-2</v>
      </c>
      <c r="O4">
        <v>3.6306904757203107E-2</v>
      </c>
      <c r="P4">
        <v>3.4842425749770589E-2</v>
      </c>
      <c r="Q4">
        <v>3.3940813874994147E-2</v>
      </c>
      <c r="R4">
        <v>3.2712864970392053E-2</v>
      </c>
      <c r="S4">
        <v>3.1151747552675246E-2</v>
      </c>
      <c r="T4">
        <v>3.1861512812030979E-2</v>
      </c>
      <c r="U4">
        <v>3.3054799878289964E-2</v>
      </c>
      <c r="V4">
        <v>3.409965605041565E-2</v>
      </c>
      <c r="W4">
        <v>3.5016281504747004E-2</v>
      </c>
      <c r="X4">
        <v>3.5821752576388421E-2</v>
      </c>
      <c r="Y4">
        <v>3.6530583932576022E-2</v>
      </c>
      <c r="Z4">
        <v>3.7155173326585578E-2</v>
      </c>
      <c r="AA4">
        <v>3.7706156786899481E-2</v>
      </c>
      <c r="AB4">
        <v>3.8192694769204616E-2</v>
      </c>
      <c r="AC4">
        <v>3.8622704571886546E-2</v>
      </c>
      <c r="AD4">
        <v>3.9003050539556439E-2</v>
      </c>
      <c r="AE4">
        <v>3.9339700820581136E-2</v>
      </c>
      <c r="AF4">
        <v>3.9637857408098442E-2</v>
      </c>
      <c r="AG4">
        <v>3.9902064676317739E-2</v>
      </c>
      <c r="AH4">
        <v>4.0136300480498877E-2</v>
      </c>
      <c r="AI4">
        <v>4.0344053023190884E-2</v>
      </c>
      <c r="AJ4">
        <v>4.0528386024672125E-2</v>
      </c>
      <c r="AK4">
        <v>4.069199422453651E-2</v>
      </c>
      <c r="AL4">
        <v>4.0837250843888562E-2</v>
      </c>
      <c r="AM4">
        <v>4.0966248325928989E-2</v>
      </c>
      <c r="AN4">
        <v>4.1080833428598584E-2</v>
      </c>
      <c r="AO4">
        <v>4.1182637548091039E-2</v>
      </c>
      <c r="AP4">
        <v>4.1273102997550604E-2</v>
      </c>
      <c r="AQ4">
        <v>4.1353505840370453E-2</v>
      </c>
      <c r="AR4">
        <v>4.1424975777866635E-2</v>
      </c>
      <c r="AS4">
        <v>4.1488513508799896E-2</v>
      </c>
      <c r="AT4">
        <v>4.1545005912234201E-2</v>
      </c>
      <c r="AU4">
        <v>4.1595239350496804E-2</v>
      </c>
      <c r="AV4">
        <v>4.1639911343456237E-2</v>
      </c>
      <c r="AW4">
        <v>4.1679640829045406E-2</v>
      </c>
      <c r="AX4">
        <v>4.1714977192384595E-2</v>
      </c>
      <c r="AY4">
        <v>4.1746408221219555E-2</v>
      </c>
      <c r="AZ4">
        <v>4.1774367122588751E-2</v>
      </c>
    </row>
    <row r="5" spans="1:52">
      <c r="A5">
        <v>4</v>
      </c>
      <c r="B5">
        <v>1.1261918717962116E-2</v>
      </c>
      <c r="C5">
        <v>2.4650863480785157E-2</v>
      </c>
      <c r="D5">
        <v>2.7927706731499358E-2</v>
      </c>
      <c r="E5">
        <v>3.08667442770445E-2</v>
      </c>
      <c r="F5">
        <v>3.3282626100063828E-2</v>
      </c>
      <c r="G5">
        <v>3.5590738248323595E-2</v>
      </c>
      <c r="H5">
        <v>3.7030351594976807E-2</v>
      </c>
      <c r="I5">
        <v>3.7796247453385723E-2</v>
      </c>
      <c r="J5">
        <v>3.8426194897273502E-2</v>
      </c>
      <c r="K5">
        <v>3.8155826042220786E-2</v>
      </c>
      <c r="L5">
        <v>3.8061113116203638E-2</v>
      </c>
      <c r="M5">
        <v>3.7265222338455972E-2</v>
      </c>
      <c r="N5">
        <v>3.6306904757203107E-2</v>
      </c>
      <c r="O5">
        <v>3.4842425749770589E-2</v>
      </c>
      <c r="P5">
        <v>3.3940813874994147E-2</v>
      </c>
      <c r="Q5">
        <v>3.2712864970392053E-2</v>
      </c>
      <c r="R5">
        <v>3.1151747552675246E-2</v>
      </c>
      <c r="S5">
        <v>3.1861512812030979E-2</v>
      </c>
      <c r="T5">
        <v>3.3054799878289964E-2</v>
      </c>
      <c r="U5">
        <v>3.409965605041565E-2</v>
      </c>
      <c r="V5">
        <v>3.5016281504747004E-2</v>
      </c>
      <c r="W5">
        <v>3.5821752576388421E-2</v>
      </c>
      <c r="X5">
        <v>3.6530583932576022E-2</v>
      </c>
      <c r="Y5">
        <v>3.7155173326585578E-2</v>
      </c>
      <c r="Z5">
        <v>3.7706156786899481E-2</v>
      </c>
      <c r="AA5">
        <v>3.8192694769204616E-2</v>
      </c>
      <c r="AB5">
        <v>3.8622704571886546E-2</v>
      </c>
      <c r="AC5">
        <v>3.9003050539556439E-2</v>
      </c>
      <c r="AD5">
        <v>3.9339700820581136E-2</v>
      </c>
      <c r="AE5">
        <v>3.9637857408098442E-2</v>
      </c>
      <c r="AF5">
        <v>3.9902064676317739E-2</v>
      </c>
      <c r="AG5">
        <v>4.0136300480498877E-2</v>
      </c>
      <c r="AH5">
        <v>4.0344053023190884E-2</v>
      </c>
      <c r="AI5">
        <v>4.0528386024672125E-2</v>
      </c>
      <c r="AJ5">
        <v>4.069199422453651E-2</v>
      </c>
      <c r="AK5">
        <v>4.0837250843888562E-2</v>
      </c>
      <c r="AL5">
        <v>4.0966248325928989E-2</v>
      </c>
      <c r="AM5">
        <v>4.1080833428598584E-2</v>
      </c>
      <c r="AN5">
        <v>4.1182637548091039E-2</v>
      </c>
      <c r="AO5">
        <v>4.1273102997550604E-2</v>
      </c>
      <c r="AP5">
        <v>4.1353505840370453E-2</v>
      </c>
      <c r="AQ5">
        <v>4.1424975777866635E-2</v>
      </c>
      <c r="AR5">
        <v>4.1488513508799896E-2</v>
      </c>
      <c r="AS5">
        <v>4.1545005912234201E-2</v>
      </c>
      <c r="AT5">
        <v>4.1595239350496804E-2</v>
      </c>
      <c r="AU5">
        <v>4.1639911343456237E-2</v>
      </c>
      <c r="AV5">
        <v>4.1679640829045406E-2</v>
      </c>
      <c r="AW5">
        <v>4.1714977192384595E-2</v>
      </c>
      <c r="AX5">
        <v>4.1746408221219555E-2</v>
      </c>
      <c r="AY5">
        <v>4.1774367122588751E-2</v>
      </c>
      <c r="AZ5">
        <v>4.1799238717192599E-2</v>
      </c>
    </row>
    <row r="6" spans="1:52">
      <c r="A6">
        <v>5</v>
      </c>
      <c r="B6">
        <v>1.392563789489154E-2</v>
      </c>
      <c r="C6">
        <v>2.7927706731499358E-2</v>
      </c>
      <c r="D6">
        <v>3.08667442770445E-2</v>
      </c>
      <c r="E6">
        <v>3.3282626100063828E-2</v>
      </c>
      <c r="F6">
        <v>3.5590738248323595E-2</v>
      </c>
      <c r="G6">
        <v>3.7030351594976807E-2</v>
      </c>
      <c r="H6">
        <v>3.7796247453385723E-2</v>
      </c>
      <c r="I6">
        <v>3.8426194897273502E-2</v>
      </c>
      <c r="J6">
        <v>3.8155826042220786E-2</v>
      </c>
      <c r="K6">
        <v>3.8061113116203638E-2</v>
      </c>
      <c r="L6">
        <v>3.7265222338455972E-2</v>
      </c>
      <c r="M6">
        <v>3.6306904757203107E-2</v>
      </c>
      <c r="N6">
        <v>3.4842425749770589E-2</v>
      </c>
      <c r="O6">
        <v>3.3940813874994147E-2</v>
      </c>
      <c r="P6">
        <v>3.2712864970392053E-2</v>
      </c>
      <c r="Q6">
        <v>3.1151747552675246E-2</v>
      </c>
      <c r="R6">
        <v>3.1861512812030979E-2</v>
      </c>
      <c r="S6">
        <v>3.3054799878289964E-2</v>
      </c>
      <c r="T6">
        <v>3.409965605041565E-2</v>
      </c>
      <c r="U6">
        <v>3.5016281504747004E-2</v>
      </c>
      <c r="V6">
        <v>3.5821752576388421E-2</v>
      </c>
      <c r="W6">
        <v>3.6530583932576022E-2</v>
      </c>
      <c r="X6">
        <v>3.7155173326585578E-2</v>
      </c>
      <c r="Y6">
        <v>3.7706156786899481E-2</v>
      </c>
      <c r="Z6">
        <v>3.8192694769204616E-2</v>
      </c>
      <c r="AA6">
        <v>3.8622704571886546E-2</v>
      </c>
      <c r="AB6">
        <v>3.9003050539556439E-2</v>
      </c>
      <c r="AC6">
        <v>3.9339700820581136E-2</v>
      </c>
      <c r="AD6">
        <v>3.9637857408098442E-2</v>
      </c>
      <c r="AE6">
        <v>3.9902064676317739E-2</v>
      </c>
      <c r="AF6">
        <v>4.0136300480498877E-2</v>
      </c>
      <c r="AG6">
        <v>4.0344053023190884E-2</v>
      </c>
      <c r="AH6">
        <v>4.0528386024672125E-2</v>
      </c>
      <c r="AI6">
        <v>4.069199422453651E-2</v>
      </c>
      <c r="AJ6">
        <v>4.0837250843888562E-2</v>
      </c>
      <c r="AK6">
        <v>4.0966248325928989E-2</v>
      </c>
      <c r="AL6">
        <v>4.1080833428598584E-2</v>
      </c>
      <c r="AM6">
        <v>4.1182637548091039E-2</v>
      </c>
      <c r="AN6">
        <v>4.1273102997550604E-2</v>
      </c>
      <c r="AO6">
        <v>4.1353505840370453E-2</v>
      </c>
      <c r="AP6">
        <v>4.1424975777866635E-2</v>
      </c>
      <c r="AQ6">
        <v>4.1488513508799896E-2</v>
      </c>
      <c r="AR6">
        <v>4.1545005912234201E-2</v>
      </c>
      <c r="AS6">
        <v>4.1595239350496804E-2</v>
      </c>
      <c r="AT6">
        <v>4.1639911343456237E-2</v>
      </c>
      <c r="AU6">
        <v>4.1679640829045406E-2</v>
      </c>
      <c r="AV6">
        <v>4.1714977192384595E-2</v>
      </c>
      <c r="AW6">
        <v>4.1746408221219555E-2</v>
      </c>
      <c r="AX6">
        <v>4.1774367122588751E-2</v>
      </c>
      <c r="AY6">
        <v>4.1799238717192599E-2</v>
      </c>
      <c r="AZ6">
        <v>4.1821364912988157E-2</v>
      </c>
    </row>
    <row r="7" spans="1:52">
      <c r="A7">
        <v>6</v>
      </c>
      <c r="B7">
        <v>1.62460001227136E-2</v>
      </c>
      <c r="C7">
        <v>3.08667442770445E-2</v>
      </c>
      <c r="D7">
        <v>3.3282626100063828E-2</v>
      </c>
      <c r="E7">
        <v>3.5590738248323595E-2</v>
      </c>
      <c r="F7">
        <v>3.7030351594976807E-2</v>
      </c>
      <c r="G7">
        <v>3.7796247453385723E-2</v>
      </c>
      <c r="H7">
        <v>3.8426194897273502E-2</v>
      </c>
      <c r="I7">
        <v>3.8155826042220786E-2</v>
      </c>
      <c r="J7">
        <v>3.8061113116203638E-2</v>
      </c>
      <c r="K7">
        <v>3.7265222338455972E-2</v>
      </c>
      <c r="L7">
        <v>3.6306904757203107E-2</v>
      </c>
      <c r="M7">
        <v>3.4842425749770589E-2</v>
      </c>
      <c r="N7">
        <v>3.3940813874994147E-2</v>
      </c>
      <c r="O7">
        <v>3.2712864970392053E-2</v>
      </c>
      <c r="P7">
        <v>3.1151747552675246E-2</v>
      </c>
      <c r="Q7">
        <v>3.1861512812030979E-2</v>
      </c>
      <c r="R7">
        <v>3.3054799878289964E-2</v>
      </c>
      <c r="S7">
        <v>3.409965605041565E-2</v>
      </c>
      <c r="T7">
        <v>3.5016281504747004E-2</v>
      </c>
      <c r="U7">
        <v>3.5821752576388421E-2</v>
      </c>
      <c r="V7">
        <v>3.6530583932576022E-2</v>
      </c>
      <c r="W7">
        <v>3.7155173326585578E-2</v>
      </c>
      <c r="X7">
        <v>3.7706156786899481E-2</v>
      </c>
      <c r="Y7">
        <v>3.8192694769204616E-2</v>
      </c>
      <c r="Z7">
        <v>3.8622704571886546E-2</v>
      </c>
      <c r="AA7">
        <v>3.9003050539556439E-2</v>
      </c>
      <c r="AB7">
        <v>3.9339700820581136E-2</v>
      </c>
      <c r="AC7">
        <v>3.9637857408098442E-2</v>
      </c>
      <c r="AD7">
        <v>3.9902064676317739E-2</v>
      </c>
      <c r="AE7">
        <v>4.0136300480498877E-2</v>
      </c>
      <c r="AF7">
        <v>4.0344053023190884E-2</v>
      </c>
      <c r="AG7">
        <v>4.0528386024672125E-2</v>
      </c>
      <c r="AH7">
        <v>4.069199422453651E-2</v>
      </c>
      <c r="AI7">
        <v>4.0837250843888562E-2</v>
      </c>
      <c r="AJ7">
        <v>4.0966248325928989E-2</v>
      </c>
      <c r="AK7">
        <v>4.1080833428598584E-2</v>
      </c>
      <c r="AL7">
        <v>4.1182637548091039E-2</v>
      </c>
      <c r="AM7">
        <v>4.1273102997550604E-2</v>
      </c>
      <c r="AN7">
        <v>4.1353505840370453E-2</v>
      </c>
      <c r="AO7">
        <v>4.1424975777866635E-2</v>
      </c>
      <c r="AP7">
        <v>4.1488513508799896E-2</v>
      </c>
      <c r="AQ7">
        <v>4.1545005912234201E-2</v>
      </c>
      <c r="AR7">
        <v>4.1595239350496804E-2</v>
      </c>
      <c r="AS7">
        <v>4.1639911343456237E-2</v>
      </c>
      <c r="AT7">
        <v>4.1679640829045406E-2</v>
      </c>
      <c r="AU7">
        <v>4.1714977192384595E-2</v>
      </c>
      <c r="AV7">
        <v>4.1746408221219555E-2</v>
      </c>
      <c r="AW7">
        <v>4.1774367122588751E-2</v>
      </c>
      <c r="AX7">
        <v>4.1799238717192599E-2</v>
      </c>
      <c r="AY7">
        <v>4.1821364912988157E-2</v>
      </c>
      <c r="AZ7">
        <v>4.1841049545016551E-2</v>
      </c>
    </row>
    <row r="8" spans="1:52">
      <c r="A8">
        <v>7</v>
      </c>
      <c r="B8">
        <v>1.8321912892421244E-2</v>
      </c>
      <c r="C8">
        <v>3.3282626100063828E-2</v>
      </c>
      <c r="D8">
        <v>3.5590738248323595E-2</v>
      </c>
      <c r="E8">
        <v>3.7030351594976807E-2</v>
      </c>
      <c r="F8">
        <v>3.7796247453385723E-2</v>
      </c>
      <c r="G8">
        <v>3.8426194897273502E-2</v>
      </c>
      <c r="H8">
        <v>3.8155826042220786E-2</v>
      </c>
      <c r="I8">
        <v>3.8061113116203638E-2</v>
      </c>
      <c r="J8">
        <v>3.7265222338455972E-2</v>
      </c>
      <c r="K8">
        <v>3.6306904757203107E-2</v>
      </c>
      <c r="L8">
        <v>3.4842425749770589E-2</v>
      </c>
      <c r="M8">
        <v>3.3940813874994147E-2</v>
      </c>
      <c r="N8">
        <v>3.2712864970392053E-2</v>
      </c>
      <c r="O8">
        <v>3.1151747552675246E-2</v>
      </c>
      <c r="P8">
        <v>3.1861512812030979E-2</v>
      </c>
      <c r="Q8">
        <v>3.3054799878289964E-2</v>
      </c>
      <c r="R8">
        <v>3.409965605041565E-2</v>
      </c>
      <c r="S8">
        <v>3.5016281504747004E-2</v>
      </c>
      <c r="T8">
        <v>3.5821752576388421E-2</v>
      </c>
      <c r="U8">
        <v>3.6530583932576022E-2</v>
      </c>
      <c r="V8">
        <v>3.7155173326585578E-2</v>
      </c>
      <c r="W8">
        <v>3.7706156786899481E-2</v>
      </c>
      <c r="X8">
        <v>3.8192694769204616E-2</v>
      </c>
      <c r="Y8">
        <v>3.8622704571886546E-2</v>
      </c>
      <c r="Z8">
        <v>3.9003050539556439E-2</v>
      </c>
      <c r="AA8">
        <v>3.9339700820581136E-2</v>
      </c>
      <c r="AB8">
        <v>3.9637857408098442E-2</v>
      </c>
      <c r="AC8">
        <v>3.9902064676317739E-2</v>
      </c>
      <c r="AD8">
        <v>4.0136300480498877E-2</v>
      </c>
      <c r="AE8">
        <v>4.0344053023190884E-2</v>
      </c>
      <c r="AF8">
        <v>4.0528386024672125E-2</v>
      </c>
      <c r="AG8">
        <v>4.069199422453651E-2</v>
      </c>
      <c r="AH8">
        <v>4.0837250843888562E-2</v>
      </c>
      <c r="AI8">
        <v>4.0966248325928989E-2</v>
      </c>
      <c r="AJ8">
        <v>4.1080833428598584E-2</v>
      </c>
      <c r="AK8">
        <v>4.1182637548091039E-2</v>
      </c>
      <c r="AL8">
        <v>4.1273102997550604E-2</v>
      </c>
      <c r="AM8">
        <v>4.1353505840370453E-2</v>
      </c>
      <c r="AN8">
        <v>4.1424975777866635E-2</v>
      </c>
      <c r="AO8">
        <v>4.1488513508799896E-2</v>
      </c>
      <c r="AP8">
        <v>4.1545005912234201E-2</v>
      </c>
      <c r="AQ8">
        <v>4.1595239350496804E-2</v>
      </c>
      <c r="AR8">
        <v>4.1639911343456237E-2</v>
      </c>
      <c r="AS8">
        <v>4.1679640829045406E-2</v>
      </c>
      <c r="AT8">
        <v>4.1714977192384595E-2</v>
      </c>
      <c r="AU8">
        <v>4.1746408221219555E-2</v>
      </c>
      <c r="AV8">
        <v>4.1774367122588751E-2</v>
      </c>
      <c r="AW8">
        <v>4.1799238717192599E-2</v>
      </c>
      <c r="AX8">
        <v>4.1821364912988157E-2</v>
      </c>
      <c r="AY8">
        <v>4.1841049545016551E-2</v>
      </c>
      <c r="AZ8">
        <v>4.1858562658309451E-2</v>
      </c>
    </row>
    <row r="9" spans="1:52">
      <c r="A9">
        <v>8</v>
      </c>
      <c r="B9">
        <v>2.0180091175934445E-2</v>
      </c>
      <c r="C9">
        <v>3.5590738248323595E-2</v>
      </c>
      <c r="D9">
        <v>3.7030351594976807E-2</v>
      </c>
      <c r="E9">
        <v>3.7796247453385723E-2</v>
      </c>
      <c r="F9">
        <v>3.8426194897273502E-2</v>
      </c>
      <c r="G9">
        <v>3.8155826042220786E-2</v>
      </c>
      <c r="H9">
        <v>3.8061113116203638E-2</v>
      </c>
      <c r="I9">
        <v>3.7265222338455972E-2</v>
      </c>
      <c r="J9">
        <v>3.6306904757203107E-2</v>
      </c>
      <c r="K9">
        <v>3.4842425749770589E-2</v>
      </c>
      <c r="L9">
        <v>3.3940813874994147E-2</v>
      </c>
      <c r="M9">
        <v>3.2712864970392053E-2</v>
      </c>
      <c r="N9">
        <v>3.1151747552675246E-2</v>
      </c>
      <c r="O9">
        <v>3.1861512812030979E-2</v>
      </c>
      <c r="P9">
        <v>3.3054799878289964E-2</v>
      </c>
      <c r="Q9">
        <v>3.409965605041565E-2</v>
      </c>
      <c r="R9">
        <v>3.5016281504747004E-2</v>
      </c>
      <c r="S9">
        <v>3.5821752576388421E-2</v>
      </c>
      <c r="T9">
        <v>3.6530583932576022E-2</v>
      </c>
      <c r="U9">
        <v>3.7155173326585578E-2</v>
      </c>
      <c r="V9">
        <v>3.7706156786899481E-2</v>
      </c>
      <c r="W9">
        <v>3.8192694769204616E-2</v>
      </c>
      <c r="X9">
        <v>3.8622704571886546E-2</v>
      </c>
      <c r="Y9">
        <v>3.9003050539556439E-2</v>
      </c>
      <c r="Z9">
        <v>3.9339700820581136E-2</v>
      </c>
      <c r="AA9">
        <v>3.9637857408098442E-2</v>
      </c>
      <c r="AB9">
        <v>3.9902064676317739E-2</v>
      </c>
      <c r="AC9">
        <v>4.0136300480498877E-2</v>
      </c>
      <c r="AD9">
        <v>4.0344053023190884E-2</v>
      </c>
      <c r="AE9">
        <v>4.0528386024672125E-2</v>
      </c>
      <c r="AF9">
        <v>4.069199422453651E-2</v>
      </c>
      <c r="AG9">
        <v>4.0837250843888562E-2</v>
      </c>
      <c r="AH9">
        <v>4.0966248325928989E-2</v>
      </c>
      <c r="AI9">
        <v>4.1080833428598584E-2</v>
      </c>
      <c r="AJ9">
        <v>4.1182637548091039E-2</v>
      </c>
      <c r="AK9">
        <v>4.1273102997550604E-2</v>
      </c>
      <c r="AL9">
        <v>4.1353505840370453E-2</v>
      </c>
      <c r="AM9">
        <v>4.1424975777866635E-2</v>
      </c>
      <c r="AN9">
        <v>4.1488513508799896E-2</v>
      </c>
      <c r="AO9">
        <v>4.1545005912234201E-2</v>
      </c>
      <c r="AP9">
        <v>4.1595239350496804E-2</v>
      </c>
      <c r="AQ9">
        <v>4.1639911343456237E-2</v>
      </c>
      <c r="AR9">
        <v>4.1679640829045406E-2</v>
      </c>
      <c r="AS9">
        <v>4.1714977192384595E-2</v>
      </c>
      <c r="AT9">
        <v>4.1746408221219555E-2</v>
      </c>
      <c r="AU9">
        <v>4.1774367122588751E-2</v>
      </c>
      <c r="AV9">
        <v>4.1799238717192599E-2</v>
      </c>
      <c r="AW9">
        <v>4.1821364912988157E-2</v>
      </c>
      <c r="AX9">
        <v>4.1841049545016551E-2</v>
      </c>
      <c r="AY9">
        <v>4.1858562658309451E-2</v>
      </c>
      <c r="AZ9">
        <v>4.1874144299828941E-2</v>
      </c>
    </row>
    <row r="10" spans="1:52">
      <c r="A10">
        <v>9</v>
      </c>
      <c r="B10">
        <v>2.1880997635622013E-2</v>
      </c>
      <c r="C10">
        <v>3.7030351594976807E-2</v>
      </c>
      <c r="D10">
        <v>3.7796247453385723E-2</v>
      </c>
      <c r="E10">
        <v>3.8426194897273502E-2</v>
      </c>
      <c r="F10">
        <v>3.8155826042220786E-2</v>
      </c>
      <c r="G10">
        <v>3.8061113116203638E-2</v>
      </c>
      <c r="H10">
        <v>3.7265222338455972E-2</v>
      </c>
      <c r="I10">
        <v>3.6306904757203107E-2</v>
      </c>
      <c r="J10">
        <v>3.4842425749770589E-2</v>
      </c>
      <c r="K10">
        <v>3.3940813874994147E-2</v>
      </c>
      <c r="L10">
        <v>3.2712864970392053E-2</v>
      </c>
      <c r="M10">
        <v>3.1151747552675246E-2</v>
      </c>
      <c r="N10">
        <v>3.1861512812030979E-2</v>
      </c>
      <c r="O10">
        <v>3.3054799878289964E-2</v>
      </c>
      <c r="P10">
        <v>3.409965605041565E-2</v>
      </c>
      <c r="Q10">
        <v>3.5016281504747004E-2</v>
      </c>
      <c r="R10">
        <v>3.5821752576388421E-2</v>
      </c>
      <c r="S10">
        <v>3.6530583932576022E-2</v>
      </c>
      <c r="T10">
        <v>3.7155173326585578E-2</v>
      </c>
      <c r="U10">
        <v>3.7706156786899481E-2</v>
      </c>
      <c r="V10">
        <v>3.8192694769204616E-2</v>
      </c>
      <c r="W10">
        <v>3.8622704571886546E-2</v>
      </c>
      <c r="X10">
        <v>3.9003050539556439E-2</v>
      </c>
      <c r="Y10">
        <v>3.9339700820581136E-2</v>
      </c>
      <c r="Z10">
        <v>3.9637857408098442E-2</v>
      </c>
      <c r="AA10">
        <v>3.9902064676317739E-2</v>
      </c>
      <c r="AB10">
        <v>4.0136300480498877E-2</v>
      </c>
      <c r="AC10">
        <v>4.0344053023190884E-2</v>
      </c>
      <c r="AD10">
        <v>4.0528386024672125E-2</v>
      </c>
      <c r="AE10">
        <v>4.069199422453651E-2</v>
      </c>
      <c r="AF10">
        <v>4.0837250843888562E-2</v>
      </c>
      <c r="AG10">
        <v>4.0966248325928989E-2</v>
      </c>
      <c r="AH10">
        <v>4.1080833428598584E-2</v>
      </c>
      <c r="AI10">
        <v>4.1182637548091039E-2</v>
      </c>
      <c r="AJ10">
        <v>4.1273102997550604E-2</v>
      </c>
      <c r="AK10">
        <v>4.1353505840370453E-2</v>
      </c>
      <c r="AL10">
        <v>4.1424975777866635E-2</v>
      </c>
      <c r="AM10">
        <v>4.1488513508799896E-2</v>
      </c>
      <c r="AN10">
        <v>4.1545005912234201E-2</v>
      </c>
      <c r="AO10">
        <v>4.1595239350496804E-2</v>
      </c>
      <c r="AP10">
        <v>4.1639911343456237E-2</v>
      </c>
      <c r="AQ10">
        <v>4.1679640829045406E-2</v>
      </c>
      <c r="AR10">
        <v>4.1714977192384595E-2</v>
      </c>
      <c r="AS10">
        <v>4.1746408221219555E-2</v>
      </c>
      <c r="AT10">
        <v>4.1774367122588751E-2</v>
      </c>
      <c r="AU10">
        <v>4.1799238717192599E-2</v>
      </c>
      <c r="AV10">
        <v>4.1821364912988157E-2</v>
      </c>
      <c r="AW10">
        <v>4.1841049545016551E-2</v>
      </c>
      <c r="AX10">
        <v>4.1858562658309451E-2</v>
      </c>
      <c r="AY10">
        <v>4.1874144299828941E-2</v>
      </c>
      <c r="AZ10">
        <v>4.188800787792335E-2</v>
      </c>
    </row>
    <row r="11" spans="1:52">
      <c r="A11">
        <v>10</v>
      </c>
      <c r="B11">
        <v>2.3385920423117046E-2</v>
      </c>
      <c r="C11">
        <v>3.7796247453385723E-2</v>
      </c>
      <c r="D11">
        <v>3.8426194897273502E-2</v>
      </c>
      <c r="E11">
        <v>3.8155826042220786E-2</v>
      </c>
      <c r="F11">
        <v>3.8061113116203638E-2</v>
      </c>
      <c r="G11">
        <v>3.7265222338455972E-2</v>
      </c>
      <c r="H11">
        <v>3.6306904757203107E-2</v>
      </c>
      <c r="I11">
        <v>3.4842425749770589E-2</v>
      </c>
      <c r="J11">
        <v>3.3940813874994147E-2</v>
      </c>
      <c r="K11">
        <v>3.2712864970392053E-2</v>
      </c>
      <c r="L11">
        <v>3.1151747552675246E-2</v>
      </c>
      <c r="M11">
        <v>3.1861512812030979E-2</v>
      </c>
      <c r="N11">
        <v>3.3054799878289964E-2</v>
      </c>
      <c r="O11">
        <v>3.409965605041565E-2</v>
      </c>
      <c r="P11">
        <v>3.5016281504747004E-2</v>
      </c>
      <c r="Q11">
        <v>3.5821752576388421E-2</v>
      </c>
      <c r="R11">
        <v>3.6530583932576022E-2</v>
      </c>
      <c r="S11">
        <v>3.7155173326585578E-2</v>
      </c>
      <c r="T11">
        <v>3.7706156786899481E-2</v>
      </c>
      <c r="U11">
        <v>3.8192694769204616E-2</v>
      </c>
      <c r="V11">
        <v>3.8622704571886546E-2</v>
      </c>
      <c r="W11">
        <v>3.9003050539556439E-2</v>
      </c>
      <c r="X11">
        <v>3.9339700820581136E-2</v>
      </c>
      <c r="Y11">
        <v>3.9637857408098442E-2</v>
      </c>
      <c r="Z11">
        <v>3.9902064676317739E-2</v>
      </c>
      <c r="AA11">
        <v>4.0136300480498877E-2</v>
      </c>
      <c r="AB11">
        <v>4.0344053023190884E-2</v>
      </c>
      <c r="AC11">
        <v>4.0528386024672125E-2</v>
      </c>
      <c r="AD11">
        <v>4.069199422453651E-2</v>
      </c>
      <c r="AE11">
        <v>4.0837250843888562E-2</v>
      </c>
      <c r="AF11">
        <v>4.0966248325928989E-2</v>
      </c>
      <c r="AG11">
        <v>4.1080833428598584E-2</v>
      </c>
      <c r="AH11">
        <v>4.1182637548091039E-2</v>
      </c>
      <c r="AI11">
        <v>4.1273102997550604E-2</v>
      </c>
      <c r="AJ11">
        <v>4.1353505840370453E-2</v>
      </c>
      <c r="AK11">
        <v>4.1424975777866635E-2</v>
      </c>
      <c r="AL11">
        <v>4.1488513508799896E-2</v>
      </c>
      <c r="AM11">
        <v>4.1545005912234201E-2</v>
      </c>
      <c r="AN11">
        <v>4.1595239350496804E-2</v>
      </c>
      <c r="AO11">
        <v>4.1639911343456237E-2</v>
      </c>
      <c r="AP11">
        <v>4.1679640829045406E-2</v>
      </c>
      <c r="AQ11">
        <v>4.1714977192384595E-2</v>
      </c>
      <c r="AR11">
        <v>4.1746408221219555E-2</v>
      </c>
      <c r="AS11">
        <v>4.1774367122588751E-2</v>
      </c>
      <c r="AT11">
        <v>4.1799238717192599E-2</v>
      </c>
      <c r="AU11">
        <v>4.1821364912988157E-2</v>
      </c>
      <c r="AV11">
        <v>4.1841049545016551E-2</v>
      </c>
      <c r="AW11">
        <v>4.1858562658309451E-2</v>
      </c>
      <c r="AX11">
        <v>4.1874144299828941E-2</v>
      </c>
      <c r="AY11">
        <v>4.188800787792335E-2</v>
      </c>
      <c r="AZ11">
        <v>4.1900343139957386E-2</v>
      </c>
    </row>
    <row r="12" spans="1:52">
      <c r="A12">
        <v>11</v>
      </c>
      <c r="B12">
        <v>2.4687639722292598E-2</v>
      </c>
      <c r="C12">
        <v>3.8426194897273502E-2</v>
      </c>
      <c r="D12">
        <v>3.8155826042220786E-2</v>
      </c>
      <c r="E12">
        <v>3.8061113116203638E-2</v>
      </c>
      <c r="F12">
        <v>3.7265222338455972E-2</v>
      </c>
      <c r="G12">
        <v>3.6306904757203107E-2</v>
      </c>
      <c r="H12">
        <v>3.4842425749770589E-2</v>
      </c>
      <c r="I12">
        <v>3.3940813874994147E-2</v>
      </c>
      <c r="J12">
        <v>3.2712864970392053E-2</v>
      </c>
      <c r="K12">
        <v>3.1151747552675246E-2</v>
      </c>
      <c r="L12">
        <v>3.1861512812030979E-2</v>
      </c>
      <c r="M12">
        <v>3.3054799878289964E-2</v>
      </c>
      <c r="N12">
        <v>3.409965605041565E-2</v>
      </c>
      <c r="O12">
        <v>3.5016281504747004E-2</v>
      </c>
      <c r="P12">
        <v>3.5821752576388421E-2</v>
      </c>
      <c r="Q12">
        <v>3.6530583932576022E-2</v>
      </c>
      <c r="R12">
        <v>3.7155173326585578E-2</v>
      </c>
      <c r="S12">
        <v>3.7706156786899481E-2</v>
      </c>
      <c r="T12">
        <v>3.8192694769204616E-2</v>
      </c>
      <c r="U12">
        <v>3.8622704571886546E-2</v>
      </c>
      <c r="V12">
        <v>3.9003050539556439E-2</v>
      </c>
      <c r="W12">
        <v>3.9339700820581136E-2</v>
      </c>
      <c r="X12">
        <v>3.9637857408098442E-2</v>
      </c>
      <c r="Y12">
        <v>3.9902064676317739E-2</v>
      </c>
      <c r="Z12">
        <v>4.0136300480498877E-2</v>
      </c>
      <c r="AA12">
        <v>4.0344053023190884E-2</v>
      </c>
      <c r="AB12">
        <v>4.0528386024672125E-2</v>
      </c>
      <c r="AC12">
        <v>4.069199422453651E-2</v>
      </c>
      <c r="AD12">
        <v>4.0837250843888562E-2</v>
      </c>
      <c r="AE12">
        <v>4.0966248325928989E-2</v>
      </c>
      <c r="AF12">
        <v>4.1080833428598584E-2</v>
      </c>
      <c r="AG12">
        <v>4.1182637548091039E-2</v>
      </c>
      <c r="AH12">
        <v>4.1273102997550604E-2</v>
      </c>
      <c r="AI12">
        <v>4.1353505840370453E-2</v>
      </c>
      <c r="AJ12">
        <v>4.1424975777866635E-2</v>
      </c>
      <c r="AK12">
        <v>4.1488513508799896E-2</v>
      </c>
      <c r="AL12">
        <v>4.1545005912234201E-2</v>
      </c>
      <c r="AM12">
        <v>4.1595239350496804E-2</v>
      </c>
      <c r="AN12">
        <v>4.1639911343456237E-2</v>
      </c>
      <c r="AO12">
        <v>4.1679640829045406E-2</v>
      </c>
      <c r="AP12">
        <v>4.1714977192384595E-2</v>
      </c>
      <c r="AQ12">
        <v>4.1746408221219555E-2</v>
      </c>
      <c r="AR12">
        <v>4.1774367122588751E-2</v>
      </c>
      <c r="AS12">
        <v>4.1799238717192599E-2</v>
      </c>
      <c r="AT12">
        <v>4.1821364912988157E-2</v>
      </c>
      <c r="AU12">
        <v>4.1841049545016551E-2</v>
      </c>
      <c r="AV12">
        <v>4.1858562658309451E-2</v>
      </c>
      <c r="AW12">
        <v>4.1874144299828941E-2</v>
      </c>
      <c r="AX12">
        <v>4.188800787792335E-2</v>
      </c>
      <c r="AY12">
        <v>4.1900343139957386E-2</v>
      </c>
      <c r="AZ12">
        <v>4.1911318812521081E-2</v>
      </c>
    </row>
    <row r="13" spans="1:52">
      <c r="A13">
        <v>12</v>
      </c>
      <c r="B13">
        <v>2.5825543569351295E-2</v>
      </c>
      <c r="C13">
        <v>3.8155826042220786E-2</v>
      </c>
      <c r="D13">
        <v>3.8061113116203638E-2</v>
      </c>
      <c r="E13">
        <v>3.7265222338455972E-2</v>
      </c>
      <c r="F13">
        <v>3.6306904757203107E-2</v>
      </c>
      <c r="G13">
        <v>3.4842425749770589E-2</v>
      </c>
      <c r="H13">
        <v>3.3940813874994147E-2</v>
      </c>
      <c r="I13">
        <v>3.2712864970392053E-2</v>
      </c>
      <c r="J13">
        <v>3.1151747552675246E-2</v>
      </c>
      <c r="K13">
        <v>3.1861512812030979E-2</v>
      </c>
      <c r="L13">
        <v>3.3054799878289964E-2</v>
      </c>
      <c r="M13">
        <v>3.409965605041565E-2</v>
      </c>
      <c r="N13">
        <v>3.5016281504747004E-2</v>
      </c>
      <c r="O13">
        <v>3.5821752576388421E-2</v>
      </c>
      <c r="P13">
        <v>3.6530583932576022E-2</v>
      </c>
      <c r="Q13">
        <v>3.7155173326585578E-2</v>
      </c>
      <c r="R13">
        <v>3.7706156786899481E-2</v>
      </c>
      <c r="S13">
        <v>3.8192694769204616E-2</v>
      </c>
      <c r="T13">
        <v>3.8622704571886546E-2</v>
      </c>
      <c r="U13">
        <v>3.9003050539556439E-2</v>
      </c>
      <c r="V13">
        <v>3.9339700820581136E-2</v>
      </c>
      <c r="W13">
        <v>3.9637857408098442E-2</v>
      </c>
      <c r="X13">
        <v>3.9902064676317739E-2</v>
      </c>
      <c r="Y13">
        <v>4.0136300480498877E-2</v>
      </c>
      <c r="Z13">
        <v>4.0344053023190884E-2</v>
      </c>
      <c r="AA13">
        <v>4.0528386024672125E-2</v>
      </c>
      <c r="AB13">
        <v>4.069199422453651E-2</v>
      </c>
      <c r="AC13">
        <v>4.0837250843888562E-2</v>
      </c>
      <c r="AD13">
        <v>4.0966248325928989E-2</v>
      </c>
      <c r="AE13">
        <v>4.1080833428598584E-2</v>
      </c>
      <c r="AF13">
        <v>4.1182637548091039E-2</v>
      </c>
      <c r="AG13">
        <v>4.1273102997550604E-2</v>
      </c>
      <c r="AH13">
        <v>4.1353505840370453E-2</v>
      </c>
      <c r="AI13">
        <v>4.1424975777866635E-2</v>
      </c>
      <c r="AJ13">
        <v>4.1488513508799896E-2</v>
      </c>
      <c r="AK13">
        <v>4.1545005912234201E-2</v>
      </c>
      <c r="AL13">
        <v>4.1595239350496804E-2</v>
      </c>
      <c r="AM13">
        <v>4.1639911343456237E-2</v>
      </c>
      <c r="AN13">
        <v>4.1679640829045406E-2</v>
      </c>
      <c r="AO13">
        <v>4.1714977192384595E-2</v>
      </c>
      <c r="AP13">
        <v>4.1746408221219555E-2</v>
      </c>
      <c r="AQ13">
        <v>4.1774367122588751E-2</v>
      </c>
      <c r="AR13">
        <v>4.1799238717192599E-2</v>
      </c>
      <c r="AS13">
        <v>4.1821364912988157E-2</v>
      </c>
      <c r="AT13">
        <v>4.1841049545016551E-2</v>
      </c>
      <c r="AU13">
        <v>4.1858562658309451E-2</v>
      </c>
      <c r="AV13">
        <v>4.1874144299828941E-2</v>
      </c>
      <c r="AW13">
        <v>4.188800787792335E-2</v>
      </c>
      <c r="AX13">
        <v>4.1900343139957386E-2</v>
      </c>
      <c r="AY13">
        <v>4.1911318812521081E-2</v>
      </c>
      <c r="AZ13">
        <v>4.1921084943629561E-2</v>
      </c>
    </row>
    <row r="14" spans="1:52">
      <c r="A14">
        <v>13</v>
      </c>
      <c r="B14">
        <v>2.6768805193000844E-2</v>
      </c>
      <c r="C14">
        <v>3.8061113116203638E-2</v>
      </c>
      <c r="D14">
        <v>3.7265222338455972E-2</v>
      </c>
      <c r="E14">
        <v>3.6306904757203107E-2</v>
      </c>
      <c r="F14">
        <v>3.4842425749770589E-2</v>
      </c>
      <c r="G14">
        <v>3.3940813874994147E-2</v>
      </c>
      <c r="H14">
        <v>3.2712864970392053E-2</v>
      </c>
      <c r="I14">
        <v>3.1151747552675246E-2</v>
      </c>
      <c r="J14">
        <v>3.1861512812030979E-2</v>
      </c>
      <c r="K14">
        <v>3.3054799878289964E-2</v>
      </c>
      <c r="L14">
        <v>3.409965605041565E-2</v>
      </c>
      <c r="M14">
        <v>3.5016281504747004E-2</v>
      </c>
      <c r="N14">
        <v>3.5821752576388421E-2</v>
      </c>
      <c r="O14">
        <v>3.6530583932576022E-2</v>
      </c>
      <c r="P14">
        <v>3.7155173326585578E-2</v>
      </c>
      <c r="Q14">
        <v>3.7706156786899481E-2</v>
      </c>
      <c r="R14">
        <v>3.8192694769204616E-2</v>
      </c>
      <c r="S14">
        <v>3.8622704571886546E-2</v>
      </c>
      <c r="T14">
        <v>3.9003050539556439E-2</v>
      </c>
      <c r="U14">
        <v>3.9339700820581136E-2</v>
      </c>
      <c r="V14">
        <v>3.9637857408098442E-2</v>
      </c>
      <c r="W14">
        <v>3.9902064676317739E-2</v>
      </c>
      <c r="X14">
        <v>4.0136300480498877E-2</v>
      </c>
      <c r="Y14">
        <v>4.0344053023190884E-2</v>
      </c>
      <c r="Z14">
        <v>4.0528386024672125E-2</v>
      </c>
      <c r="AA14">
        <v>4.069199422453651E-2</v>
      </c>
      <c r="AB14">
        <v>4.0837250843888562E-2</v>
      </c>
      <c r="AC14">
        <v>4.0966248325928989E-2</v>
      </c>
      <c r="AD14">
        <v>4.1080833428598584E-2</v>
      </c>
      <c r="AE14">
        <v>4.1182637548091039E-2</v>
      </c>
      <c r="AF14">
        <v>4.1273102997550604E-2</v>
      </c>
      <c r="AG14">
        <v>4.1353505840370453E-2</v>
      </c>
      <c r="AH14">
        <v>4.1424975777866635E-2</v>
      </c>
      <c r="AI14">
        <v>4.1488513508799896E-2</v>
      </c>
      <c r="AJ14">
        <v>4.1545005912234201E-2</v>
      </c>
      <c r="AK14">
        <v>4.1595239350496804E-2</v>
      </c>
      <c r="AL14">
        <v>4.1639911343456237E-2</v>
      </c>
      <c r="AM14">
        <v>4.1679640829045406E-2</v>
      </c>
      <c r="AN14">
        <v>4.1714977192384595E-2</v>
      </c>
      <c r="AO14">
        <v>4.1746408221219555E-2</v>
      </c>
      <c r="AP14">
        <v>4.1774367122588751E-2</v>
      </c>
      <c r="AQ14">
        <v>4.1799238717192599E-2</v>
      </c>
      <c r="AR14">
        <v>4.1821364912988157E-2</v>
      </c>
      <c r="AS14">
        <v>4.1841049545016551E-2</v>
      </c>
      <c r="AT14">
        <v>4.1858562658309451E-2</v>
      </c>
      <c r="AU14">
        <v>4.1874144299828941E-2</v>
      </c>
      <c r="AV14">
        <v>4.188800787792335E-2</v>
      </c>
      <c r="AW14">
        <v>4.1900343139957386E-2</v>
      </c>
      <c r="AX14">
        <v>4.1911318812521081E-2</v>
      </c>
      <c r="AY14">
        <v>4.1921084943629561E-2</v>
      </c>
      <c r="AZ14">
        <v>4.1929774981143808E-2</v>
      </c>
    </row>
    <row r="15" spans="1:52">
      <c r="A15">
        <v>14</v>
      </c>
      <c r="B15">
        <v>2.7571308898435287E-2</v>
      </c>
      <c r="C15">
        <v>3.7265222338455972E-2</v>
      </c>
      <c r="D15">
        <v>3.6306904757203107E-2</v>
      </c>
      <c r="E15">
        <v>3.4842425749770589E-2</v>
      </c>
      <c r="F15">
        <v>3.3940813874994147E-2</v>
      </c>
      <c r="G15">
        <v>3.2712864970392053E-2</v>
      </c>
      <c r="H15">
        <v>3.1151747552675246E-2</v>
      </c>
      <c r="I15">
        <v>3.1861512812030979E-2</v>
      </c>
      <c r="J15">
        <v>3.3054799878289964E-2</v>
      </c>
      <c r="K15">
        <v>3.409965605041565E-2</v>
      </c>
      <c r="L15">
        <v>3.5016281504747004E-2</v>
      </c>
      <c r="M15">
        <v>3.5821752576388421E-2</v>
      </c>
      <c r="N15">
        <v>3.6530583932576022E-2</v>
      </c>
      <c r="O15">
        <v>3.7155173326585578E-2</v>
      </c>
      <c r="P15">
        <v>3.7706156786899481E-2</v>
      </c>
      <c r="Q15">
        <v>3.8192694769204616E-2</v>
      </c>
      <c r="R15">
        <v>3.8622704571886546E-2</v>
      </c>
      <c r="S15">
        <v>3.9003050539556439E-2</v>
      </c>
      <c r="T15">
        <v>3.9339700820581136E-2</v>
      </c>
      <c r="U15">
        <v>3.9637857408098442E-2</v>
      </c>
      <c r="V15">
        <v>3.9902064676317739E-2</v>
      </c>
      <c r="W15">
        <v>4.0136300480498877E-2</v>
      </c>
      <c r="X15">
        <v>4.0344053023190884E-2</v>
      </c>
      <c r="Y15">
        <v>4.0528386024672125E-2</v>
      </c>
      <c r="Z15">
        <v>4.069199422453651E-2</v>
      </c>
      <c r="AA15">
        <v>4.0837250843888562E-2</v>
      </c>
      <c r="AB15">
        <v>4.0966248325928989E-2</v>
      </c>
      <c r="AC15">
        <v>4.1080833428598584E-2</v>
      </c>
      <c r="AD15">
        <v>4.1182637548091039E-2</v>
      </c>
      <c r="AE15">
        <v>4.1273102997550604E-2</v>
      </c>
      <c r="AF15">
        <v>4.1353505840370453E-2</v>
      </c>
      <c r="AG15">
        <v>4.1424975777866635E-2</v>
      </c>
      <c r="AH15">
        <v>4.1488513508799896E-2</v>
      </c>
      <c r="AI15">
        <v>4.1545005912234201E-2</v>
      </c>
      <c r="AJ15">
        <v>4.1595239350496804E-2</v>
      </c>
      <c r="AK15">
        <v>4.1639911343456237E-2</v>
      </c>
      <c r="AL15">
        <v>4.1679640829045406E-2</v>
      </c>
      <c r="AM15">
        <v>4.1714977192384595E-2</v>
      </c>
      <c r="AN15">
        <v>4.1746408221219555E-2</v>
      </c>
      <c r="AO15">
        <v>4.1774367122588751E-2</v>
      </c>
      <c r="AP15">
        <v>4.1799238717192599E-2</v>
      </c>
      <c r="AQ15">
        <v>4.1821364912988157E-2</v>
      </c>
      <c r="AR15">
        <v>4.1841049545016551E-2</v>
      </c>
      <c r="AS15">
        <v>4.1858562658309451E-2</v>
      </c>
      <c r="AT15">
        <v>4.1874144299828941E-2</v>
      </c>
      <c r="AU15">
        <v>4.188800787792335E-2</v>
      </c>
      <c r="AV15">
        <v>4.1900343139957386E-2</v>
      </c>
      <c r="AW15">
        <v>4.1911318812521081E-2</v>
      </c>
      <c r="AX15">
        <v>4.1921084943629561E-2</v>
      </c>
      <c r="AY15">
        <v>4.1929774981143808E-2</v>
      </c>
      <c r="AZ15">
        <v>4.193750761770243E-2</v>
      </c>
    </row>
    <row r="16" spans="1:52">
      <c r="A16">
        <v>15</v>
      </c>
      <c r="B16">
        <v>2.8214741844687419E-2</v>
      </c>
      <c r="C16">
        <v>3.6306904757203107E-2</v>
      </c>
      <c r="D16">
        <v>3.4842425749770589E-2</v>
      </c>
      <c r="E16">
        <v>3.3940813874994147E-2</v>
      </c>
      <c r="F16">
        <v>3.2712864970392053E-2</v>
      </c>
      <c r="G16">
        <v>3.1151747552675246E-2</v>
      </c>
      <c r="H16">
        <v>3.1861512812030979E-2</v>
      </c>
      <c r="I16">
        <v>3.3054799878289964E-2</v>
      </c>
      <c r="J16">
        <v>3.409965605041565E-2</v>
      </c>
      <c r="K16">
        <v>3.5016281504747004E-2</v>
      </c>
      <c r="L16">
        <v>3.5821752576388421E-2</v>
      </c>
      <c r="M16">
        <v>3.6530583932576022E-2</v>
      </c>
      <c r="N16">
        <v>3.7155173326585578E-2</v>
      </c>
      <c r="O16">
        <v>3.7706156786899481E-2</v>
      </c>
      <c r="P16">
        <v>3.8192694769204616E-2</v>
      </c>
      <c r="Q16">
        <v>3.8622704571886546E-2</v>
      </c>
      <c r="R16">
        <v>3.9003050539556439E-2</v>
      </c>
      <c r="S16">
        <v>3.9339700820581136E-2</v>
      </c>
      <c r="T16">
        <v>3.9637857408098442E-2</v>
      </c>
      <c r="U16">
        <v>3.9902064676317739E-2</v>
      </c>
      <c r="V16">
        <v>4.0136300480498877E-2</v>
      </c>
      <c r="W16">
        <v>4.0344053023190884E-2</v>
      </c>
      <c r="X16">
        <v>4.0528386024672125E-2</v>
      </c>
      <c r="Y16">
        <v>4.069199422453651E-2</v>
      </c>
      <c r="Z16">
        <v>4.0837250843888562E-2</v>
      </c>
      <c r="AA16">
        <v>4.0966248325928989E-2</v>
      </c>
      <c r="AB16">
        <v>4.1080833428598584E-2</v>
      </c>
      <c r="AC16">
        <v>4.1182637548091039E-2</v>
      </c>
      <c r="AD16">
        <v>4.1273102997550604E-2</v>
      </c>
      <c r="AE16">
        <v>4.1353505840370453E-2</v>
      </c>
      <c r="AF16">
        <v>4.1424975777866635E-2</v>
      </c>
      <c r="AG16">
        <v>4.1488513508799896E-2</v>
      </c>
      <c r="AH16">
        <v>4.1545005912234201E-2</v>
      </c>
      <c r="AI16">
        <v>4.1595239350496804E-2</v>
      </c>
      <c r="AJ16">
        <v>4.1639911343456237E-2</v>
      </c>
      <c r="AK16">
        <v>4.1679640829045406E-2</v>
      </c>
      <c r="AL16">
        <v>4.1714977192384595E-2</v>
      </c>
      <c r="AM16">
        <v>4.1746408221219555E-2</v>
      </c>
      <c r="AN16">
        <v>4.1774367122588751E-2</v>
      </c>
      <c r="AO16">
        <v>4.1799238717192599E-2</v>
      </c>
      <c r="AP16">
        <v>4.1821364912988157E-2</v>
      </c>
      <c r="AQ16">
        <v>4.1841049545016551E-2</v>
      </c>
      <c r="AR16">
        <v>4.1858562658309451E-2</v>
      </c>
      <c r="AS16">
        <v>4.1874144299828941E-2</v>
      </c>
      <c r="AT16">
        <v>4.188800787792335E-2</v>
      </c>
      <c r="AU16">
        <v>4.1900343139957386E-2</v>
      </c>
      <c r="AV16">
        <v>4.1911318812521081E-2</v>
      </c>
      <c r="AW16">
        <v>4.1921084943629561E-2</v>
      </c>
      <c r="AX16">
        <v>4.1929774981143808E-2</v>
      </c>
      <c r="AY16">
        <v>4.193750761770243E-2</v>
      </c>
      <c r="AZ16">
        <v>4.1944388428787338E-2</v>
      </c>
    </row>
    <row r="17" spans="1:52">
      <c r="A17">
        <v>16</v>
      </c>
      <c r="B17">
        <v>2.8718645648779573E-2</v>
      </c>
      <c r="C17">
        <v>3.4842425749770589E-2</v>
      </c>
      <c r="D17">
        <v>3.3940813874994147E-2</v>
      </c>
      <c r="E17">
        <v>3.2712864970392053E-2</v>
      </c>
      <c r="F17">
        <v>3.1151747552675246E-2</v>
      </c>
      <c r="G17">
        <v>3.1861512812030979E-2</v>
      </c>
      <c r="H17">
        <v>3.3054799878289964E-2</v>
      </c>
      <c r="I17">
        <v>3.409965605041565E-2</v>
      </c>
      <c r="J17">
        <v>3.5016281504747004E-2</v>
      </c>
      <c r="K17">
        <v>3.5821752576388421E-2</v>
      </c>
      <c r="L17">
        <v>3.6530583932576022E-2</v>
      </c>
      <c r="M17">
        <v>3.7155173326585578E-2</v>
      </c>
      <c r="N17">
        <v>3.7706156786899481E-2</v>
      </c>
      <c r="O17">
        <v>3.8192694769204616E-2</v>
      </c>
      <c r="P17">
        <v>3.8622704571886546E-2</v>
      </c>
      <c r="Q17">
        <v>3.9003050539556439E-2</v>
      </c>
      <c r="R17">
        <v>3.9339700820581136E-2</v>
      </c>
      <c r="S17">
        <v>3.9637857408098442E-2</v>
      </c>
      <c r="T17">
        <v>3.9902064676317739E-2</v>
      </c>
      <c r="U17">
        <v>4.0136300480498877E-2</v>
      </c>
      <c r="V17">
        <v>4.0344053023190884E-2</v>
      </c>
      <c r="W17">
        <v>4.0528386024672125E-2</v>
      </c>
      <c r="X17">
        <v>4.069199422453651E-2</v>
      </c>
      <c r="Y17">
        <v>4.0837250843888562E-2</v>
      </c>
      <c r="Z17">
        <v>4.0966248325928989E-2</v>
      </c>
      <c r="AA17">
        <v>4.1080833428598584E-2</v>
      </c>
      <c r="AB17">
        <v>4.1182637548091039E-2</v>
      </c>
      <c r="AC17">
        <v>4.1273102997550604E-2</v>
      </c>
      <c r="AD17">
        <v>4.1353505840370453E-2</v>
      </c>
      <c r="AE17">
        <v>4.1424975777866635E-2</v>
      </c>
      <c r="AF17">
        <v>4.1488513508799896E-2</v>
      </c>
      <c r="AG17">
        <v>4.1545005912234201E-2</v>
      </c>
      <c r="AH17">
        <v>4.1595239350496804E-2</v>
      </c>
      <c r="AI17">
        <v>4.1639911343456237E-2</v>
      </c>
      <c r="AJ17">
        <v>4.1679640829045406E-2</v>
      </c>
      <c r="AK17">
        <v>4.1714977192384595E-2</v>
      </c>
      <c r="AL17">
        <v>4.1746408221219555E-2</v>
      </c>
      <c r="AM17">
        <v>4.1774367122588751E-2</v>
      </c>
      <c r="AN17">
        <v>4.1799238717192599E-2</v>
      </c>
      <c r="AO17">
        <v>4.1821364912988157E-2</v>
      </c>
      <c r="AP17">
        <v>4.1841049545016551E-2</v>
      </c>
      <c r="AQ17">
        <v>4.1858562658309451E-2</v>
      </c>
      <c r="AR17">
        <v>4.1874144299828941E-2</v>
      </c>
      <c r="AS17">
        <v>4.188800787792335E-2</v>
      </c>
      <c r="AT17">
        <v>4.1900343139957386E-2</v>
      </c>
      <c r="AU17">
        <v>4.1911318812521081E-2</v>
      </c>
      <c r="AV17">
        <v>4.1921084943629561E-2</v>
      </c>
      <c r="AW17">
        <v>4.1929774981143808E-2</v>
      </c>
      <c r="AX17">
        <v>4.193750761770243E-2</v>
      </c>
      <c r="AY17">
        <v>4.1944388428787338E-2</v>
      </c>
      <c r="AZ17">
        <v>4.1950511327776052E-2</v>
      </c>
    </row>
    <row r="18" spans="1:52">
      <c r="A18">
        <v>17</v>
      </c>
      <c r="B18">
        <v>2.9077862776446528E-2</v>
      </c>
      <c r="C18">
        <v>3.3940813874994147E-2</v>
      </c>
      <c r="D18">
        <v>3.2712864970392053E-2</v>
      </c>
      <c r="E18">
        <v>3.1151747552675246E-2</v>
      </c>
      <c r="F18">
        <v>3.1861512812030979E-2</v>
      </c>
      <c r="G18">
        <v>3.3054799878289964E-2</v>
      </c>
      <c r="H18">
        <v>3.409965605041565E-2</v>
      </c>
      <c r="I18">
        <v>3.5016281504747004E-2</v>
      </c>
      <c r="J18">
        <v>3.5821752576388421E-2</v>
      </c>
      <c r="K18">
        <v>3.6530583932576022E-2</v>
      </c>
      <c r="L18">
        <v>3.7155173326585578E-2</v>
      </c>
      <c r="M18">
        <v>3.7706156786899481E-2</v>
      </c>
      <c r="N18">
        <v>3.8192694769204616E-2</v>
      </c>
      <c r="O18">
        <v>3.8622704571886546E-2</v>
      </c>
      <c r="P18">
        <v>3.9003050539556439E-2</v>
      </c>
      <c r="Q18">
        <v>3.9339700820581136E-2</v>
      </c>
      <c r="R18">
        <v>3.9637857408098442E-2</v>
      </c>
      <c r="S18">
        <v>3.9902064676317739E-2</v>
      </c>
      <c r="T18">
        <v>4.0136300480498877E-2</v>
      </c>
      <c r="U18">
        <v>4.0344053023190884E-2</v>
      </c>
      <c r="V18">
        <v>4.0528386024672125E-2</v>
      </c>
      <c r="W18">
        <v>4.069199422453651E-2</v>
      </c>
      <c r="X18">
        <v>4.0837250843888562E-2</v>
      </c>
      <c r="Y18">
        <v>4.0966248325928989E-2</v>
      </c>
      <c r="Z18">
        <v>4.1080833428598584E-2</v>
      </c>
      <c r="AA18">
        <v>4.1182637548091039E-2</v>
      </c>
      <c r="AB18">
        <v>4.1273102997550604E-2</v>
      </c>
      <c r="AC18">
        <v>4.1353505840370453E-2</v>
      </c>
      <c r="AD18">
        <v>4.1424975777866635E-2</v>
      </c>
      <c r="AE18">
        <v>4.1488513508799896E-2</v>
      </c>
      <c r="AF18">
        <v>4.1545005912234201E-2</v>
      </c>
      <c r="AG18">
        <v>4.1595239350496804E-2</v>
      </c>
      <c r="AH18">
        <v>4.1639911343456237E-2</v>
      </c>
      <c r="AI18">
        <v>4.1679640829045406E-2</v>
      </c>
      <c r="AJ18">
        <v>4.1714977192384595E-2</v>
      </c>
      <c r="AK18">
        <v>4.1746408221219555E-2</v>
      </c>
      <c r="AL18">
        <v>4.1774367122588751E-2</v>
      </c>
      <c r="AM18">
        <v>4.1799238717192599E-2</v>
      </c>
      <c r="AN18">
        <v>4.1821364912988157E-2</v>
      </c>
      <c r="AO18">
        <v>4.1841049545016551E-2</v>
      </c>
      <c r="AP18">
        <v>4.1858562658309451E-2</v>
      </c>
      <c r="AQ18">
        <v>4.1874144299828941E-2</v>
      </c>
      <c r="AR18">
        <v>4.188800787792335E-2</v>
      </c>
      <c r="AS18">
        <v>4.1900343139957386E-2</v>
      </c>
      <c r="AT18">
        <v>4.1911318812521081E-2</v>
      </c>
      <c r="AU18">
        <v>4.1921084943629561E-2</v>
      </c>
      <c r="AV18">
        <v>4.1929774981143808E-2</v>
      </c>
      <c r="AW18">
        <v>4.193750761770243E-2</v>
      </c>
      <c r="AX18">
        <v>4.1944388428787338E-2</v>
      </c>
      <c r="AY18">
        <v>4.1950511327776052E-2</v>
      </c>
      <c r="AZ18">
        <v>4.1955959858103409E-2</v>
      </c>
    </row>
    <row r="19" spans="1:52">
      <c r="A19">
        <v>18</v>
      </c>
      <c r="B19">
        <v>2.9347425693961204E-2</v>
      </c>
      <c r="C19">
        <v>3.2712864970392053E-2</v>
      </c>
      <c r="D19">
        <v>3.1151747552675246E-2</v>
      </c>
      <c r="E19">
        <v>3.1861512812030979E-2</v>
      </c>
      <c r="F19">
        <v>3.3054799878289964E-2</v>
      </c>
      <c r="G19">
        <v>3.409965605041565E-2</v>
      </c>
      <c r="H19">
        <v>3.5016281504747004E-2</v>
      </c>
      <c r="I19">
        <v>3.5821752576388421E-2</v>
      </c>
      <c r="J19">
        <v>3.6530583932576022E-2</v>
      </c>
      <c r="K19">
        <v>3.7155173326585578E-2</v>
      </c>
      <c r="L19">
        <v>3.7706156786899481E-2</v>
      </c>
      <c r="M19">
        <v>3.8192694769204616E-2</v>
      </c>
      <c r="N19">
        <v>3.8622704571886546E-2</v>
      </c>
      <c r="O19">
        <v>3.9003050539556439E-2</v>
      </c>
      <c r="P19">
        <v>3.9339700820581136E-2</v>
      </c>
      <c r="Q19">
        <v>3.9637857408098442E-2</v>
      </c>
      <c r="R19">
        <v>3.9902064676317739E-2</v>
      </c>
      <c r="S19">
        <v>4.0136300480498877E-2</v>
      </c>
      <c r="T19">
        <v>4.0344053023190884E-2</v>
      </c>
      <c r="U19">
        <v>4.0528386024672125E-2</v>
      </c>
      <c r="V19">
        <v>4.069199422453651E-2</v>
      </c>
      <c r="W19">
        <v>4.0837250843888562E-2</v>
      </c>
      <c r="X19">
        <v>4.0966248325928989E-2</v>
      </c>
      <c r="Y19">
        <v>4.1080833428598584E-2</v>
      </c>
      <c r="Z19">
        <v>4.1182637548091039E-2</v>
      </c>
      <c r="AA19">
        <v>4.1273102997550604E-2</v>
      </c>
      <c r="AB19">
        <v>4.1353505840370453E-2</v>
      </c>
      <c r="AC19">
        <v>4.1424975777866635E-2</v>
      </c>
      <c r="AD19">
        <v>4.1488513508799896E-2</v>
      </c>
      <c r="AE19">
        <v>4.1545005912234201E-2</v>
      </c>
      <c r="AF19">
        <v>4.1595239350496804E-2</v>
      </c>
      <c r="AG19">
        <v>4.1639911343456237E-2</v>
      </c>
      <c r="AH19">
        <v>4.1679640829045406E-2</v>
      </c>
      <c r="AI19">
        <v>4.1714977192384595E-2</v>
      </c>
      <c r="AJ19">
        <v>4.1746408221219555E-2</v>
      </c>
      <c r="AK19">
        <v>4.1774367122588751E-2</v>
      </c>
      <c r="AL19">
        <v>4.1799238717192599E-2</v>
      </c>
      <c r="AM19">
        <v>4.1821364912988157E-2</v>
      </c>
      <c r="AN19">
        <v>4.1841049545016551E-2</v>
      </c>
      <c r="AO19">
        <v>4.1858562658309451E-2</v>
      </c>
      <c r="AP19">
        <v>4.1874144299828941E-2</v>
      </c>
      <c r="AQ19">
        <v>4.188800787792335E-2</v>
      </c>
      <c r="AR19">
        <v>4.1900343139957386E-2</v>
      </c>
      <c r="AS19">
        <v>4.1911318812521081E-2</v>
      </c>
      <c r="AT19">
        <v>4.1921084943629561E-2</v>
      </c>
      <c r="AU19">
        <v>4.1929774981143808E-2</v>
      </c>
      <c r="AV19">
        <v>4.193750761770243E-2</v>
      </c>
      <c r="AW19">
        <v>4.1944388428787338E-2</v>
      </c>
      <c r="AX19">
        <v>4.1950511327776052E-2</v>
      </c>
      <c r="AY19">
        <v>4.1955959858103409E-2</v>
      </c>
      <c r="AZ19">
        <v>4.1960808341869216E-2</v>
      </c>
    </row>
    <row r="20" spans="1:52">
      <c r="A20">
        <v>19</v>
      </c>
      <c r="B20">
        <v>2.952428033811838E-2</v>
      </c>
      <c r="C20">
        <v>3.1151747552675246E-2</v>
      </c>
      <c r="D20">
        <v>3.1861512812030979E-2</v>
      </c>
      <c r="E20">
        <v>3.3054799878289964E-2</v>
      </c>
      <c r="F20">
        <v>3.409965605041565E-2</v>
      </c>
      <c r="G20">
        <v>3.5016281504747004E-2</v>
      </c>
      <c r="H20">
        <v>3.5821752576388421E-2</v>
      </c>
      <c r="I20">
        <v>3.6530583932576022E-2</v>
      </c>
      <c r="J20">
        <v>3.7155173326585578E-2</v>
      </c>
      <c r="K20">
        <v>3.7706156786899481E-2</v>
      </c>
      <c r="L20">
        <v>3.8192694769204616E-2</v>
      </c>
      <c r="M20">
        <v>3.8622704571886546E-2</v>
      </c>
      <c r="N20">
        <v>3.9003050539556439E-2</v>
      </c>
      <c r="O20">
        <v>3.9339700820581136E-2</v>
      </c>
      <c r="P20">
        <v>3.9637857408098442E-2</v>
      </c>
      <c r="Q20">
        <v>3.9902064676317739E-2</v>
      </c>
      <c r="R20">
        <v>4.0136300480498877E-2</v>
      </c>
      <c r="S20">
        <v>4.0344053023190884E-2</v>
      </c>
      <c r="T20">
        <v>4.0528386024672125E-2</v>
      </c>
      <c r="U20">
        <v>4.069199422453651E-2</v>
      </c>
      <c r="V20">
        <v>4.0837250843888562E-2</v>
      </c>
      <c r="W20">
        <v>4.0966248325928989E-2</v>
      </c>
      <c r="X20">
        <v>4.1080833428598584E-2</v>
      </c>
      <c r="Y20">
        <v>4.1182637548091039E-2</v>
      </c>
      <c r="Z20">
        <v>4.1273102997550604E-2</v>
      </c>
      <c r="AA20">
        <v>4.1353505840370453E-2</v>
      </c>
      <c r="AB20">
        <v>4.1424975777866635E-2</v>
      </c>
      <c r="AC20">
        <v>4.1488513508799896E-2</v>
      </c>
      <c r="AD20">
        <v>4.1545005912234201E-2</v>
      </c>
      <c r="AE20">
        <v>4.1595239350496804E-2</v>
      </c>
      <c r="AF20">
        <v>4.1639911343456237E-2</v>
      </c>
      <c r="AG20">
        <v>4.1679640829045406E-2</v>
      </c>
      <c r="AH20">
        <v>4.1714977192384595E-2</v>
      </c>
      <c r="AI20">
        <v>4.1746408221219555E-2</v>
      </c>
      <c r="AJ20">
        <v>4.1774367122588751E-2</v>
      </c>
      <c r="AK20">
        <v>4.1799238717192599E-2</v>
      </c>
      <c r="AL20">
        <v>4.1821364912988157E-2</v>
      </c>
      <c r="AM20">
        <v>4.1841049545016551E-2</v>
      </c>
      <c r="AN20">
        <v>4.1858562658309451E-2</v>
      </c>
      <c r="AO20">
        <v>4.1874144299828941E-2</v>
      </c>
      <c r="AP20">
        <v>4.188800787792335E-2</v>
      </c>
      <c r="AQ20">
        <v>4.1900343139957386E-2</v>
      </c>
      <c r="AR20">
        <v>4.1911318812521081E-2</v>
      </c>
      <c r="AS20">
        <v>4.1921084943629561E-2</v>
      </c>
      <c r="AT20">
        <v>4.1929774981143808E-2</v>
      </c>
      <c r="AU20">
        <v>4.193750761770243E-2</v>
      </c>
      <c r="AV20">
        <v>4.1944388428787338E-2</v>
      </c>
      <c r="AW20">
        <v>4.1950511327776052E-2</v>
      </c>
      <c r="AX20">
        <v>4.1955959858103409E-2</v>
      </c>
      <c r="AY20">
        <v>4.1960808341869216E-2</v>
      </c>
      <c r="AZ20">
        <v>4.196512290015364E-2</v>
      </c>
    </row>
    <row r="21" spans="1:52">
      <c r="A21">
        <v>20</v>
      </c>
      <c r="B21">
        <v>2.9605592660105762E-2</v>
      </c>
      <c r="C21">
        <v>3.1861512812030979E-2</v>
      </c>
      <c r="D21">
        <v>3.3054799878289964E-2</v>
      </c>
      <c r="E21">
        <v>3.409965605041565E-2</v>
      </c>
      <c r="F21">
        <v>3.5016281504747004E-2</v>
      </c>
      <c r="G21">
        <v>3.5821752576388421E-2</v>
      </c>
      <c r="H21">
        <v>3.6530583932576022E-2</v>
      </c>
      <c r="I21">
        <v>3.7155173326585578E-2</v>
      </c>
      <c r="J21">
        <v>3.7706156786899481E-2</v>
      </c>
      <c r="K21">
        <v>3.8192694769204616E-2</v>
      </c>
      <c r="L21">
        <v>3.8622704571886546E-2</v>
      </c>
      <c r="M21">
        <v>3.9003050539556439E-2</v>
      </c>
      <c r="N21">
        <v>3.9339700820581136E-2</v>
      </c>
      <c r="O21">
        <v>3.9637857408098442E-2</v>
      </c>
      <c r="P21">
        <v>3.9902064676317739E-2</v>
      </c>
      <c r="Q21">
        <v>4.0136300480498877E-2</v>
      </c>
      <c r="R21">
        <v>4.0344053023190884E-2</v>
      </c>
      <c r="S21">
        <v>4.0528386024672125E-2</v>
      </c>
      <c r="T21">
        <v>4.069199422453651E-2</v>
      </c>
      <c r="U21">
        <v>4.0837250843888562E-2</v>
      </c>
      <c r="V21">
        <v>4.0966248325928989E-2</v>
      </c>
      <c r="W21">
        <v>4.1080833428598584E-2</v>
      </c>
      <c r="X21">
        <v>4.1182637548091039E-2</v>
      </c>
      <c r="Y21">
        <v>4.1273102997550604E-2</v>
      </c>
      <c r="Z21">
        <v>4.1353505840370453E-2</v>
      </c>
      <c r="AA21">
        <v>4.1424975777866635E-2</v>
      </c>
      <c r="AB21">
        <v>4.1488513508799896E-2</v>
      </c>
      <c r="AC21">
        <v>4.1545005912234201E-2</v>
      </c>
      <c r="AD21">
        <v>4.1595239350496804E-2</v>
      </c>
      <c r="AE21">
        <v>4.1639911343456237E-2</v>
      </c>
      <c r="AF21">
        <v>4.1679640829045406E-2</v>
      </c>
      <c r="AG21">
        <v>4.1714977192384595E-2</v>
      </c>
      <c r="AH21">
        <v>4.1746408221219555E-2</v>
      </c>
      <c r="AI21">
        <v>4.1774367122588751E-2</v>
      </c>
      <c r="AJ21">
        <v>4.1799238717192599E-2</v>
      </c>
      <c r="AK21">
        <v>4.1821364912988157E-2</v>
      </c>
      <c r="AL21">
        <v>4.1841049545016551E-2</v>
      </c>
      <c r="AM21">
        <v>4.1858562658309451E-2</v>
      </c>
      <c r="AN21">
        <v>4.1874144299828941E-2</v>
      </c>
      <c r="AO21">
        <v>4.188800787792335E-2</v>
      </c>
      <c r="AP21">
        <v>4.1900343139957386E-2</v>
      </c>
      <c r="AQ21">
        <v>4.1911318812521081E-2</v>
      </c>
      <c r="AR21">
        <v>4.1921084943629561E-2</v>
      </c>
      <c r="AS21">
        <v>4.1929774981143808E-2</v>
      </c>
      <c r="AT21">
        <v>4.193750761770243E-2</v>
      </c>
      <c r="AU21">
        <v>4.1944388428787338E-2</v>
      </c>
      <c r="AV21">
        <v>4.1950511327776052E-2</v>
      </c>
      <c r="AW21">
        <v>4.1955959858103409E-2</v>
      </c>
      <c r="AX21">
        <v>4.1960808341869216E-2</v>
      </c>
      <c r="AY21">
        <v>4.196512290015364E-2</v>
      </c>
      <c r="AZ21">
        <v>4.1968962359971052E-2</v>
      </c>
    </row>
    <row r="22" spans="1:52">
      <c r="A22">
        <v>21</v>
      </c>
      <c r="B22">
        <v>2.9712905506267928E-2</v>
      </c>
      <c r="C22">
        <v>3.3054799878289964E-2</v>
      </c>
      <c r="D22">
        <v>3.409965605041565E-2</v>
      </c>
      <c r="E22">
        <v>3.5016281504747004E-2</v>
      </c>
      <c r="F22">
        <v>3.5821752576388421E-2</v>
      </c>
      <c r="G22">
        <v>3.6530583932576022E-2</v>
      </c>
      <c r="H22">
        <v>3.7155173326585578E-2</v>
      </c>
      <c r="I22">
        <v>3.7706156786899481E-2</v>
      </c>
      <c r="J22">
        <v>3.8192694769204616E-2</v>
      </c>
      <c r="K22">
        <v>3.8622704571886546E-2</v>
      </c>
      <c r="L22">
        <v>3.9003050539556439E-2</v>
      </c>
      <c r="M22">
        <v>3.9339700820581136E-2</v>
      </c>
      <c r="N22">
        <v>3.9637857408098442E-2</v>
      </c>
      <c r="O22">
        <v>3.9902064676317739E-2</v>
      </c>
      <c r="P22">
        <v>4.0136300480498877E-2</v>
      </c>
      <c r="Q22">
        <v>4.0344053023190884E-2</v>
      </c>
      <c r="R22">
        <v>4.0528386024672125E-2</v>
      </c>
      <c r="S22">
        <v>4.069199422453651E-2</v>
      </c>
      <c r="T22">
        <v>4.0837250843888562E-2</v>
      </c>
      <c r="U22">
        <v>4.0966248325928989E-2</v>
      </c>
      <c r="V22">
        <v>4.1080833428598584E-2</v>
      </c>
      <c r="W22">
        <v>4.1182637548091039E-2</v>
      </c>
      <c r="X22">
        <v>4.1273102997550604E-2</v>
      </c>
      <c r="Y22">
        <v>4.1353505840370453E-2</v>
      </c>
      <c r="Z22">
        <v>4.1424975777866635E-2</v>
      </c>
      <c r="AA22">
        <v>4.1488513508799896E-2</v>
      </c>
      <c r="AB22">
        <v>4.1545005912234201E-2</v>
      </c>
      <c r="AC22">
        <v>4.1595239350496804E-2</v>
      </c>
      <c r="AD22">
        <v>4.1639911343456237E-2</v>
      </c>
      <c r="AE22">
        <v>4.1679640829045406E-2</v>
      </c>
      <c r="AF22">
        <v>4.1714977192384595E-2</v>
      </c>
      <c r="AG22">
        <v>4.1746408221219555E-2</v>
      </c>
      <c r="AH22">
        <v>4.1774367122588751E-2</v>
      </c>
      <c r="AI22">
        <v>4.1799238717192599E-2</v>
      </c>
      <c r="AJ22">
        <v>4.1821364912988157E-2</v>
      </c>
      <c r="AK22">
        <v>4.1841049545016551E-2</v>
      </c>
      <c r="AL22">
        <v>4.1858562658309451E-2</v>
      </c>
      <c r="AM22">
        <v>4.1874144299828941E-2</v>
      </c>
      <c r="AN22">
        <v>4.188800787792335E-2</v>
      </c>
      <c r="AO22">
        <v>4.1900343139957386E-2</v>
      </c>
      <c r="AP22">
        <v>4.1911318812521081E-2</v>
      </c>
      <c r="AQ22">
        <v>4.1921084943629561E-2</v>
      </c>
      <c r="AR22">
        <v>4.1929774981143808E-2</v>
      </c>
      <c r="AS22">
        <v>4.193750761770243E-2</v>
      </c>
      <c r="AT22">
        <v>4.1944388428787338E-2</v>
      </c>
      <c r="AU22">
        <v>4.1950511327776052E-2</v>
      </c>
      <c r="AV22">
        <v>4.1955959858103409E-2</v>
      </c>
      <c r="AW22">
        <v>4.1960808341869216E-2</v>
      </c>
      <c r="AX22">
        <v>4.196512290015364E-2</v>
      </c>
      <c r="AY22">
        <v>4.1968962359971052E-2</v>
      </c>
      <c r="AZ22">
        <v>4.1972379060744913E-2</v>
      </c>
    </row>
    <row r="23" spans="1:52">
      <c r="A23">
        <v>22</v>
      </c>
      <c r="B23">
        <v>2.9864574996957716E-2</v>
      </c>
      <c r="C23">
        <v>3.409965605041565E-2</v>
      </c>
      <c r="D23">
        <v>3.5016281504747004E-2</v>
      </c>
      <c r="E23">
        <v>3.5821752576388421E-2</v>
      </c>
      <c r="F23">
        <v>3.6530583932576022E-2</v>
      </c>
      <c r="G23">
        <v>3.7155173326585578E-2</v>
      </c>
      <c r="H23">
        <v>3.7706156786899481E-2</v>
      </c>
      <c r="I23">
        <v>3.8192694769204616E-2</v>
      </c>
      <c r="J23">
        <v>3.8622704571886546E-2</v>
      </c>
      <c r="K23">
        <v>3.9003050539556439E-2</v>
      </c>
      <c r="L23">
        <v>3.9339700820581136E-2</v>
      </c>
      <c r="M23">
        <v>3.9637857408098442E-2</v>
      </c>
      <c r="N23">
        <v>3.9902064676317739E-2</v>
      </c>
      <c r="O23">
        <v>4.0136300480498877E-2</v>
      </c>
      <c r="P23">
        <v>4.0344053023190884E-2</v>
      </c>
      <c r="Q23">
        <v>4.0528386024672125E-2</v>
      </c>
      <c r="R23">
        <v>4.069199422453651E-2</v>
      </c>
      <c r="S23">
        <v>4.0837250843888562E-2</v>
      </c>
      <c r="T23">
        <v>4.0966248325928989E-2</v>
      </c>
      <c r="U23">
        <v>4.1080833428598584E-2</v>
      </c>
      <c r="V23">
        <v>4.1182637548091039E-2</v>
      </c>
      <c r="W23">
        <v>4.1273102997550604E-2</v>
      </c>
      <c r="X23">
        <v>4.1353505840370453E-2</v>
      </c>
      <c r="Y23">
        <v>4.1424975777866635E-2</v>
      </c>
      <c r="Z23">
        <v>4.1488513508799896E-2</v>
      </c>
      <c r="AA23">
        <v>4.1545005912234201E-2</v>
      </c>
      <c r="AB23">
        <v>4.1595239350496804E-2</v>
      </c>
      <c r="AC23">
        <v>4.1639911343456237E-2</v>
      </c>
      <c r="AD23">
        <v>4.1679640829045406E-2</v>
      </c>
      <c r="AE23">
        <v>4.1714977192384595E-2</v>
      </c>
      <c r="AF23">
        <v>4.1746408221219555E-2</v>
      </c>
      <c r="AG23">
        <v>4.1774367122588751E-2</v>
      </c>
      <c r="AH23">
        <v>4.1799238717192599E-2</v>
      </c>
      <c r="AI23">
        <v>4.1821364912988157E-2</v>
      </c>
      <c r="AJ23">
        <v>4.1841049545016551E-2</v>
      </c>
      <c r="AK23">
        <v>4.1858562658309451E-2</v>
      </c>
      <c r="AL23">
        <v>4.1874144299828941E-2</v>
      </c>
      <c r="AM23">
        <v>4.188800787792335E-2</v>
      </c>
      <c r="AN23">
        <v>4.1900343139957386E-2</v>
      </c>
      <c r="AO23">
        <v>4.1911318812521081E-2</v>
      </c>
      <c r="AP23">
        <v>4.1921084943629561E-2</v>
      </c>
      <c r="AQ23">
        <v>4.1929774981143808E-2</v>
      </c>
      <c r="AR23">
        <v>4.193750761770243E-2</v>
      </c>
      <c r="AS23">
        <v>4.1944388428787338E-2</v>
      </c>
      <c r="AT23">
        <v>4.1950511327776052E-2</v>
      </c>
      <c r="AU23">
        <v>4.1955959858103409E-2</v>
      </c>
      <c r="AV23">
        <v>4.1960808341869216E-2</v>
      </c>
      <c r="AW23">
        <v>4.196512290015364E-2</v>
      </c>
      <c r="AX23">
        <v>4.1968962359971052E-2</v>
      </c>
      <c r="AY23">
        <v>4.1972379060744913E-2</v>
      </c>
      <c r="AZ23">
        <v>4.1975419570815076E-2</v>
      </c>
    </row>
    <row r="24" spans="1:52">
      <c r="A24">
        <v>23</v>
      </c>
      <c r="B24">
        <v>3.0048347780888829E-2</v>
      </c>
      <c r="C24">
        <v>3.5016281504747004E-2</v>
      </c>
      <c r="D24">
        <v>3.5821752576388421E-2</v>
      </c>
      <c r="E24">
        <v>3.6530583932576022E-2</v>
      </c>
      <c r="F24">
        <v>3.7155173326585578E-2</v>
      </c>
      <c r="G24">
        <v>3.7706156786899481E-2</v>
      </c>
      <c r="H24">
        <v>3.8192694769204616E-2</v>
      </c>
      <c r="I24">
        <v>3.8622704571886546E-2</v>
      </c>
      <c r="J24">
        <v>3.9003050539556439E-2</v>
      </c>
      <c r="K24">
        <v>3.9339700820581136E-2</v>
      </c>
      <c r="L24">
        <v>3.9637857408098442E-2</v>
      </c>
      <c r="M24">
        <v>3.9902064676317739E-2</v>
      </c>
      <c r="N24">
        <v>4.0136300480498877E-2</v>
      </c>
      <c r="O24">
        <v>4.0344053023190884E-2</v>
      </c>
      <c r="P24">
        <v>4.0528386024672125E-2</v>
      </c>
      <c r="Q24">
        <v>4.069199422453651E-2</v>
      </c>
      <c r="R24">
        <v>4.0837250843888562E-2</v>
      </c>
      <c r="S24">
        <v>4.0966248325928989E-2</v>
      </c>
      <c r="T24">
        <v>4.1080833428598584E-2</v>
      </c>
      <c r="U24">
        <v>4.1182637548091039E-2</v>
      </c>
      <c r="V24">
        <v>4.1273102997550604E-2</v>
      </c>
      <c r="W24">
        <v>4.1353505840370453E-2</v>
      </c>
      <c r="X24">
        <v>4.1424975777866635E-2</v>
      </c>
      <c r="Y24">
        <v>4.1488513508799896E-2</v>
      </c>
      <c r="Z24">
        <v>4.1545005912234201E-2</v>
      </c>
      <c r="AA24">
        <v>4.1595239350496804E-2</v>
      </c>
      <c r="AB24">
        <v>4.1639911343456237E-2</v>
      </c>
      <c r="AC24">
        <v>4.1679640829045406E-2</v>
      </c>
      <c r="AD24">
        <v>4.1714977192384595E-2</v>
      </c>
      <c r="AE24">
        <v>4.1746408221219555E-2</v>
      </c>
      <c r="AF24">
        <v>4.1774367122588751E-2</v>
      </c>
      <c r="AG24">
        <v>4.1799238717192599E-2</v>
      </c>
      <c r="AH24">
        <v>4.1821364912988157E-2</v>
      </c>
      <c r="AI24">
        <v>4.1841049545016551E-2</v>
      </c>
      <c r="AJ24">
        <v>4.1858562658309451E-2</v>
      </c>
      <c r="AK24">
        <v>4.1874144299828941E-2</v>
      </c>
      <c r="AL24">
        <v>4.188800787792335E-2</v>
      </c>
      <c r="AM24">
        <v>4.1900343139957386E-2</v>
      </c>
      <c r="AN24">
        <v>4.1911318812521081E-2</v>
      </c>
      <c r="AO24">
        <v>4.1921084943629561E-2</v>
      </c>
      <c r="AP24">
        <v>4.1929774981143808E-2</v>
      </c>
      <c r="AQ24">
        <v>4.193750761770243E-2</v>
      </c>
      <c r="AR24">
        <v>4.1944388428787338E-2</v>
      </c>
      <c r="AS24">
        <v>4.1950511327776052E-2</v>
      </c>
      <c r="AT24">
        <v>4.1955959858103409E-2</v>
      </c>
      <c r="AU24">
        <v>4.1960808341869216E-2</v>
      </c>
      <c r="AV24">
        <v>4.196512290015364E-2</v>
      </c>
      <c r="AW24">
        <v>4.1968962359971052E-2</v>
      </c>
      <c r="AX24">
        <v>4.1972379060744913E-2</v>
      </c>
      <c r="AY24">
        <v>4.1975419570815076E-2</v>
      </c>
      <c r="AZ24">
        <v>4.1978125325101701E-2</v>
      </c>
    </row>
    <row r="25" spans="1:52">
      <c r="A25">
        <v>24</v>
      </c>
      <c r="B25">
        <v>3.0254868144182101E-2</v>
      </c>
      <c r="C25">
        <v>3.5821752576388421E-2</v>
      </c>
      <c r="D25">
        <v>3.6530583932576022E-2</v>
      </c>
      <c r="E25">
        <v>3.7155173326585578E-2</v>
      </c>
      <c r="F25">
        <v>3.7706156786899481E-2</v>
      </c>
      <c r="G25">
        <v>3.8192694769204616E-2</v>
      </c>
      <c r="H25">
        <v>3.8622704571886546E-2</v>
      </c>
      <c r="I25">
        <v>3.9003050539556439E-2</v>
      </c>
      <c r="J25">
        <v>3.9339700820581136E-2</v>
      </c>
      <c r="K25">
        <v>3.9637857408098442E-2</v>
      </c>
      <c r="L25">
        <v>3.9902064676317739E-2</v>
      </c>
      <c r="M25">
        <v>4.0136300480498877E-2</v>
      </c>
      <c r="N25">
        <v>4.0344053023190884E-2</v>
      </c>
      <c r="O25">
        <v>4.0528386024672125E-2</v>
      </c>
      <c r="P25">
        <v>4.069199422453651E-2</v>
      </c>
      <c r="Q25">
        <v>4.0837250843888562E-2</v>
      </c>
      <c r="R25">
        <v>4.0966248325928989E-2</v>
      </c>
      <c r="S25">
        <v>4.1080833428598584E-2</v>
      </c>
      <c r="T25">
        <v>4.1182637548091039E-2</v>
      </c>
      <c r="U25">
        <v>4.1273102997550604E-2</v>
      </c>
      <c r="V25">
        <v>4.1353505840370453E-2</v>
      </c>
      <c r="W25">
        <v>4.1424975777866635E-2</v>
      </c>
      <c r="X25">
        <v>4.1488513508799896E-2</v>
      </c>
      <c r="Y25">
        <v>4.1545005912234201E-2</v>
      </c>
      <c r="Z25">
        <v>4.1595239350496804E-2</v>
      </c>
      <c r="AA25">
        <v>4.1639911343456237E-2</v>
      </c>
      <c r="AB25">
        <v>4.1679640829045406E-2</v>
      </c>
      <c r="AC25">
        <v>4.1714977192384595E-2</v>
      </c>
      <c r="AD25">
        <v>4.1746408221219555E-2</v>
      </c>
      <c r="AE25">
        <v>4.1774367122588751E-2</v>
      </c>
      <c r="AF25">
        <v>4.1799238717192599E-2</v>
      </c>
      <c r="AG25">
        <v>4.1821364912988157E-2</v>
      </c>
      <c r="AH25">
        <v>4.1841049545016551E-2</v>
      </c>
      <c r="AI25">
        <v>4.1858562658309451E-2</v>
      </c>
      <c r="AJ25">
        <v>4.1874144299828941E-2</v>
      </c>
      <c r="AK25">
        <v>4.188800787792335E-2</v>
      </c>
      <c r="AL25">
        <v>4.1900343139957386E-2</v>
      </c>
      <c r="AM25">
        <v>4.1911318812521081E-2</v>
      </c>
      <c r="AN25">
        <v>4.1921084943629561E-2</v>
      </c>
      <c r="AO25">
        <v>4.1929774981143808E-2</v>
      </c>
      <c r="AP25">
        <v>4.193750761770243E-2</v>
      </c>
      <c r="AQ25">
        <v>4.1944388428787338E-2</v>
      </c>
      <c r="AR25">
        <v>4.1950511327776052E-2</v>
      </c>
      <c r="AS25">
        <v>4.1955959858103409E-2</v>
      </c>
      <c r="AT25">
        <v>4.1960808341869216E-2</v>
      </c>
      <c r="AU25">
        <v>4.196512290015364E-2</v>
      </c>
      <c r="AV25">
        <v>4.1968962359971052E-2</v>
      </c>
      <c r="AW25">
        <v>4.1972379060744913E-2</v>
      </c>
      <c r="AX25">
        <v>4.1975419570815076E-2</v>
      </c>
      <c r="AY25">
        <v>4.1978125325101701E-2</v>
      </c>
      <c r="AZ25">
        <v>4.1980533191447345E-2</v>
      </c>
    </row>
    <row r="26" spans="1:52">
      <c r="A26">
        <v>25</v>
      </c>
      <c r="B26">
        <v>3.0476968013661843E-2</v>
      </c>
      <c r="C26">
        <v>3.6530583932576022E-2</v>
      </c>
      <c r="D26">
        <v>3.7155173326585578E-2</v>
      </c>
      <c r="E26">
        <v>3.7706156786899481E-2</v>
      </c>
      <c r="F26">
        <v>3.8192694769204616E-2</v>
      </c>
      <c r="G26">
        <v>3.8622704571886546E-2</v>
      </c>
      <c r="H26">
        <v>3.9003050539556439E-2</v>
      </c>
      <c r="I26">
        <v>3.9339700820581136E-2</v>
      </c>
      <c r="J26">
        <v>3.9637857408098442E-2</v>
      </c>
      <c r="K26">
        <v>3.9902064676317739E-2</v>
      </c>
      <c r="L26">
        <v>4.0136300480498877E-2</v>
      </c>
      <c r="M26">
        <v>4.0344053023190884E-2</v>
      </c>
      <c r="N26">
        <v>4.0528386024672125E-2</v>
      </c>
      <c r="O26">
        <v>4.069199422453651E-2</v>
      </c>
      <c r="P26">
        <v>4.0837250843888562E-2</v>
      </c>
      <c r="Q26">
        <v>4.0966248325928989E-2</v>
      </c>
      <c r="R26">
        <v>4.1080833428598584E-2</v>
      </c>
      <c r="S26">
        <v>4.1182637548091039E-2</v>
      </c>
      <c r="T26">
        <v>4.1273102997550604E-2</v>
      </c>
      <c r="U26">
        <v>4.1353505840370453E-2</v>
      </c>
      <c r="V26">
        <v>4.1424975777866635E-2</v>
      </c>
      <c r="W26">
        <v>4.1488513508799896E-2</v>
      </c>
      <c r="X26">
        <v>4.1545005912234201E-2</v>
      </c>
      <c r="Y26">
        <v>4.1595239350496804E-2</v>
      </c>
      <c r="Z26">
        <v>4.1639911343456237E-2</v>
      </c>
      <c r="AA26">
        <v>4.1679640829045406E-2</v>
      </c>
      <c r="AB26">
        <v>4.1714977192384595E-2</v>
      </c>
      <c r="AC26">
        <v>4.1746408221219555E-2</v>
      </c>
      <c r="AD26">
        <v>4.1774367122588751E-2</v>
      </c>
      <c r="AE26">
        <v>4.1799238717192599E-2</v>
      </c>
      <c r="AF26">
        <v>4.1821364912988157E-2</v>
      </c>
      <c r="AG26">
        <v>4.1841049545016551E-2</v>
      </c>
      <c r="AH26">
        <v>4.1858562658309451E-2</v>
      </c>
      <c r="AI26">
        <v>4.1874144299828941E-2</v>
      </c>
      <c r="AJ26">
        <v>4.188800787792335E-2</v>
      </c>
      <c r="AK26">
        <v>4.1900343139957386E-2</v>
      </c>
      <c r="AL26">
        <v>4.1911318812521081E-2</v>
      </c>
      <c r="AM26">
        <v>4.1921084943629561E-2</v>
      </c>
      <c r="AN26">
        <v>4.1929774981143808E-2</v>
      </c>
      <c r="AO26">
        <v>4.193750761770243E-2</v>
      </c>
      <c r="AP26">
        <v>4.1944388428787338E-2</v>
      </c>
      <c r="AQ26">
        <v>4.1950511327776052E-2</v>
      </c>
      <c r="AR26">
        <v>4.1955959858103409E-2</v>
      </c>
      <c r="AS26">
        <v>4.1960808341869216E-2</v>
      </c>
      <c r="AT26">
        <v>4.196512290015364E-2</v>
      </c>
      <c r="AU26">
        <v>4.1968962359971052E-2</v>
      </c>
      <c r="AV26">
        <v>4.1972379060744913E-2</v>
      </c>
      <c r="AW26">
        <v>4.1975419570815076E-2</v>
      </c>
      <c r="AX26">
        <v>4.1978125325101701E-2</v>
      </c>
      <c r="AY26">
        <v>4.1980533191447345E-2</v>
      </c>
      <c r="AZ26">
        <v>4.1982675975067441E-2</v>
      </c>
    </row>
    <row r="27" spans="1:52">
      <c r="A27">
        <v>26</v>
      </c>
      <c r="B27">
        <v>3.0709144320745674E-2</v>
      </c>
      <c r="C27">
        <v>3.7155173326585578E-2</v>
      </c>
      <c r="D27">
        <v>3.7706156786899481E-2</v>
      </c>
      <c r="E27">
        <v>3.8192694769204616E-2</v>
      </c>
      <c r="F27">
        <v>3.8622704571886546E-2</v>
      </c>
      <c r="G27">
        <v>3.9003050539556439E-2</v>
      </c>
      <c r="H27">
        <v>3.9339700820581136E-2</v>
      </c>
      <c r="I27">
        <v>3.9637857408098442E-2</v>
      </c>
      <c r="J27">
        <v>3.9902064676317739E-2</v>
      </c>
      <c r="K27">
        <v>4.0136300480498877E-2</v>
      </c>
      <c r="L27">
        <v>4.0344053023190884E-2</v>
      </c>
      <c r="M27">
        <v>4.0528386024672125E-2</v>
      </c>
      <c r="N27">
        <v>4.069199422453651E-2</v>
      </c>
      <c r="O27">
        <v>4.0837250843888562E-2</v>
      </c>
      <c r="P27">
        <v>4.0966248325928989E-2</v>
      </c>
      <c r="Q27">
        <v>4.1080833428598584E-2</v>
      </c>
      <c r="R27">
        <v>4.1182637548091039E-2</v>
      </c>
      <c r="S27">
        <v>4.1273102997550604E-2</v>
      </c>
      <c r="T27">
        <v>4.1353505840370453E-2</v>
      </c>
      <c r="U27">
        <v>4.1424975777866635E-2</v>
      </c>
      <c r="V27">
        <v>4.1488513508799896E-2</v>
      </c>
      <c r="W27">
        <v>4.1545005912234201E-2</v>
      </c>
      <c r="X27">
        <v>4.1595239350496804E-2</v>
      </c>
      <c r="Y27">
        <v>4.1639911343456237E-2</v>
      </c>
      <c r="Z27">
        <v>4.1679640829045406E-2</v>
      </c>
      <c r="AA27">
        <v>4.1714977192384595E-2</v>
      </c>
      <c r="AB27">
        <v>4.1746408221219555E-2</v>
      </c>
      <c r="AC27">
        <v>4.1774367122588751E-2</v>
      </c>
      <c r="AD27">
        <v>4.1799238717192599E-2</v>
      </c>
      <c r="AE27">
        <v>4.1821364912988157E-2</v>
      </c>
      <c r="AF27">
        <v>4.1841049545016551E-2</v>
      </c>
      <c r="AG27">
        <v>4.1858562658309451E-2</v>
      </c>
      <c r="AH27">
        <v>4.1874144299828941E-2</v>
      </c>
      <c r="AI27">
        <v>4.188800787792335E-2</v>
      </c>
      <c r="AJ27">
        <v>4.1900343139957386E-2</v>
      </c>
      <c r="AK27">
        <v>4.1911318812521081E-2</v>
      </c>
      <c r="AL27">
        <v>4.1921084943629561E-2</v>
      </c>
      <c r="AM27">
        <v>4.1929774981143808E-2</v>
      </c>
      <c r="AN27">
        <v>4.193750761770243E-2</v>
      </c>
      <c r="AO27">
        <v>4.1944388428787338E-2</v>
      </c>
      <c r="AP27">
        <v>4.1950511327776052E-2</v>
      </c>
      <c r="AQ27">
        <v>4.1955959858103409E-2</v>
      </c>
      <c r="AR27">
        <v>4.1960808341869216E-2</v>
      </c>
      <c r="AS27">
        <v>4.196512290015364E-2</v>
      </c>
      <c r="AT27">
        <v>4.1968962359971052E-2</v>
      </c>
      <c r="AU27">
        <v>4.1972379060744913E-2</v>
      </c>
      <c r="AV27">
        <v>4.1975419570815076E-2</v>
      </c>
      <c r="AW27">
        <v>4.1978125325101701E-2</v>
      </c>
      <c r="AX27">
        <v>4.1980533191447345E-2</v>
      </c>
      <c r="AY27">
        <v>4.1982675975067441E-2</v>
      </c>
      <c r="AZ27">
        <v>4.1984582866323894E-2</v>
      </c>
    </row>
    <row r="28" spans="1:52">
      <c r="A28">
        <v>27</v>
      </c>
      <c r="B28">
        <v>3.0947170171083949E-2</v>
      </c>
      <c r="C28">
        <v>3.7706156786899481E-2</v>
      </c>
      <c r="D28">
        <v>3.8192694769204616E-2</v>
      </c>
      <c r="E28">
        <v>3.8622704571886546E-2</v>
      </c>
      <c r="F28">
        <v>3.9003050539556439E-2</v>
      </c>
      <c r="G28">
        <v>3.9339700820581136E-2</v>
      </c>
      <c r="H28">
        <v>3.9637857408098442E-2</v>
      </c>
      <c r="I28">
        <v>3.9902064676317739E-2</v>
      </c>
      <c r="J28">
        <v>4.0136300480498877E-2</v>
      </c>
      <c r="K28">
        <v>4.0344053023190884E-2</v>
      </c>
      <c r="L28">
        <v>4.0528386024672125E-2</v>
      </c>
      <c r="M28">
        <v>4.069199422453651E-2</v>
      </c>
      <c r="N28">
        <v>4.0837250843888562E-2</v>
      </c>
      <c r="O28">
        <v>4.0966248325928989E-2</v>
      </c>
      <c r="P28">
        <v>4.1080833428598584E-2</v>
      </c>
      <c r="Q28">
        <v>4.1182637548091039E-2</v>
      </c>
      <c r="R28">
        <v>4.1273102997550604E-2</v>
      </c>
      <c r="S28">
        <v>4.1353505840370453E-2</v>
      </c>
      <c r="T28">
        <v>4.1424975777866635E-2</v>
      </c>
      <c r="U28">
        <v>4.1488513508799896E-2</v>
      </c>
      <c r="V28">
        <v>4.1545005912234201E-2</v>
      </c>
      <c r="W28">
        <v>4.1595239350496804E-2</v>
      </c>
      <c r="X28">
        <v>4.1639911343456237E-2</v>
      </c>
      <c r="Y28">
        <v>4.1679640829045406E-2</v>
      </c>
      <c r="Z28">
        <v>4.1714977192384595E-2</v>
      </c>
      <c r="AA28">
        <v>4.1746408221219555E-2</v>
      </c>
      <c r="AB28">
        <v>4.1774367122588751E-2</v>
      </c>
      <c r="AC28">
        <v>4.1799238717192599E-2</v>
      </c>
      <c r="AD28">
        <v>4.1821364912988157E-2</v>
      </c>
      <c r="AE28">
        <v>4.1841049545016551E-2</v>
      </c>
      <c r="AF28">
        <v>4.1858562658309451E-2</v>
      </c>
      <c r="AG28">
        <v>4.1874144299828941E-2</v>
      </c>
      <c r="AH28">
        <v>4.188800787792335E-2</v>
      </c>
      <c r="AI28">
        <v>4.1900343139957386E-2</v>
      </c>
      <c r="AJ28">
        <v>4.1911318812521081E-2</v>
      </c>
      <c r="AK28">
        <v>4.1921084943629561E-2</v>
      </c>
      <c r="AL28">
        <v>4.1929774981143808E-2</v>
      </c>
      <c r="AM28">
        <v>4.193750761770243E-2</v>
      </c>
      <c r="AN28">
        <v>4.1944388428787338E-2</v>
      </c>
      <c r="AO28">
        <v>4.1950511327776052E-2</v>
      </c>
      <c r="AP28">
        <v>4.1955959858103409E-2</v>
      </c>
      <c r="AQ28">
        <v>4.1960808341869216E-2</v>
      </c>
      <c r="AR28">
        <v>4.196512290015364E-2</v>
      </c>
      <c r="AS28">
        <v>4.1968962359971052E-2</v>
      </c>
      <c r="AT28">
        <v>4.1972379060744913E-2</v>
      </c>
      <c r="AU28">
        <v>4.1975419570815076E-2</v>
      </c>
      <c r="AV28">
        <v>4.1978125325101701E-2</v>
      </c>
      <c r="AW28">
        <v>4.1980533191447345E-2</v>
      </c>
      <c r="AX28">
        <v>4.1982675975067441E-2</v>
      </c>
      <c r="AY28">
        <v>4.1984582866323894E-2</v>
      </c>
      <c r="AZ28">
        <v>4.198627983979164E-2</v>
      </c>
    </row>
    <row r="29" spans="1:52">
      <c r="A29">
        <v>28</v>
      </c>
      <c r="B29">
        <v>3.1187802774839124E-2</v>
      </c>
      <c r="C29">
        <v>3.8192694769204616E-2</v>
      </c>
      <c r="D29">
        <v>3.8622704571886546E-2</v>
      </c>
      <c r="E29">
        <v>3.9003050539556439E-2</v>
      </c>
      <c r="F29">
        <v>3.9339700820581136E-2</v>
      </c>
      <c r="G29">
        <v>3.9637857408098442E-2</v>
      </c>
      <c r="H29">
        <v>3.9902064676317739E-2</v>
      </c>
      <c r="I29">
        <v>4.0136300480498877E-2</v>
      </c>
      <c r="J29">
        <v>4.0344053023190884E-2</v>
      </c>
      <c r="K29">
        <v>4.0528386024672125E-2</v>
      </c>
      <c r="L29">
        <v>4.069199422453651E-2</v>
      </c>
      <c r="M29">
        <v>4.0837250843888562E-2</v>
      </c>
      <c r="N29">
        <v>4.0966248325928989E-2</v>
      </c>
      <c r="O29">
        <v>4.1080833428598584E-2</v>
      </c>
      <c r="P29">
        <v>4.1182637548091039E-2</v>
      </c>
      <c r="Q29">
        <v>4.1273102997550604E-2</v>
      </c>
      <c r="R29">
        <v>4.1353505840370453E-2</v>
      </c>
      <c r="S29">
        <v>4.1424975777866635E-2</v>
      </c>
      <c r="T29">
        <v>4.1488513508799896E-2</v>
      </c>
      <c r="U29">
        <v>4.1545005912234201E-2</v>
      </c>
      <c r="V29">
        <v>4.1595239350496804E-2</v>
      </c>
      <c r="W29">
        <v>4.1639911343456237E-2</v>
      </c>
      <c r="X29">
        <v>4.1679640829045406E-2</v>
      </c>
      <c r="Y29">
        <v>4.1714977192384595E-2</v>
      </c>
      <c r="Z29">
        <v>4.1746408221219555E-2</v>
      </c>
      <c r="AA29">
        <v>4.1774367122588751E-2</v>
      </c>
      <c r="AB29">
        <v>4.1799238717192599E-2</v>
      </c>
      <c r="AC29">
        <v>4.1821364912988157E-2</v>
      </c>
      <c r="AD29">
        <v>4.1841049545016551E-2</v>
      </c>
      <c r="AE29">
        <v>4.1858562658309451E-2</v>
      </c>
      <c r="AF29">
        <v>4.1874144299828941E-2</v>
      </c>
      <c r="AG29">
        <v>4.188800787792335E-2</v>
      </c>
      <c r="AH29">
        <v>4.1900343139957386E-2</v>
      </c>
      <c r="AI29">
        <v>4.1911318812521081E-2</v>
      </c>
      <c r="AJ29">
        <v>4.1921084943629561E-2</v>
      </c>
      <c r="AK29">
        <v>4.1929774981143808E-2</v>
      </c>
      <c r="AL29">
        <v>4.193750761770243E-2</v>
      </c>
      <c r="AM29">
        <v>4.1944388428787338E-2</v>
      </c>
      <c r="AN29">
        <v>4.1950511327776052E-2</v>
      </c>
      <c r="AO29">
        <v>4.1955959858103409E-2</v>
      </c>
      <c r="AP29">
        <v>4.1960808341869216E-2</v>
      </c>
      <c r="AQ29">
        <v>4.196512290015364E-2</v>
      </c>
      <c r="AR29">
        <v>4.1968962359971052E-2</v>
      </c>
      <c r="AS29">
        <v>4.1972379060744913E-2</v>
      </c>
      <c r="AT29">
        <v>4.1975419570815076E-2</v>
      </c>
      <c r="AU29">
        <v>4.1978125325101701E-2</v>
      </c>
      <c r="AV29">
        <v>4.1980533191447345E-2</v>
      </c>
      <c r="AW29">
        <v>4.1982675975067441E-2</v>
      </c>
      <c r="AX29">
        <v>4.1984582866323894E-2</v>
      </c>
      <c r="AY29">
        <v>4.198627983979164E-2</v>
      </c>
      <c r="AZ29">
        <v>4.1987790008615633E-2</v>
      </c>
    </row>
    <row r="30" spans="1:52">
      <c r="A30">
        <v>29</v>
      </c>
      <c r="B30">
        <v>3.1428562151177175E-2</v>
      </c>
      <c r="C30">
        <v>3.8622704571886546E-2</v>
      </c>
      <c r="D30">
        <v>3.9003050539556439E-2</v>
      </c>
      <c r="E30">
        <v>3.9339700820581136E-2</v>
      </c>
      <c r="F30">
        <v>3.9637857408098442E-2</v>
      </c>
      <c r="G30">
        <v>3.9902064676317739E-2</v>
      </c>
      <c r="H30">
        <v>4.0136300480498877E-2</v>
      </c>
      <c r="I30">
        <v>4.0344053023190884E-2</v>
      </c>
      <c r="J30">
        <v>4.0528386024672125E-2</v>
      </c>
      <c r="K30">
        <v>4.069199422453651E-2</v>
      </c>
      <c r="L30">
        <v>4.0837250843888562E-2</v>
      </c>
      <c r="M30">
        <v>4.0966248325928989E-2</v>
      </c>
      <c r="N30">
        <v>4.1080833428598584E-2</v>
      </c>
      <c r="O30">
        <v>4.1182637548091039E-2</v>
      </c>
      <c r="P30">
        <v>4.1273102997550604E-2</v>
      </c>
      <c r="Q30">
        <v>4.1353505840370453E-2</v>
      </c>
      <c r="R30">
        <v>4.1424975777866635E-2</v>
      </c>
      <c r="S30">
        <v>4.1488513508799896E-2</v>
      </c>
      <c r="T30">
        <v>4.1545005912234201E-2</v>
      </c>
      <c r="U30">
        <v>4.1595239350496804E-2</v>
      </c>
      <c r="V30">
        <v>4.1639911343456237E-2</v>
      </c>
      <c r="W30">
        <v>4.1679640829045406E-2</v>
      </c>
      <c r="X30">
        <v>4.1714977192384595E-2</v>
      </c>
      <c r="Y30">
        <v>4.1746408221219555E-2</v>
      </c>
      <c r="Z30">
        <v>4.1774367122588751E-2</v>
      </c>
      <c r="AA30">
        <v>4.1799238717192599E-2</v>
      </c>
      <c r="AB30">
        <v>4.1821364912988157E-2</v>
      </c>
      <c r="AC30">
        <v>4.1841049545016551E-2</v>
      </c>
      <c r="AD30">
        <v>4.1858562658309451E-2</v>
      </c>
      <c r="AE30">
        <v>4.1874144299828941E-2</v>
      </c>
      <c r="AF30">
        <v>4.188800787792335E-2</v>
      </c>
      <c r="AG30">
        <v>4.1900343139957386E-2</v>
      </c>
      <c r="AH30">
        <v>4.1911318812521081E-2</v>
      </c>
      <c r="AI30">
        <v>4.1921084943629561E-2</v>
      </c>
      <c r="AJ30">
        <v>4.1929774981143808E-2</v>
      </c>
      <c r="AK30">
        <v>4.193750761770243E-2</v>
      </c>
      <c r="AL30">
        <v>4.1944388428787338E-2</v>
      </c>
      <c r="AM30">
        <v>4.1950511327776052E-2</v>
      </c>
      <c r="AN30">
        <v>4.1955959858103409E-2</v>
      </c>
      <c r="AO30">
        <v>4.1960808341869216E-2</v>
      </c>
      <c r="AP30">
        <v>4.196512290015364E-2</v>
      </c>
      <c r="AQ30">
        <v>4.1968962359971052E-2</v>
      </c>
      <c r="AR30">
        <v>4.1972379060744913E-2</v>
      </c>
      <c r="AS30">
        <v>4.1975419570815076E-2</v>
      </c>
      <c r="AT30">
        <v>4.1978125325101701E-2</v>
      </c>
      <c r="AU30">
        <v>4.1980533191447345E-2</v>
      </c>
      <c r="AV30">
        <v>4.1982675975067441E-2</v>
      </c>
      <c r="AW30">
        <v>4.1984582866323894E-2</v>
      </c>
      <c r="AX30">
        <v>4.198627983979164E-2</v>
      </c>
      <c r="AY30">
        <v>4.1987790008615633E-2</v>
      </c>
      <c r="AZ30">
        <v>4.198913394018855E-2</v>
      </c>
    </row>
    <row r="31" spans="1:52">
      <c r="A31">
        <v>30</v>
      </c>
      <c r="B31">
        <v>3.1667562142356998E-2</v>
      </c>
      <c r="C31">
        <v>3.9003050539556439E-2</v>
      </c>
      <c r="D31">
        <v>3.9339700820581136E-2</v>
      </c>
      <c r="E31">
        <v>3.9637857408098442E-2</v>
      </c>
      <c r="F31">
        <v>3.9902064676317739E-2</v>
      </c>
      <c r="G31">
        <v>4.0136300480498877E-2</v>
      </c>
      <c r="H31">
        <v>4.0344053023190884E-2</v>
      </c>
      <c r="I31">
        <v>4.0528386024672125E-2</v>
      </c>
      <c r="J31">
        <v>4.069199422453651E-2</v>
      </c>
      <c r="K31">
        <v>4.0837250843888562E-2</v>
      </c>
      <c r="L31">
        <v>4.0966248325928989E-2</v>
      </c>
      <c r="M31">
        <v>4.1080833428598584E-2</v>
      </c>
      <c r="N31">
        <v>4.1182637548091039E-2</v>
      </c>
      <c r="O31">
        <v>4.1273102997550604E-2</v>
      </c>
      <c r="P31">
        <v>4.1353505840370453E-2</v>
      </c>
      <c r="Q31">
        <v>4.1424975777866635E-2</v>
      </c>
      <c r="R31">
        <v>4.1488513508799896E-2</v>
      </c>
      <c r="S31">
        <v>4.1545005912234201E-2</v>
      </c>
      <c r="T31">
        <v>4.1595239350496804E-2</v>
      </c>
      <c r="U31">
        <v>4.1639911343456237E-2</v>
      </c>
      <c r="V31">
        <v>4.1679640829045406E-2</v>
      </c>
      <c r="W31">
        <v>4.1714977192384595E-2</v>
      </c>
      <c r="X31">
        <v>4.1746408221219555E-2</v>
      </c>
      <c r="Y31">
        <v>4.1774367122588751E-2</v>
      </c>
      <c r="Z31">
        <v>4.1799238717192599E-2</v>
      </c>
      <c r="AA31">
        <v>4.1821364912988157E-2</v>
      </c>
      <c r="AB31">
        <v>4.1841049545016551E-2</v>
      </c>
      <c r="AC31">
        <v>4.1858562658309451E-2</v>
      </c>
      <c r="AD31">
        <v>4.1874144299828941E-2</v>
      </c>
      <c r="AE31">
        <v>4.188800787792335E-2</v>
      </c>
      <c r="AF31">
        <v>4.1900343139957386E-2</v>
      </c>
      <c r="AG31">
        <v>4.1911318812521081E-2</v>
      </c>
      <c r="AH31">
        <v>4.1921084943629561E-2</v>
      </c>
      <c r="AI31">
        <v>4.1929774981143808E-2</v>
      </c>
      <c r="AJ31">
        <v>4.193750761770243E-2</v>
      </c>
      <c r="AK31">
        <v>4.1944388428787338E-2</v>
      </c>
      <c r="AL31">
        <v>4.1950511327776052E-2</v>
      </c>
      <c r="AM31">
        <v>4.1955959858103409E-2</v>
      </c>
      <c r="AN31">
        <v>4.1960808341869216E-2</v>
      </c>
      <c r="AO31">
        <v>4.196512290015364E-2</v>
      </c>
      <c r="AP31">
        <v>4.1968962359971052E-2</v>
      </c>
      <c r="AQ31">
        <v>4.1972379060744913E-2</v>
      </c>
      <c r="AR31">
        <v>4.1975419570815076E-2</v>
      </c>
      <c r="AS31">
        <v>4.1978125325101701E-2</v>
      </c>
      <c r="AT31">
        <v>4.1980533191447345E-2</v>
      </c>
      <c r="AU31">
        <v>4.1982675975067441E-2</v>
      </c>
      <c r="AV31">
        <v>4.1984582866323894E-2</v>
      </c>
      <c r="AW31">
        <v>4.198627983979164E-2</v>
      </c>
      <c r="AX31">
        <v>4.1987790008615633E-2</v>
      </c>
      <c r="AY31">
        <v>4.198913394018855E-2</v>
      </c>
      <c r="AZ31">
        <v>4.1990329936536064E-2</v>
      </c>
    </row>
    <row r="32" spans="1:52">
      <c r="A32">
        <v>31</v>
      </c>
      <c r="B32">
        <v>3.1903380461488773E-2</v>
      </c>
      <c r="C32">
        <v>3.9339700820581136E-2</v>
      </c>
      <c r="D32">
        <v>3.9637857408098442E-2</v>
      </c>
      <c r="E32">
        <v>3.9902064676317739E-2</v>
      </c>
      <c r="F32">
        <v>4.0136300480498877E-2</v>
      </c>
      <c r="G32">
        <v>4.0344053023190884E-2</v>
      </c>
      <c r="H32">
        <v>4.0528386024672125E-2</v>
      </c>
      <c r="I32">
        <v>4.069199422453651E-2</v>
      </c>
      <c r="J32">
        <v>4.0837250843888562E-2</v>
      </c>
      <c r="K32">
        <v>4.0966248325928989E-2</v>
      </c>
      <c r="L32">
        <v>4.1080833428598584E-2</v>
      </c>
      <c r="M32">
        <v>4.1182637548091039E-2</v>
      </c>
      <c r="N32">
        <v>4.1273102997550604E-2</v>
      </c>
      <c r="O32">
        <v>4.1353505840370453E-2</v>
      </c>
      <c r="P32">
        <v>4.1424975777866635E-2</v>
      </c>
      <c r="Q32">
        <v>4.1488513508799896E-2</v>
      </c>
      <c r="R32">
        <v>4.1545005912234201E-2</v>
      </c>
      <c r="S32">
        <v>4.1595239350496804E-2</v>
      </c>
      <c r="T32">
        <v>4.1639911343456237E-2</v>
      </c>
      <c r="U32">
        <v>4.1679640829045406E-2</v>
      </c>
      <c r="V32">
        <v>4.1714977192384595E-2</v>
      </c>
      <c r="W32">
        <v>4.1746408221219555E-2</v>
      </c>
      <c r="X32">
        <v>4.1774367122588751E-2</v>
      </c>
      <c r="Y32">
        <v>4.1799238717192599E-2</v>
      </c>
      <c r="Z32">
        <v>4.1821364912988157E-2</v>
      </c>
      <c r="AA32">
        <v>4.1841049545016551E-2</v>
      </c>
      <c r="AB32">
        <v>4.1858562658309451E-2</v>
      </c>
      <c r="AC32">
        <v>4.1874144299828941E-2</v>
      </c>
      <c r="AD32">
        <v>4.188800787792335E-2</v>
      </c>
      <c r="AE32">
        <v>4.1900343139957386E-2</v>
      </c>
      <c r="AF32">
        <v>4.1911318812521081E-2</v>
      </c>
      <c r="AG32">
        <v>4.1921084943629561E-2</v>
      </c>
      <c r="AH32">
        <v>4.1929774981143808E-2</v>
      </c>
      <c r="AI32">
        <v>4.193750761770243E-2</v>
      </c>
      <c r="AJ32">
        <v>4.1944388428787338E-2</v>
      </c>
      <c r="AK32">
        <v>4.1950511327776052E-2</v>
      </c>
      <c r="AL32">
        <v>4.1955959858103409E-2</v>
      </c>
      <c r="AM32">
        <v>4.1960808341869216E-2</v>
      </c>
      <c r="AN32">
        <v>4.196512290015364E-2</v>
      </c>
      <c r="AO32">
        <v>4.1968962359971052E-2</v>
      </c>
      <c r="AP32">
        <v>4.1972379060744913E-2</v>
      </c>
      <c r="AQ32">
        <v>4.1975419570815076E-2</v>
      </c>
      <c r="AR32">
        <v>4.1978125325101701E-2</v>
      </c>
      <c r="AS32">
        <v>4.1980533191447345E-2</v>
      </c>
      <c r="AT32">
        <v>4.1982675975067441E-2</v>
      </c>
      <c r="AU32">
        <v>4.1984582866323894E-2</v>
      </c>
      <c r="AV32">
        <v>4.198627983979164E-2</v>
      </c>
      <c r="AW32">
        <v>4.1987790008615633E-2</v>
      </c>
      <c r="AX32">
        <v>4.198913394018855E-2</v>
      </c>
      <c r="AY32">
        <v>4.1990329936536064E-2</v>
      </c>
      <c r="AZ32">
        <v>4.1991394284135009E-2</v>
      </c>
    </row>
    <row r="33" spans="1:52">
      <c r="A33">
        <v>32</v>
      </c>
      <c r="B33">
        <v>3.213495812406264E-2</v>
      </c>
      <c r="C33">
        <v>3.9637857408098442E-2</v>
      </c>
      <c r="D33">
        <v>3.9902064676317739E-2</v>
      </c>
      <c r="E33">
        <v>4.0136300480498877E-2</v>
      </c>
      <c r="F33">
        <v>4.0344053023190884E-2</v>
      </c>
      <c r="G33">
        <v>4.0528386024672125E-2</v>
      </c>
      <c r="H33">
        <v>4.069199422453651E-2</v>
      </c>
      <c r="I33">
        <v>4.0837250843888562E-2</v>
      </c>
      <c r="J33">
        <v>4.0966248325928989E-2</v>
      </c>
      <c r="K33">
        <v>4.1080833428598584E-2</v>
      </c>
      <c r="L33">
        <v>4.1182637548091039E-2</v>
      </c>
      <c r="M33">
        <v>4.1273102997550604E-2</v>
      </c>
      <c r="N33">
        <v>4.1353505840370453E-2</v>
      </c>
      <c r="O33">
        <v>4.1424975777866635E-2</v>
      </c>
      <c r="P33">
        <v>4.1488513508799896E-2</v>
      </c>
      <c r="Q33">
        <v>4.1545005912234201E-2</v>
      </c>
      <c r="R33">
        <v>4.1595239350496804E-2</v>
      </c>
      <c r="S33">
        <v>4.1639911343456237E-2</v>
      </c>
      <c r="T33">
        <v>4.1679640829045406E-2</v>
      </c>
      <c r="U33">
        <v>4.1714977192384595E-2</v>
      </c>
      <c r="V33">
        <v>4.1746408221219555E-2</v>
      </c>
      <c r="W33">
        <v>4.1774367122588751E-2</v>
      </c>
      <c r="X33">
        <v>4.1799238717192599E-2</v>
      </c>
      <c r="Y33">
        <v>4.1821364912988157E-2</v>
      </c>
      <c r="Z33">
        <v>4.1841049545016551E-2</v>
      </c>
      <c r="AA33">
        <v>4.1858562658309451E-2</v>
      </c>
      <c r="AB33">
        <v>4.1874144299828941E-2</v>
      </c>
      <c r="AC33">
        <v>4.188800787792335E-2</v>
      </c>
      <c r="AD33">
        <v>4.1900343139957386E-2</v>
      </c>
      <c r="AE33">
        <v>4.1911318812521081E-2</v>
      </c>
      <c r="AF33">
        <v>4.1921084943629561E-2</v>
      </c>
      <c r="AG33">
        <v>4.1929774981143808E-2</v>
      </c>
      <c r="AH33">
        <v>4.193750761770243E-2</v>
      </c>
      <c r="AI33">
        <v>4.1944388428787338E-2</v>
      </c>
      <c r="AJ33">
        <v>4.1950511327776052E-2</v>
      </c>
      <c r="AK33">
        <v>4.1955959858103409E-2</v>
      </c>
      <c r="AL33">
        <v>4.1960808341869216E-2</v>
      </c>
      <c r="AM33">
        <v>4.196512290015364E-2</v>
      </c>
      <c r="AN33">
        <v>4.1968962359971052E-2</v>
      </c>
      <c r="AO33">
        <v>4.1972379060744913E-2</v>
      </c>
      <c r="AP33">
        <v>4.1975419570815076E-2</v>
      </c>
      <c r="AQ33">
        <v>4.1978125325101701E-2</v>
      </c>
      <c r="AR33">
        <v>4.1980533191447345E-2</v>
      </c>
      <c r="AS33">
        <v>4.1982675975067441E-2</v>
      </c>
      <c r="AT33">
        <v>4.1984582866323894E-2</v>
      </c>
      <c r="AU33">
        <v>4.198627983979164E-2</v>
      </c>
      <c r="AV33">
        <v>4.1987790008615633E-2</v>
      </c>
      <c r="AW33">
        <v>4.198913394018855E-2</v>
      </c>
      <c r="AX33">
        <v>4.1990329936536064E-2</v>
      </c>
      <c r="AY33">
        <v>4.1991394284135009E-2</v>
      </c>
      <c r="AZ33">
        <v>4.1992341476102757E-2</v>
      </c>
    </row>
    <row r="34" spans="1:52">
      <c r="A34">
        <v>33</v>
      </c>
      <c r="B34">
        <v>3.2361521177978636E-2</v>
      </c>
      <c r="C34">
        <v>3.9902064676317739E-2</v>
      </c>
      <c r="D34">
        <v>4.0136300480498877E-2</v>
      </c>
      <c r="E34">
        <v>4.0344053023190884E-2</v>
      </c>
      <c r="F34">
        <v>4.0528386024672125E-2</v>
      </c>
      <c r="G34">
        <v>4.069199422453651E-2</v>
      </c>
      <c r="H34">
        <v>4.0837250843888562E-2</v>
      </c>
      <c r="I34">
        <v>4.0966248325928989E-2</v>
      </c>
      <c r="J34">
        <v>4.1080833428598584E-2</v>
      </c>
      <c r="K34">
        <v>4.1182637548091039E-2</v>
      </c>
      <c r="L34">
        <v>4.1273102997550604E-2</v>
      </c>
      <c r="M34">
        <v>4.1353505840370453E-2</v>
      </c>
      <c r="N34">
        <v>4.1424975777866635E-2</v>
      </c>
      <c r="O34">
        <v>4.1488513508799896E-2</v>
      </c>
      <c r="P34">
        <v>4.1545005912234201E-2</v>
      </c>
      <c r="Q34">
        <v>4.1595239350496804E-2</v>
      </c>
      <c r="R34">
        <v>4.1639911343456237E-2</v>
      </c>
      <c r="S34">
        <v>4.1679640829045406E-2</v>
      </c>
      <c r="T34">
        <v>4.1714977192384595E-2</v>
      </c>
      <c r="U34">
        <v>4.1746408221219555E-2</v>
      </c>
      <c r="V34">
        <v>4.1774367122588751E-2</v>
      </c>
      <c r="W34">
        <v>4.1799238717192599E-2</v>
      </c>
      <c r="X34">
        <v>4.1821364912988157E-2</v>
      </c>
      <c r="Y34">
        <v>4.1841049545016551E-2</v>
      </c>
      <c r="Z34">
        <v>4.1858562658309451E-2</v>
      </c>
      <c r="AA34">
        <v>4.1874144299828941E-2</v>
      </c>
      <c r="AB34">
        <v>4.188800787792335E-2</v>
      </c>
      <c r="AC34">
        <v>4.1900343139957386E-2</v>
      </c>
      <c r="AD34">
        <v>4.1911318812521081E-2</v>
      </c>
      <c r="AE34">
        <v>4.1921084943629561E-2</v>
      </c>
      <c r="AF34">
        <v>4.1929774981143808E-2</v>
      </c>
      <c r="AG34">
        <v>4.193750761770243E-2</v>
      </c>
      <c r="AH34">
        <v>4.1944388428787338E-2</v>
      </c>
      <c r="AI34">
        <v>4.1950511327776052E-2</v>
      </c>
      <c r="AJ34">
        <v>4.1955959858103409E-2</v>
      </c>
      <c r="AK34">
        <v>4.1960808341869216E-2</v>
      </c>
      <c r="AL34">
        <v>4.196512290015364E-2</v>
      </c>
      <c r="AM34">
        <v>4.1968962359971052E-2</v>
      </c>
      <c r="AN34">
        <v>4.1972379060744913E-2</v>
      </c>
      <c r="AO34">
        <v>4.1975419570815076E-2</v>
      </c>
      <c r="AP34">
        <v>4.1978125325101701E-2</v>
      </c>
      <c r="AQ34">
        <v>4.1980533191447345E-2</v>
      </c>
      <c r="AR34">
        <v>4.1982675975067441E-2</v>
      </c>
      <c r="AS34">
        <v>4.1984582866323894E-2</v>
      </c>
      <c r="AT34">
        <v>4.198627983979164E-2</v>
      </c>
      <c r="AU34">
        <v>4.1987790008615633E-2</v>
      </c>
      <c r="AV34">
        <v>4.198913394018855E-2</v>
      </c>
      <c r="AW34">
        <v>4.1990329936536064E-2</v>
      </c>
      <c r="AX34">
        <v>4.1991394284135009E-2</v>
      </c>
      <c r="AY34">
        <v>4.1992341476102757E-2</v>
      </c>
      <c r="AZ34">
        <v>4.1993184409399253E-2</v>
      </c>
    </row>
    <row r="35" spans="1:52">
      <c r="A35">
        <v>34</v>
      </c>
      <c r="B35">
        <v>3.2582519481065608E-2</v>
      </c>
      <c r="C35">
        <v>4.0136300480498877E-2</v>
      </c>
      <c r="D35">
        <v>4.0344053023190884E-2</v>
      </c>
      <c r="E35">
        <v>4.0528386024672125E-2</v>
      </c>
      <c r="F35">
        <v>4.069199422453651E-2</v>
      </c>
      <c r="G35">
        <v>4.0837250843888562E-2</v>
      </c>
      <c r="H35">
        <v>4.0966248325928989E-2</v>
      </c>
      <c r="I35">
        <v>4.1080833428598584E-2</v>
      </c>
      <c r="J35">
        <v>4.1182637548091039E-2</v>
      </c>
      <c r="K35">
        <v>4.1273102997550604E-2</v>
      </c>
      <c r="L35">
        <v>4.1353505840370453E-2</v>
      </c>
      <c r="M35">
        <v>4.1424975777866635E-2</v>
      </c>
      <c r="N35">
        <v>4.1488513508799896E-2</v>
      </c>
      <c r="O35">
        <v>4.1545005912234201E-2</v>
      </c>
      <c r="P35">
        <v>4.1595239350496804E-2</v>
      </c>
      <c r="Q35">
        <v>4.1639911343456237E-2</v>
      </c>
      <c r="R35">
        <v>4.1679640829045406E-2</v>
      </c>
      <c r="S35">
        <v>4.1714977192384595E-2</v>
      </c>
      <c r="T35">
        <v>4.1746408221219555E-2</v>
      </c>
      <c r="U35">
        <v>4.1774367122588751E-2</v>
      </c>
      <c r="V35">
        <v>4.1799238717192599E-2</v>
      </c>
      <c r="W35">
        <v>4.1821364912988157E-2</v>
      </c>
      <c r="X35">
        <v>4.1841049545016551E-2</v>
      </c>
      <c r="Y35">
        <v>4.1858562658309451E-2</v>
      </c>
      <c r="Z35">
        <v>4.1874144299828941E-2</v>
      </c>
      <c r="AA35">
        <v>4.188800787792335E-2</v>
      </c>
      <c r="AB35">
        <v>4.1900343139957386E-2</v>
      </c>
      <c r="AC35">
        <v>4.1911318812521081E-2</v>
      </c>
      <c r="AD35">
        <v>4.1921084943629561E-2</v>
      </c>
      <c r="AE35">
        <v>4.1929774981143808E-2</v>
      </c>
      <c r="AF35">
        <v>4.193750761770243E-2</v>
      </c>
      <c r="AG35">
        <v>4.1944388428787338E-2</v>
      </c>
      <c r="AH35">
        <v>4.1950511327776052E-2</v>
      </c>
      <c r="AI35">
        <v>4.1955959858103409E-2</v>
      </c>
      <c r="AJ35">
        <v>4.1960808341869216E-2</v>
      </c>
      <c r="AK35">
        <v>4.196512290015364E-2</v>
      </c>
      <c r="AL35">
        <v>4.1968962359971052E-2</v>
      </c>
      <c r="AM35">
        <v>4.1972379060744913E-2</v>
      </c>
      <c r="AN35">
        <v>4.1975419570815076E-2</v>
      </c>
      <c r="AO35">
        <v>4.1978125325101701E-2</v>
      </c>
      <c r="AP35">
        <v>4.1980533191447345E-2</v>
      </c>
      <c r="AQ35">
        <v>4.1982675975067441E-2</v>
      </c>
      <c r="AR35">
        <v>4.1984582866323894E-2</v>
      </c>
      <c r="AS35">
        <v>4.198627983979164E-2</v>
      </c>
      <c r="AT35">
        <v>4.1987790008615633E-2</v>
      </c>
      <c r="AU35">
        <v>4.198913394018855E-2</v>
      </c>
      <c r="AV35">
        <v>4.1990329936536064E-2</v>
      </c>
      <c r="AW35">
        <v>4.1991394284135009E-2</v>
      </c>
      <c r="AX35">
        <v>4.1992341476102757E-2</v>
      </c>
      <c r="AY35">
        <v>4.1993184409399253E-2</v>
      </c>
      <c r="AZ35">
        <v>4.1993934561112667E-2</v>
      </c>
    </row>
    <row r="36" spans="1:52">
      <c r="A36">
        <v>35</v>
      </c>
      <c r="B36">
        <v>3.2797578600596067E-2</v>
      </c>
      <c r="C36">
        <v>4.0344053023190884E-2</v>
      </c>
      <c r="D36">
        <v>4.0528386024672125E-2</v>
      </c>
      <c r="E36">
        <v>4.069199422453651E-2</v>
      </c>
      <c r="F36">
        <v>4.0837250843888562E-2</v>
      </c>
      <c r="G36">
        <v>4.0966248325928989E-2</v>
      </c>
      <c r="H36">
        <v>4.1080833428598584E-2</v>
      </c>
      <c r="I36">
        <v>4.1182637548091039E-2</v>
      </c>
      <c r="J36">
        <v>4.1273102997550604E-2</v>
      </c>
      <c r="K36">
        <v>4.1353505840370453E-2</v>
      </c>
      <c r="L36">
        <v>4.1424975777866635E-2</v>
      </c>
      <c r="M36">
        <v>4.1488513508799896E-2</v>
      </c>
      <c r="N36">
        <v>4.1545005912234201E-2</v>
      </c>
      <c r="O36">
        <v>4.1595239350496804E-2</v>
      </c>
      <c r="P36">
        <v>4.1639911343456237E-2</v>
      </c>
      <c r="Q36">
        <v>4.1679640829045406E-2</v>
      </c>
      <c r="R36">
        <v>4.1714977192384595E-2</v>
      </c>
      <c r="S36">
        <v>4.1746408221219555E-2</v>
      </c>
      <c r="T36">
        <v>4.1774367122588751E-2</v>
      </c>
      <c r="U36">
        <v>4.1799238717192599E-2</v>
      </c>
      <c r="V36">
        <v>4.1821364912988157E-2</v>
      </c>
      <c r="W36">
        <v>4.1841049545016551E-2</v>
      </c>
      <c r="X36">
        <v>4.1858562658309451E-2</v>
      </c>
      <c r="Y36">
        <v>4.1874144299828941E-2</v>
      </c>
      <c r="Z36">
        <v>4.188800787792335E-2</v>
      </c>
      <c r="AA36">
        <v>4.1900343139957386E-2</v>
      </c>
      <c r="AB36">
        <v>4.1911318812521081E-2</v>
      </c>
      <c r="AC36">
        <v>4.1921084943629561E-2</v>
      </c>
      <c r="AD36">
        <v>4.1929774981143808E-2</v>
      </c>
      <c r="AE36">
        <v>4.193750761770243E-2</v>
      </c>
      <c r="AF36">
        <v>4.1944388428787338E-2</v>
      </c>
      <c r="AG36">
        <v>4.1950511327776052E-2</v>
      </c>
      <c r="AH36">
        <v>4.1955959858103409E-2</v>
      </c>
      <c r="AI36">
        <v>4.1960808341869216E-2</v>
      </c>
      <c r="AJ36">
        <v>4.196512290015364E-2</v>
      </c>
      <c r="AK36">
        <v>4.1968962359971052E-2</v>
      </c>
      <c r="AL36">
        <v>4.1972379060744913E-2</v>
      </c>
      <c r="AM36">
        <v>4.1975419570815076E-2</v>
      </c>
      <c r="AN36">
        <v>4.1978125325101701E-2</v>
      </c>
      <c r="AO36">
        <v>4.1980533191447345E-2</v>
      </c>
      <c r="AP36">
        <v>4.1982675975067441E-2</v>
      </c>
      <c r="AQ36">
        <v>4.1984582866323894E-2</v>
      </c>
      <c r="AR36">
        <v>4.198627983979164E-2</v>
      </c>
      <c r="AS36">
        <v>4.1987790008615633E-2</v>
      </c>
      <c r="AT36">
        <v>4.198913394018855E-2</v>
      </c>
      <c r="AU36">
        <v>4.1990329936536064E-2</v>
      </c>
      <c r="AV36">
        <v>4.1991394284135009E-2</v>
      </c>
      <c r="AW36">
        <v>4.1992341476102757E-2</v>
      </c>
      <c r="AX36">
        <v>4.1993184409399253E-2</v>
      </c>
      <c r="AY36">
        <v>4.1993934561112667E-2</v>
      </c>
      <c r="AZ36">
        <v>4.1994602144633797E-2</v>
      </c>
    </row>
    <row r="37" spans="1:52">
      <c r="A37">
        <v>36</v>
      </c>
      <c r="B37">
        <v>3.3006461876522675E-2</v>
      </c>
      <c r="C37">
        <v>4.0528386024672125E-2</v>
      </c>
      <c r="D37">
        <v>4.069199422453651E-2</v>
      </c>
      <c r="E37">
        <v>4.0837250843888562E-2</v>
      </c>
      <c r="F37">
        <v>4.0966248325928989E-2</v>
      </c>
      <c r="G37">
        <v>4.1080833428598584E-2</v>
      </c>
      <c r="H37">
        <v>4.1182637548091039E-2</v>
      </c>
      <c r="I37">
        <v>4.1273102997550604E-2</v>
      </c>
      <c r="J37">
        <v>4.1353505840370453E-2</v>
      </c>
      <c r="K37">
        <v>4.1424975777866635E-2</v>
      </c>
      <c r="L37">
        <v>4.1488513508799896E-2</v>
      </c>
      <c r="M37">
        <v>4.1545005912234201E-2</v>
      </c>
      <c r="N37">
        <v>4.1595239350496804E-2</v>
      </c>
      <c r="O37">
        <v>4.1639911343456237E-2</v>
      </c>
      <c r="P37">
        <v>4.1679640829045406E-2</v>
      </c>
      <c r="Q37">
        <v>4.1714977192384595E-2</v>
      </c>
      <c r="R37">
        <v>4.1746408221219555E-2</v>
      </c>
      <c r="S37">
        <v>4.1774367122588751E-2</v>
      </c>
      <c r="T37">
        <v>4.1799238717192599E-2</v>
      </c>
      <c r="U37">
        <v>4.1821364912988157E-2</v>
      </c>
      <c r="V37">
        <v>4.1841049545016551E-2</v>
      </c>
      <c r="W37">
        <v>4.1858562658309451E-2</v>
      </c>
      <c r="X37">
        <v>4.1874144299828941E-2</v>
      </c>
      <c r="Y37">
        <v>4.188800787792335E-2</v>
      </c>
      <c r="Z37">
        <v>4.1900343139957386E-2</v>
      </c>
      <c r="AA37">
        <v>4.1911318812521081E-2</v>
      </c>
      <c r="AB37">
        <v>4.1921084943629561E-2</v>
      </c>
      <c r="AC37">
        <v>4.1929774981143808E-2</v>
      </c>
      <c r="AD37">
        <v>4.193750761770243E-2</v>
      </c>
      <c r="AE37">
        <v>4.1944388428787338E-2</v>
      </c>
      <c r="AF37">
        <v>4.1950511327776052E-2</v>
      </c>
      <c r="AG37">
        <v>4.1955959858103409E-2</v>
      </c>
      <c r="AH37">
        <v>4.1960808341869216E-2</v>
      </c>
      <c r="AI37">
        <v>4.196512290015364E-2</v>
      </c>
      <c r="AJ37">
        <v>4.1968962359971052E-2</v>
      </c>
      <c r="AK37">
        <v>4.1972379060744913E-2</v>
      </c>
      <c r="AL37">
        <v>4.1975419570815076E-2</v>
      </c>
      <c r="AM37">
        <v>4.1978125325101701E-2</v>
      </c>
      <c r="AN37">
        <v>4.1980533191447345E-2</v>
      </c>
      <c r="AO37">
        <v>4.1982675975067441E-2</v>
      </c>
      <c r="AP37">
        <v>4.1984582866323894E-2</v>
      </c>
      <c r="AQ37">
        <v>4.198627983979164E-2</v>
      </c>
      <c r="AR37">
        <v>4.1987790008615633E-2</v>
      </c>
      <c r="AS37">
        <v>4.198913394018855E-2</v>
      </c>
      <c r="AT37">
        <v>4.1990329936536064E-2</v>
      </c>
      <c r="AU37">
        <v>4.1991394284135009E-2</v>
      </c>
      <c r="AV37">
        <v>4.1992341476102757E-2</v>
      </c>
      <c r="AW37">
        <v>4.1993184409399253E-2</v>
      </c>
      <c r="AX37">
        <v>4.1993934561112667E-2</v>
      </c>
      <c r="AY37">
        <v>4.1994602144633797E-2</v>
      </c>
      <c r="AZ37">
        <v>4.1995196248792555E-2</v>
      </c>
    </row>
    <row r="38" spans="1:52">
      <c r="A38">
        <v>37</v>
      </c>
      <c r="B38">
        <v>3.320904040228756E-2</v>
      </c>
      <c r="C38">
        <v>4.069199422453651E-2</v>
      </c>
      <c r="D38">
        <v>4.0837250843888562E-2</v>
      </c>
      <c r="E38">
        <v>4.0966248325928989E-2</v>
      </c>
      <c r="F38">
        <v>4.1080833428598584E-2</v>
      </c>
      <c r="G38">
        <v>4.1182637548091039E-2</v>
      </c>
      <c r="H38">
        <v>4.1273102997550604E-2</v>
      </c>
      <c r="I38">
        <v>4.1353505840370453E-2</v>
      </c>
      <c r="J38">
        <v>4.1424975777866635E-2</v>
      </c>
      <c r="K38">
        <v>4.1488513508799896E-2</v>
      </c>
      <c r="L38">
        <v>4.1545005912234201E-2</v>
      </c>
      <c r="M38">
        <v>4.1595239350496804E-2</v>
      </c>
      <c r="N38">
        <v>4.1639911343456237E-2</v>
      </c>
      <c r="O38">
        <v>4.1679640829045406E-2</v>
      </c>
      <c r="P38">
        <v>4.1714977192384595E-2</v>
      </c>
      <c r="Q38">
        <v>4.1746408221219555E-2</v>
      </c>
      <c r="R38">
        <v>4.1774367122588751E-2</v>
      </c>
      <c r="S38">
        <v>4.1799238717192599E-2</v>
      </c>
      <c r="T38">
        <v>4.1821364912988157E-2</v>
      </c>
      <c r="U38">
        <v>4.1841049545016551E-2</v>
      </c>
      <c r="V38">
        <v>4.1858562658309451E-2</v>
      </c>
      <c r="W38">
        <v>4.1874144299828941E-2</v>
      </c>
      <c r="X38">
        <v>4.188800787792335E-2</v>
      </c>
      <c r="Y38">
        <v>4.1900343139957386E-2</v>
      </c>
      <c r="Z38">
        <v>4.1911318812521081E-2</v>
      </c>
      <c r="AA38">
        <v>4.1921084943629561E-2</v>
      </c>
      <c r="AB38">
        <v>4.1929774981143808E-2</v>
      </c>
      <c r="AC38">
        <v>4.193750761770243E-2</v>
      </c>
      <c r="AD38">
        <v>4.1944388428787338E-2</v>
      </c>
      <c r="AE38">
        <v>4.1950511327776052E-2</v>
      </c>
      <c r="AF38">
        <v>4.1955959858103409E-2</v>
      </c>
      <c r="AG38">
        <v>4.1960808341869216E-2</v>
      </c>
      <c r="AH38">
        <v>4.196512290015364E-2</v>
      </c>
      <c r="AI38">
        <v>4.1968962359971052E-2</v>
      </c>
      <c r="AJ38">
        <v>4.1972379060744913E-2</v>
      </c>
      <c r="AK38">
        <v>4.1975419570815076E-2</v>
      </c>
      <c r="AL38">
        <v>4.1978125325101701E-2</v>
      </c>
      <c r="AM38">
        <v>4.1980533191447345E-2</v>
      </c>
      <c r="AN38">
        <v>4.1982675975067441E-2</v>
      </c>
      <c r="AO38">
        <v>4.1984582866323894E-2</v>
      </c>
      <c r="AP38">
        <v>4.198627983979164E-2</v>
      </c>
      <c r="AQ38">
        <v>4.1987790008615633E-2</v>
      </c>
      <c r="AR38">
        <v>4.198913394018855E-2</v>
      </c>
      <c r="AS38">
        <v>4.1990329936536064E-2</v>
      </c>
      <c r="AT38">
        <v>4.1991394284135009E-2</v>
      </c>
      <c r="AU38">
        <v>4.1992341476102757E-2</v>
      </c>
      <c r="AV38">
        <v>4.1993184409399253E-2</v>
      </c>
      <c r="AW38">
        <v>4.1993934561112667E-2</v>
      </c>
      <c r="AX38">
        <v>4.1994602144633797E-2</v>
      </c>
      <c r="AY38">
        <v>4.1995196248792555E-2</v>
      </c>
      <c r="AZ38">
        <v>4.1995724961906955E-2</v>
      </c>
    </row>
    <row r="39" spans="1:52">
      <c r="A39">
        <v>38</v>
      </c>
      <c r="B39">
        <v>3.3405269205831312E-2</v>
      </c>
      <c r="C39">
        <v>4.0837250843888562E-2</v>
      </c>
      <c r="D39">
        <v>4.0966248325928989E-2</v>
      </c>
      <c r="E39">
        <v>4.1080833428598584E-2</v>
      </c>
      <c r="F39">
        <v>4.1182637548091039E-2</v>
      </c>
      <c r="G39">
        <v>4.1273102997550604E-2</v>
      </c>
      <c r="H39">
        <v>4.1353505840370453E-2</v>
      </c>
      <c r="I39">
        <v>4.1424975777866635E-2</v>
      </c>
      <c r="J39">
        <v>4.1488513508799896E-2</v>
      </c>
      <c r="K39">
        <v>4.1545005912234201E-2</v>
      </c>
      <c r="L39">
        <v>4.1595239350496804E-2</v>
      </c>
      <c r="M39">
        <v>4.1639911343456237E-2</v>
      </c>
      <c r="N39">
        <v>4.1679640829045406E-2</v>
      </c>
      <c r="O39">
        <v>4.1714977192384595E-2</v>
      </c>
      <c r="P39">
        <v>4.1746408221219555E-2</v>
      </c>
      <c r="Q39">
        <v>4.1774367122588751E-2</v>
      </c>
      <c r="R39">
        <v>4.1799238717192599E-2</v>
      </c>
      <c r="S39">
        <v>4.1821364912988157E-2</v>
      </c>
      <c r="T39">
        <v>4.1841049545016551E-2</v>
      </c>
      <c r="U39">
        <v>4.1858562658309451E-2</v>
      </c>
      <c r="V39">
        <v>4.1874144299828941E-2</v>
      </c>
      <c r="W39">
        <v>4.188800787792335E-2</v>
      </c>
      <c r="X39">
        <v>4.1900343139957386E-2</v>
      </c>
      <c r="Y39">
        <v>4.1911318812521081E-2</v>
      </c>
      <c r="Z39">
        <v>4.1921084943629561E-2</v>
      </c>
      <c r="AA39">
        <v>4.1929774981143808E-2</v>
      </c>
      <c r="AB39">
        <v>4.193750761770243E-2</v>
      </c>
      <c r="AC39">
        <v>4.1944388428787338E-2</v>
      </c>
      <c r="AD39">
        <v>4.1950511327776052E-2</v>
      </c>
      <c r="AE39">
        <v>4.1955959858103409E-2</v>
      </c>
      <c r="AF39">
        <v>4.1960808341869216E-2</v>
      </c>
      <c r="AG39">
        <v>4.196512290015364E-2</v>
      </c>
      <c r="AH39">
        <v>4.1968962359971052E-2</v>
      </c>
      <c r="AI39">
        <v>4.1972379060744913E-2</v>
      </c>
      <c r="AJ39">
        <v>4.1975419570815076E-2</v>
      </c>
      <c r="AK39">
        <v>4.1978125325101701E-2</v>
      </c>
      <c r="AL39">
        <v>4.1980533191447345E-2</v>
      </c>
      <c r="AM39">
        <v>4.1982675975067441E-2</v>
      </c>
      <c r="AN39">
        <v>4.1984582866323894E-2</v>
      </c>
      <c r="AO39">
        <v>4.198627983979164E-2</v>
      </c>
      <c r="AP39">
        <v>4.1987790008615633E-2</v>
      </c>
      <c r="AQ39">
        <v>4.198913394018855E-2</v>
      </c>
      <c r="AR39">
        <v>4.1990329936536064E-2</v>
      </c>
      <c r="AS39">
        <v>4.1991394284135009E-2</v>
      </c>
      <c r="AT39">
        <v>4.1992341476102757E-2</v>
      </c>
      <c r="AU39">
        <v>4.1993184409399253E-2</v>
      </c>
      <c r="AV39">
        <v>4.1993934561112667E-2</v>
      </c>
      <c r="AW39">
        <v>4.1994602144633797E-2</v>
      </c>
      <c r="AX39">
        <v>4.1995196248792555E-2</v>
      </c>
      <c r="AY39">
        <v>4.1995724961906955E-2</v>
      </c>
      <c r="AZ39">
        <v>4.1996195481821319E-2</v>
      </c>
    </row>
    <row r="40" spans="1:52">
      <c r="A40">
        <v>39</v>
      </c>
      <c r="B40">
        <v>3.3595168309175971E-2</v>
      </c>
      <c r="C40">
        <v>4.0966248325928989E-2</v>
      </c>
      <c r="D40">
        <v>4.1080833428598584E-2</v>
      </c>
      <c r="E40">
        <v>4.1182637548091039E-2</v>
      </c>
      <c r="F40">
        <v>4.1273102997550604E-2</v>
      </c>
      <c r="G40">
        <v>4.1353505840370453E-2</v>
      </c>
      <c r="H40">
        <v>4.1424975777866635E-2</v>
      </c>
      <c r="I40">
        <v>4.1488513508799896E-2</v>
      </c>
      <c r="J40">
        <v>4.1545005912234201E-2</v>
      </c>
      <c r="K40">
        <v>4.1595239350496804E-2</v>
      </c>
      <c r="L40">
        <v>4.1639911343456237E-2</v>
      </c>
      <c r="M40">
        <v>4.1679640829045406E-2</v>
      </c>
      <c r="N40">
        <v>4.1714977192384595E-2</v>
      </c>
      <c r="O40">
        <v>4.1746408221219555E-2</v>
      </c>
      <c r="P40">
        <v>4.1774367122588751E-2</v>
      </c>
      <c r="Q40">
        <v>4.1799238717192599E-2</v>
      </c>
      <c r="R40">
        <v>4.1821364912988157E-2</v>
      </c>
      <c r="S40">
        <v>4.1841049545016551E-2</v>
      </c>
      <c r="T40">
        <v>4.1858562658309451E-2</v>
      </c>
      <c r="U40">
        <v>4.1874144299828941E-2</v>
      </c>
      <c r="V40">
        <v>4.188800787792335E-2</v>
      </c>
      <c r="W40">
        <v>4.1900343139957386E-2</v>
      </c>
      <c r="X40">
        <v>4.1911318812521081E-2</v>
      </c>
      <c r="Y40">
        <v>4.1921084943629561E-2</v>
      </c>
      <c r="Z40">
        <v>4.1929774981143808E-2</v>
      </c>
      <c r="AA40">
        <v>4.193750761770243E-2</v>
      </c>
      <c r="AB40">
        <v>4.1944388428787338E-2</v>
      </c>
      <c r="AC40">
        <v>4.1950511327776052E-2</v>
      </c>
      <c r="AD40">
        <v>4.1955959858103409E-2</v>
      </c>
      <c r="AE40">
        <v>4.1960808341869216E-2</v>
      </c>
      <c r="AF40">
        <v>4.196512290015364E-2</v>
      </c>
      <c r="AG40">
        <v>4.1968962359971052E-2</v>
      </c>
      <c r="AH40">
        <v>4.1972379060744913E-2</v>
      </c>
      <c r="AI40">
        <v>4.1975419570815076E-2</v>
      </c>
      <c r="AJ40">
        <v>4.1978125325101701E-2</v>
      </c>
      <c r="AK40">
        <v>4.1980533191447345E-2</v>
      </c>
      <c r="AL40">
        <v>4.1982675975067441E-2</v>
      </c>
      <c r="AM40">
        <v>4.1984582866323894E-2</v>
      </c>
      <c r="AN40">
        <v>4.198627983979164E-2</v>
      </c>
      <c r="AO40">
        <v>4.1987790008615633E-2</v>
      </c>
      <c r="AP40">
        <v>4.198913394018855E-2</v>
      </c>
      <c r="AQ40">
        <v>4.1990329936536064E-2</v>
      </c>
      <c r="AR40">
        <v>4.1991394284135009E-2</v>
      </c>
      <c r="AS40">
        <v>4.1992341476102757E-2</v>
      </c>
      <c r="AT40">
        <v>4.1993184409399253E-2</v>
      </c>
      <c r="AU40">
        <v>4.1993934561112667E-2</v>
      </c>
      <c r="AV40">
        <v>4.1994602144633797E-2</v>
      </c>
      <c r="AW40">
        <v>4.1995196248792555E-2</v>
      </c>
      <c r="AX40">
        <v>4.1995724961906955E-2</v>
      </c>
      <c r="AY40">
        <v>4.1996195481821319E-2</v>
      </c>
      <c r="AZ40">
        <v>4.1996614213902772E-2</v>
      </c>
    </row>
    <row r="41" spans="1:52">
      <c r="A41">
        <v>40</v>
      </c>
      <c r="B41">
        <v>3.3778807643328301E-2</v>
      </c>
      <c r="C41">
        <v>4.1080833428598584E-2</v>
      </c>
      <c r="D41">
        <v>4.1182637548091039E-2</v>
      </c>
      <c r="E41">
        <v>4.1273102997550604E-2</v>
      </c>
      <c r="F41">
        <v>4.1353505840370453E-2</v>
      </c>
      <c r="G41">
        <v>4.1424975777866635E-2</v>
      </c>
      <c r="H41">
        <v>4.1488513508799896E-2</v>
      </c>
      <c r="I41">
        <v>4.1545005912234201E-2</v>
      </c>
      <c r="J41">
        <v>4.1595239350496804E-2</v>
      </c>
      <c r="K41">
        <v>4.1639911343456237E-2</v>
      </c>
      <c r="L41">
        <v>4.1679640829045406E-2</v>
      </c>
      <c r="M41">
        <v>4.1714977192384595E-2</v>
      </c>
      <c r="N41">
        <v>4.1746408221219555E-2</v>
      </c>
      <c r="O41">
        <v>4.1774367122588751E-2</v>
      </c>
      <c r="P41">
        <v>4.1799238717192599E-2</v>
      </c>
      <c r="Q41">
        <v>4.1821364912988157E-2</v>
      </c>
      <c r="R41">
        <v>4.1841049545016551E-2</v>
      </c>
      <c r="S41">
        <v>4.1858562658309451E-2</v>
      </c>
      <c r="T41">
        <v>4.1874144299828941E-2</v>
      </c>
      <c r="U41">
        <v>4.188800787792335E-2</v>
      </c>
      <c r="V41">
        <v>4.1900343139957386E-2</v>
      </c>
      <c r="W41">
        <v>4.1911318812521081E-2</v>
      </c>
      <c r="X41">
        <v>4.1921084943629561E-2</v>
      </c>
      <c r="Y41">
        <v>4.1929774981143808E-2</v>
      </c>
      <c r="Z41">
        <v>4.193750761770243E-2</v>
      </c>
      <c r="AA41">
        <v>4.1944388428787338E-2</v>
      </c>
      <c r="AB41">
        <v>4.1950511327776052E-2</v>
      </c>
      <c r="AC41">
        <v>4.1955959858103409E-2</v>
      </c>
      <c r="AD41">
        <v>4.1960808341869216E-2</v>
      </c>
      <c r="AE41">
        <v>4.196512290015364E-2</v>
      </c>
      <c r="AF41">
        <v>4.1968962359971052E-2</v>
      </c>
      <c r="AG41">
        <v>4.1972379060744913E-2</v>
      </c>
      <c r="AH41">
        <v>4.1975419570815076E-2</v>
      </c>
      <c r="AI41">
        <v>4.1978125325101701E-2</v>
      </c>
      <c r="AJ41">
        <v>4.1980533191447345E-2</v>
      </c>
      <c r="AK41">
        <v>4.1982675975067441E-2</v>
      </c>
      <c r="AL41">
        <v>4.1984582866323894E-2</v>
      </c>
      <c r="AM41">
        <v>4.198627983979164E-2</v>
      </c>
      <c r="AN41">
        <v>4.1987790008615633E-2</v>
      </c>
      <c r="AO41">
        <v>4.198913394018855E-2</v>
      </c>
      <c r="AP41">
        <v>4.1990329936536064E-2</v>
      </c>
      <c r="AQ41">
        <v>4.1991394284135009E-2</v>
      </c>
      <c r="AR41">
        <v>4.1992341476102757E-2</v>
      </c>
      <c r="AS41">
        <v>4.1993184409399253E-2</v>
      </c>
      <c r="AT41">
        <v>4.1993934561112667E-2</v>
      </c>
      <c r="AU41">
        <v>4.1994602144633797E-2</v>
      </c>
      <c r="AV41">
        <v>4.1995196248792555E-2</v>
      </c>
      <c r="AW41">
        <v>4.1995724961906955E-2</v>
      </c>
      <c r="AX41">
        <v>4.1996195481821319E-2</v>
      </c>
      <c r="AY41">
        <v>4.1996614213902772E-2</v>
      </c>
      <c r="AZ41">
        <v>4.1996986858513274E-2</v>
      </c>
    </row>
    <row r="42" spans="1:52">
      <c r="A42">
        <v>41</v>
      </c>
      <c r="B42">
        <v>3.3956295021803751E-2</v>
      </c>
      <c r="C42">
        <v>4.1182637548091039E-2</v>
      </c>
      <c r="D42">
        <v>4.1273102997550604E-2</v>
      </c>
      <c r="E42">
        <v>4.1353505840370453E-2</v>
      </c>
      <c r="F42">
        <v>4.1424975777866635E-2</v>
      </c>
      <c r="G42">
        <v>4.1488513508799896E-2</v>
      </c>
      <c r="H42">
        <v>4.1545005912234201E-2</v>
      </c>
      <c r="I42">
        <v>4.1595239350496804E-2</v>
      </c>
      <c r="J42">
        <v>4.1639911343456237E-2</v>
      </c>
      <c r="K42">
        <v>4.1679640829045406E-2</v>
      </c>
      <c r="L42">
        <v>4.1714977192384595E-2</v>
      </c>
      <c r="M42">
        <v>4.1746408221219555E-2</v>
      </c>
      <c r="N42">
        <v>4.1774367122588751E-2</v>
      </c>
      <c r="O42">
        <v>4.1799238717192599E-2</v>
      </c>
      <c r="P42">
        <v>4.1821364912988157E-2</v>
      </c>
      <c r="Q42">
        <v>4.1841049545016551E-2</v>
      </c>
      <c r="R42">
        <v>4.1858562658309451E-2</v>
      </c>
      <c r="S42">
        <v>4.1874144299828941E-2</v>
      </c>
      <c r="T42">
        <v>4.188800787792335E-2</v>
      </c>
      <c r="U42">
        <v>4.1900343139957386E-2</v>
      </c>
      <c r="V42">
        <v>4.1911318812521081E-2</v>
      </c>
      <c r="W42">
        <v>4.1921084943629561E-2</v>
      </c>
      <c r="X42">
        <v>4.1929774981143808E-2</v>
      </c>
      <c r="Y42">
        <v>4.193750761770243E-2</v>
      </c>
      <c r="Z42">
        <v>4.1944388428787338E-2</v>
      </c>
      <c r="AA42">
        <v>4.1950511327776052E-2</v>
      </c>
      <c r="AB42">
        <v>4.1955959858103409E-2</v>
      </c>
      <c r="AC42">
        <v>4.1960808341869216E-2</v>
      </c>
      <c r="AD42">
        <v>4.196512290015364E-2</v>
      </c>
      <c r="AE42">
        <v>4.1968962359971052E-2</v>
      </c>
      <c r="AF42">
        <v>4.1972379060744913E-2</v>
      </c>
      <c r="AG42">
        <v>4.1975419570815076E-2</v>
      </c>
      <c r="AH42">
        <v>4.1978125325101701E-2</v>
      </c>
      <c r="AI42">
        <v>4.1980533191447345E-2</v>
      </c>
      <c r="AJ42">
        <v>4.1982675975067441E-2</v>
      </c>
      <c r="AK42">
        <v>4.1984582866323894E-2</v>
      </c>
      <c r="AL42">
        <v>4.198627983979164E-2</v>
      </c>
      <c r="AM42">
        <v>4.1987790008615633E-2</v>
      </c>
      <c r="AN42">
        <v>4.198913394018855E-2</v>
      </c>
      <c r="AO42">
        <v>4.1990329936536064E-2</v>
      </c>
      <c r="AP42">
        <v>4.1991394284135009E-2</v>
      </c>
      <c r="AQ42">
        <v>4.1992341476102757E-2</v>
      </c>
      <c r="AR42">
        <v>4.1993184409399253E-2</v>
      </c>
      <c r="AS42">
        <v>4.1993934561112667E-2</v>
      </c>
      <c r="AT42">
        <v>4.1994602144633797E-2</v>
      </c>
      <c r="AU42">
        <v>4.1995196248792555E-2</v>
      </c>
      <c r="AV42">
        <v>4.1995724961906955E-2</v>
      </c>
      <c r="AW42">
        <v>4.1996195481821319E-2</v>
      </c>
      <c r="AX42">
        <v>4.1996614213902772E-2</v>
      </c>
      <c r="AY42">
        <v>4.1996986858513274E-2</v>
      </c>
      <c r="AZ42">
        <v>4.1997318488462332E-2</v>
      </c>
    </row>
    <row r="43" spans="1:52">
      <c r="A43">
        <v>42</v>
      </c>
      <c r="B43">
        <v>3.4127766549205019E-2</v>
      </c>
      <c r="C43">
        <v>4.1273102997550604E-2</v>
      </c>
      <c r="D43">
        <v>4.1353505840370453E-2</v>
      </c>
      <c r="E43">
        <v>4.1424975777866635E-2</v>
      </c>
      <c r="F43">
        <v>4.1488513508799896E-2</v>
      </c>
      <c r="G43">
        <v>4.1545005912234201E-2</v>
      </c>
      <c r="H43">
        <v>4.1595239350496804E-2</v>
      </c>
      <c r="I43">
        <v>4.1639911343456237E-2</v>
      </c>
      <c r="J43">
        <v>4.1679640829045406E-2</v>
      </c>
      <c r="K43">
        <v>4.1714977192384595E-2</v>
      </c>
      <c r="L43">
        <v>4.1746408221219555E-2</v>
      </c>
      <c r="M43">
        <v>4.1774367122588751E-2</v>
      </c>
      <c r="N43">
        <v>4.1799238717192599E-2</v>
      </c>
      <c r="O43">
        <v>4.1821364912988157E-2</v>
      </c>
      <c r="P43">
        <v>4.1841049545016551E-2</v>
      </c>
      <c r="Q43">
        <v>4.1858562658309451E-2</v>
      </c>
      <c r="R43">
        <v>4.1874144299828941E-2</v>
      </c>
      <c r="S43">
        <v>4.188800787792335E-2</v>
      </c>
      <c r="T43">
        <v>4.1900343139957386E-2</v>
      </c>
      <c r="U43">
        <v>4.1911318812521081E-2</v>
      </c>
      <c r="V43">
        <v>4.1921084943629561E-2</v>
      </c>
      <c r="W43">
        <v>4.1929774981143808E-2</v>
      </c>
      <c r="X43">
        <v>4.193750761770243E-2</v>
      </c>
      <c r="Y43">
        <v>4.1944388428787338E-2</v>
      </c>
      <c r="Z43">
        <v>4.1950511327776052E-2</v>
      </c>
      <c r="AA43">
        <v>4.1955959858103409E-2</v>
      </c>
      <c r="AB43">
        <v>4.1960808341869216E-2</v>
      </c>
      <c r="AC43">
        <v>4.196512290015364E-2</v>
      </c>
      <c r="AD43">
        <v>4.1968962359971052E-2</v>
      </c>
      <c r="AE43">
        <v>4.1972379060744913E-2</v>
      </c>
      <c r="AF43">
        <v>4.1975419570815076E-2</v>
      </c>
      <c r="AG43">
        <v>4.1978125325101701E-2</v>
      </c>
      <c r="AH43">
        <v>4.1980533191447345E-2</v>
      </c>
      <c r="AI43">
        <v>4.1982675975067441E-2</v>
      </c>
      <c r="AJ43">
        <v>4.1984582866323894E-2</v>
      </c>
      <c r="AK43">
        <v>4.198627983979164E-2</v>
      </c>
      <c r="AL43">
        <v>4.1987790008615633E-2</v>
      </c>
      <c r="AM43">
        <v>4.198913394018855E-2</v>
      </c>
      <c r="AN43">
        <v>4.1990329936536064E-2</v>
      </c>
      <c r="AO43">
        <v>4.1991394284135009E-2</v>
      </c>
      <c r="AP43">
        <v>4.1992341476102757E-2</v>
      </c>
      <c r="AQ43">
        <v>4.1993184409399253E-2</v>
      </c>
      <c r="AR43">
        <v>4.1993934561112667E-2</v>
      </c>
      <c r="AS43">
        <v>4.1994602144633797E-2</v>
      </c>
      <c r="AT43">
        <v>4.1995196248792555E-2</v>
      </c>
      <c r="AU43">
        <v>4.1995724961906955E-2</v>
      </c>
      <c r="AV43">
        <v>4.1996195481821319E-2</v>
      </c>
      <c r="AW43">
        <v>4.1996614213902772E-2</v>
      </c>
      <c r="AX43">
        <v>4.1996986858513274E-2</v>
      </c>
      <c r="AY43">
        <v>4.1997318488462332E-2</v>
      </c>
      <c r="AZ43">
        <v>4.1997613618128815E-2</v>
      </c>
    </row>
    <row r="44" spans="1:52">
      <c r="A44">
        <v>43</v>
      </c>
      <c r="B44">
        <v>3.429337897442486E-2</v>
      </c>
      <c r="C44">
        <v>4.1353505840370453E-2</v>
      </c>
      <c r="D44">
        <v>4.1424975777866635E-2</v>
      </c>
      <c r="E44">
        <v>4.1488513508799896E-2</v>
      </c>
      <c r="F44">
        <v>4.1545005912234201E-2</v>
      </c>
      <c r="G44">
        <v>4.1595239350496804E-2</v>
      </c>
      <c r="H44">
        <v>4.1639911343456237E-2</v>
      </c>
      <c r="I44">
        <v>4.1679640829045406E-2</v>
      </c>
      <c r="J44">
        <v>4.1714977192384595E-2</v>
      </c>
      <c r="K44">
        <v>4.1746408221219555E-2</v>
      </c>
      <c r="L44">
        <v>4.1774367122588751E-2</v>
      </c>
      <c r="M44">
        <v>4.1799238717192599E-2</v>
      </c>
      <c r="N44">
        <v>4.1821364912988157E-2</v>
      </c>
      <c r="O44">
        <v>4.1841049545016551E-2</v>
      </c>
      <c r="P44">
        <v>4.1858562658309451E-2</v>
      </c>
      <c r="Q44">
        <v>4.1874144299828941E-2</v>
      </c>
      <c r="R44">
        <v>4.188800787792335E-2</v>
      </c>
      <c r="S44">
        <v>4.1900343139957386E-2</v>
      </c>
      <c r="T44">
        <v>4.1911318812521081E-2</v>
      </c>
      <c r="U44">
        <v>4.1921084943629561E-2</v>
      </c>
      <c r="V44">
        <v>4.1929774981143808E-2</v>
      </c>
      <c r="W44">
        <v>4.193750761770243E-2</v>
      </c>
      <c r="X44">
        <v>4.1944388428787338E-2</v>
      </c>
      <c r="Y44">
        <v>4.1950511327776052E-2</v>
      </c>
      <c r="Z44">
        <v>4.1955959858103409E-2</v>
      </c>
      <c r="AA44">
        <v>4.1960808341869216E-2</v>
      </c>
      <c r="AB44">
        <v>4.196512290015364E-2</v>
      </c>
      <c r="AC44">
        <v>4.1968962359971052E-2</v>
      </c>
      <c r="AD44">
        <v>4.1972379060744913E-2</v>
      </c>
      <c r="AE44">
        <v>4.1975419570815076E-2</v>
      </c>
      <c r="AF44">
        <v>4.1978125325101701E-2</v>
      </c>
      <c r="AG44">
        <v>4.1980533191447345E-2</v>
      </c>
      <c r="AH44">
        <v>4.1982675975067441E-2</v>
      </c>
      <c r="AI44">
        <v>4.1984582866323894E-2</v>
      </c>
      <c r="AJ44">
        <v>4.198627983979164E-2</v>
      </c>
      <c r="AK44">
        <v>4.1987790008615633E-2</v>
      </c>
      <c r="AL44">
        <v>4.198913394018855E-2</v>
      </c>
      <c r="AM44">
        <v>4.1990329936536064E-2</v>
      </c>
      <c r="AN44">
        <v>4.1991394284135009E-2</v>
      </c>
      <c r="AO44">
        <v>4.1992341476102757E-2</v>
      </c>
      <c r="AP44">
        <v>4.1993184409399253E-2</v>
      </c>
      <c r="AQ44">
        <v>4.1993934561112667E-2</v>
      </c>
      <c r="AR44">
        <v>4.1994602144633797E-2</v>
      </c>
      <c r="AS44">
        <v>4.1995196248792555E-2</v>
      </c>
      <c r="AT44">
        <v>4.1995724961906955E-2</v>
      </c>
      <c r="AU44">
        <v>4.1996195481821319E-2</v>
      </c>
      <c r="AV44">
        <v>4.1996614213902772E-2</v>
      </c>
      <c r="AW44">
        <v>4.1996986858513274E-2</v>
      </c>
      <c r="AX44">
        <v>4.1997318488462332E-2</v>
      </c>
      <c r="AY44">
        <v>4.1997613618128815E-2</v>
      </c>
      <c r="AZ44">
        <v>4.1997876265029044E-2</v>
      </c>
    </row>
    <row r="45" spans="1:52">
      <c r="A45">
        <v>44</v>
      </c>
      <c r="B45">
        <v>3.4453303601007956E-2</v>
      </c>
      <c r="C45">
        <v>4.1424975777866635E-2</v>
      </c>
      <c r="D45">
        <v>4.1488513508799896E-2</v>
      </c>
      <c r="E45">
        <v>4.1545005912234201E-2</v>
      </c>
      <c r="F45">
        <v>4.1595239350496804E-2</v>
      </c>
      <c r="G45">
        <v>4.1639911343456237E-2</v>
      </c>
      <c r="H45">
        <v>4.1679640829045406E-2</v>
      </c>
      <c r="I45">
        <v>4.1714977192384595E-2</v>
      </c>
      <c r="J45">
        <v>4.1746408221219555E-2</v>
      </c>
      <c r="K45">
        <v>4.1774367122588751E-2</v>
      </c>
      <c r="L45">
        <v>4.1799238717192599E-2</v>
      </c>
      <c r="M45">
        <v>4.1821364912988157E-2</v>
      </c>
      <c r="N45">
        <v>4.1841049545016551E-2</v>
      </c>
      <c r="O45">
        <v>4.1858562658309451E-2</v>
      </c>
      <c r="P45">
        <v>4.1874144299828941E-2</v>
      </c>
      <c r="Q45">
        <v>4.188800787792335E-2</v>
      </c>
      <c r="R45">
        <v>4.1900343139957386E-2</v>
      </c>
      <c r="S45">
        <v>4.1911318812521081E-2</v>
      </c>
      <c r="T45">
        <v>4.1921084943629561E-2</v>
      </c>
      <c r="U45">
        <v>4.1929774981143808E-2</v>
      </c>
      <c r="V45">
        <v>4.193750761770243E-2</v>
      </c>
      <c r="W45">
        <v>4.1944388428787338E-2</v>
      </c>
      <c r="X45">
        <v>4.1950511327776052E-2</v>
      </c>
      <c r="Y45">
        <v>4.1955959858103409E-2</v>
      </c>
      <c r="Z45">
        <v>4.1960808341869216E-2</v>
      </c>
      <c r="AA45">
        <v>4.196512290015364E-2</v>
      </c>
      <c r="AB45">
        <v>4.1968962359971052E-2</v>
      </c>
      <c r="AC45">
        <v>4.1972379060744913E-2</v>
      </c>
      <c r="AD45">
        <v>4.1975419570815076E-2</v>
      </c>
      <c r="AE45">
        <v>4.1978125325101701E-2</v>
      </c>
      <c r="AF45">
        <v>4.1980533191447345E-2</v>
      </c>
      <c r="AG45">
        <v>4.1982675975067441E-2</v>
      </c>
      <c r="AH45">
        <v>4.1984582866323894E-2</v>
      </c>
      <c r="AI45">
        <v>4.198627983979164E-2</v>
      </c>
      <c r="AJ45">
        <v>4.1987790008615633E-2</v>
      </c>
      <c r="AK45">
        <v>4.198913394018855E-2</v>
      </c>
      <c r="AL45">
        <v>4.1990329936536064E-2</v>
      </c>
      <c r="AM45">
        <v>4.1991394284135009E-2</v>
      </c>
      <c r="AN45">
        <v>4.1992341476102757E-2</v>
      </c>
      <c r="AO45">
        <v>4.1993184409399253E-2</v>
      </c>
      <c r="AP45">
        <v>4.1993934561112667E-2</v>
      </c>
      <c r="AQ45">
        <v>4.1994602144633797E-2</v>
      </c>
      <c r="AR45">
        <v>4.1995196248792555E-2</v>
      </c>
      <c r="AS45">
        <v>4.1995724961906955E-2</v>
      </c>
      <c r="AT45">
        <v>4.1996195481821319E-2</v>
      </c>
      <c r="AU45">
        <v>4.1996614213902772E-2</v>
      </c>
      <c r="AV45">
        <v>4.1996986858513274E-2</v>
      </c>
      <c r="AW45">
        <v>4.1997318488462332E-2</v>
      </c>
      <c r="AX45">
        <v>4.1997613618128815E-2</v>
      </c>
      <c r="AY45">
        <v>4.1997876265029044E-2</v>
      </c>
      <c r="AZ45">
        <v>4.1998110004400679E-2</v>
      </c>
    </row>
    <row r="46" spans="1:52">
      <c r="A46">
        <v>45</v>
      </c>
      <c r="B46">
        <v>3.4607721447285078E-2</v>
      </c>
      <c r="C46">
        <v>4.1488513508799896E-2</v>
      </c>
      <c r="D46">
        <v>4.1545005912234201E-2</v>
      </c>
      <c r="E46">
        <v>4.1595239350496804E-2</v>
      </c>
      <c r="F46">
        <v>4.1639911343456237E-2</v>
      </c>
      <c r="G46">
        <v>4.1679640829045406E-2</v>
      </c>
      <c r="H46">
        <v>4.1714977192384595E-2</v>
      </c>
      <c r="I46">
        <v>4.1746408221219555E-2</v>
      </c>
      <c r="J46">
        <v>4.1774367122588751E-2</v>
      </c>
      <c r="K46">
        <v>4.1799238717192599E-2</v>
      </c>
      <c r="L46">
        <v>4.1821364912988157E-2</v>
      </c>
      <c r="M46">
        <v>4.1841049545016551E-2</v>
      </c>
      <c r="N46">
        <v>4.1858562658309451E-2</v>
      </c>
      <c r="O46">
        <v>4.1874144299828941E-2</v>
      </c>
      <c r="P46">
        <v>4.188800787792335E-2</v>
      </c>
      <c r="Q46">
        <v>4.1900343139957386E-2</v>
      </c>
      <c r="R46">
        <v>4.1911318812521081E-2</v>
      </c>
      <c r="S46">
        <v>4.1921084943629561E-2</v>
      </c>
      <c r="T46">
        <v>4.1929774981143808E-2</v>
      </c>
      <c r="U46">
        <v>4.193750761770243E-2</v>
      </c>
      <c r="V46">
        <v>4.1944388428787338E-2</v>
      </c>
      <c r="W46">
        <v>4.1950511327776052E-2</v>
      </c>
      <c r="X46">
        <v>4.1955959858103409E-2</v>
      </c>
      <c r="Y46">
        <v>4.1960808341869216E-2</v>
      </c>
      <c r="Z46">
        <v>4.196512290015364E-2</v>
      </c>
      <c r="AA46">
        <v>4.1968962359971052E-2</v>
      </c>
      <c r="AB46">
        <v>4.1972379060744913E-2</v>
      </c>
      <c r="AC46">
        <v>4.1975419570815076E-2</v>
      </c>
      <c r="AD46">
        <v>4.1978125325101701E-2</v>
      </c>
      <c r="AE46">
        <v>4.1980533191447345E-2</v>
      </c>
      <c r="AF46">
        <v>4.1982675975067441E-2</v>
      </c>
      <c r="AG46">
        <v>4.1984582866323894E-2</v>
      </c>
      <c r="AH46">
        <v>4.198627983979164E-2</v>
      </c>
      <c r="AI46">
        <v>4.1987790008615633E-2</v>
      </c>
      <c r="AJ46">
        <v>4.198913394018855E-2</v>
      </c>
      <c r="AK46">
        <v>4.1990329936536064E-2</v>
      </c>
      <c r="AL46">
        <v>4.1991394284135009E-2</v>
      </c>
      <c r="AM46">
        <v>4.1992341476102757E-2</v>
      </c>
      <c r="AN46">
        <v>4.1993184409399253E-2</v>
      </c>
      <c r="AO46">
        <v>4.1993934561112667E-2</v>
      </c>
      <c r="AP46">
        <v>4.1994602144633797E-2</v>
      </c>
      <c r="AQ46">
        <v>4.1995196248792555E-2</v>
      </c>
      <c r="AR46">
        <v>4.1995724961906955E-2</v>
      </c>
      <c r="AS46">
        <v>4.1996195481821319E-2</v>
      </c>
      <c r="AT46">
        <v>4.1996614213902772E-2</v>
      </c>
      <c r="AU46">
        <v>4.1996986858513274E-2</v>
      </c>
      <c r="AV46">
        <v>4.1997318488462332E-2</v>
      </c>
      <c r="AW46">
        <v>4.1997613618128815E-2</v>
      </c>
      <c r="AX46">
        <v>4.1997876265029044E-2</v>
      </c>
      <c r="AY46">
        <v>4.1998110004400679E-2</v>
      </c>
      <c r="AZ46">
        <v>4.1998318017959946E-2</v>
      </c>
    </row>
    <row r="47" spans="1:52">
      <c r="A47">
        <v>46</v>
      </c>
      <c r="B47">
        <v>3.4756819411478013E-2</v>
      </c>
      <c r="C47">
        <v>4.1545005912234201E-2</v>
      </c>
      <c r="D47">
        <v>4.1595239350496804E-2</v>
      </c>
      <c r="E47">
        <v>4.1639911343456237E-2</v>
      </c>
      <c r="F47">
        <v>4.1679640829045406E-2</v>
      </c>
      <c r="G47">
        <v>4.1714977192384595E-2</v>
      </c>
      <c r="H47">
        <v>4.1746408221219555E-2</v>
      </c>
      <c r="I47">
        <v>4.1774367122588751E-2</v>
      </c>
      <c r="J47">
        <v>4.1799238717192599E-2</v>
      </c>
      <c r="K47">
        <v>4.1821364912988157E-2</v>
      </c>
      <c r="L47">
        <v>4.1841049545016551E-2</v>
      </c>
      <c r="M47">
        <v>4.1858562658309451E-2</v>
      </c>
      <c r="N47">
        <v>4.1874144299828941E-2</v>
      </c>
      <c r="O47">
        <v>4.188800787792335E-2</v>
      </c>
      <c r="P47">
        <v>4.1900343139957386E-2</v>
      </c>
      <c r="Q47">
        <v>4.1911318812521081E-2</v>
      </c>
      <c r="R47">
        <v>4.1921084943629561E-2</v>
      </c>
      <c r="S47">
        <v>4.1929774981143808E-2</v>
      </c>
      <c r="T47">
        <v>4.193750761770243E-2</v>
      </c>
      <c r="U47">
        <v>4.1944388428787338E-2</v>
      </c>
      <c r="V47">
        <v>4.1950511327776052E-2</v>
      </c>
      <c r="W47">
        <v>4.1955959858103409E-2</v>
      </c>
      <c r="X47">
        <v>4.1960808341869216E-2</v>
      </c>
      <c r="Y47">
        <v>4.196512290015364E-2</v>
      </c>
      <c r="Z47">
        <v>4.1968962359971052E-2</v>
      </c>
      <c r="AA47">
        <v>4.1972379060744913E-2</v>
      </c>
      <c r="AB47">
        <v>4.1975419570815076E-2</v>
      </c>
      <c r="AC47">
        <v>4.1978125325101701E-2</v>
      </c>
      <c r="AD47">
        <v>4.1980533191447345E-2</v>
      </c>
      <c r="AE47">
        <v>4.1982675975067441E-2</v>
      </c>
      <c r="AF47">
        <v>4.1984582866323894E-2</v>
      </c>
      <c r="AG47">
        <v>4.198627983979164E-2</v>
      </c>
      <c r="AH47">
        <v>4.1987790008615633E-2</v>
      </c>
      <c r="AI47">
        <v>4.198913394018855E-2</v>
      </c>
      <c r="AJ47">
        <v>4.1990329936536064E-2</v>
      </c>
      <c r="AK47">
        <v>4.1991394284135009E-2</v>
      </c>
      <c r="AL47">
        <v>4.1992341476102757E-2</v>
      </c>
      <c r="AM47">
        <v>4.1993184409399253E-2</v>
      </c>
      <c r="AN47">
        <v>4.1993934561112667E-2</v>
      </c>
      <c r="AO47">
        <v>4.1994602144633797E-2</v>
      </c>
      <c r="AP47">
        <v>4.1995196248792555E-2</v>
      </c>
      <c r="AQ47">
        <v>4.1995724961906955E-2</v>
      </c>
      <c r="AR47">
        <v>4.1996195481821319E-2</v>
      </c>
      <c r="AS47">
        <v>4.1996614213902772E-2</v>
      </c>
      <c r="AT47">
        <v>4.1996986858513274E-2</v>
      </c>
      <c r="AU47">
        <v>4.1997318488462332E-2</v>
      </c>
      <c r="AV47">
        <v>4.1997613618128815E-2</v>
      </c>
      <c r="AW47">
        <v>4.1997876265029044E-2</v>
      </c>
      <c r="AX47">
        <v>4.1998110004400679E-2</v>
      </c>
      <c r="AY47">
        <v>4.1998318017959946E-2</v>
      </c>
      <c r="AZ47">
        <v>4.1998503137197662E-2</v>
      </c>
    </row>
    <row r="48" spans="1:52">
      <c r="A48">
        <v>47</v>
      </c>
      <c r="B48">
        <v>3.4900787246133769E-2</v>
      </c>
      <c r="C48">
        <v>4.1595239350496804E-2</v>
      </c>
      <c r="D48">
        <v>4.1639911343456237E-2</v>
      </c>
      <c r="E48">
        <v>4.1679640829045406E-2</v>
      </c>
      <c r="F48">
        <v>4.1714977192384595E-2</v>
      </c>
      <c r="G48">
        <v>4.1746408221219555E-2</v>
      </c>
      <c r="H48">
        <v>4.1774367122588751E-2</v>
      </c>
      <c r="I48">
        <v>4.1799238717192599E-2</v>
      </c>
      <c r="J48">
        <v>4.1821364912988157E-2</v>
      </c>
      <c r="K48">
        <v>4.1841049545016551E-2</v>
      </c>
      <c r="L48">
        <v>4.1858562658309451E-2</v>
      </c>
      <c r="M48">
        <v>4.1874144299828941E-2</v>
      </c>
      <c r="N48">
        <v>4.188800787792335E-2</v>
      </c>
      <c r="O48">
        <v>4.1900343139957386E-2</v>
      </c>
      <c r="P48">
        <v>4.1911318812521081E-2</v>
      </c>
      <c r="Q48">
        <v>4.1921084943629561E-2</v>
      </c>
      <c r="R48">
        <v>4.1929774981143808E-2</v>
      </c>
      <c r="S48">
        <v>4.193750761770243E-2</v>
      </c>
      <c r="T48">
        <v>4.1944388428787338E-2</v>
      </c>
      <c r="U48">
        <v>4.1950511327776052E-2</v>
      </c>
      <c r="V48">
        <v>4.1955959858103409E-2</v>
      </c>
      <c r="W48">
        <v>4.1960808341869216E-2</v>
      </c>
      <c r="X48">
        <v>4.196512290015364E-2</v>
      </c>
      <c r="Y48">
        <v>4.1968962359971052E-2</v>
      </c>
      <c r="Z48">
        <v>4.1972379060744913E-2</v>
      </c>
      <c r="AA48">
        <v>4.1975419570815076E-2</v>
      </c>
      <c r="AB48">
        <v>4.1978125325101701E-2</v>
      </c>
      <c r="AC48">
        <v>4.1980533191447345E-2</v>
      </c>
      <c r="AD48">
        <v>4.1982675975067441E-2</v>
      </c>
      <c r="AE48">
        <v>4.1984582866323894E-2</v>
      </c>
      <c r="AF48">
        <v>4.198627983979164E-2</v>
      </c>
      <c r="AG48">
        <v>4.1987790008615633E-2</v>
      </c>
      <c r="AH48">
        <v>4.198913394018855E-2</v>
      </c>
      <c r="AI48">
        <v>4.1990329936536064E-2</v>
      </c>
      <c r="AJ48">
        <v>4.1991394284135009E-2</v>
      </c>
      <c r="AK48">
        <v>4.1992341476102757E-2</v>
      </c>
      <c r="AL48">
        <v>4.1993184409399253E-2</v>
      </c>
      <c r="AM48">
        <v>4.1993934561112667E-2</v>
      </c>
      <c r="AN48">
        <v>4.1994602144633797E-2</v>
      </c>
      <c r="AO48">
        <v>4.1995196248792555E-2</v>
      </c>
      <c r="AP48">
        <v>4.1995724961906955E-2</v>
      </c>
      <c r="AQ48">
        <v>4.1996195481821319E-2</v>
      </c>
      <c r="AR48">
        <v>4.1996614213902772E-2</v>
      </c>
      <c r="AS48">
        <v>4.1996986858513274E-2</v>
      </c>
      <c r="AT48">
        <v>4.1997318488462332E-2</v>
      </c>
      <c r="AU48">
        <v>4.1997613618128815E-2</v>
      </c>
      <c r="AV48">
        <v>4.1997876265029044E-2</v>
      </c>
      <c r="AW48">
        <v>4.1998110004400679E-2</v>
      </c>
      <c r="AX48">
        <v>4.1998318017959946E-2</v>
      </c>
      <c r="AY48">
        <v>4.1998503137197662E-2</v>
      </c>
      <c r="AZ48">
        <v>4.1998667881973706E-2</v>
      </c>
    </row>
    <row r="49" spans="1:52">
      <c r="A49">
        <v>48</v>
      </c>
      <c r="B49">
        <v>3.5039815185031742E-2</v>
      </c>
      <c r="C49">
        <v>4.1639911343456237E-2</v>
      </c>
      <c r="D49">
        <v>4.1679640829045406E-2</v>
      </c>
      <c r="E49">
        <v>4.1714977192384595E-2</v>
      </c>
      <c r="F49">
        <v>4.1746408221219555E-2</v>
      </c>
      <c r="G49">
        <v>4.1774367122588751E-2</v>
      </c>
      <c r="H49">
        <v>4.1799238717192599E-2</v>
      </c>
      <c r="I49">
        <v>4.1821364912988157E-2</v>
      </c>
      <c r="J49">
        <v>4.1841049545016551E-2</v>
      </c>
      <c r="K49">
        <v>4.1858562658309451E-2</v>
      </c>
      <c r="L49">
        <v>4.1874144299828941E-2</v>
      </c>
      <c r="M49">
        <v>4.188800787792335E-2</v>
      </c>
      <c r="N49">
        <v>4.1900343139957386E-2</v>
      </c>
      <c r="O49">
        <v>4.1911318812521081E-2</v>
      </c>
      <c r="P49">
        <v>4.1921084943629561E-2</v>
      </c>
      <c r="Q49">
        <v>4.1929774981143808E-2</v>
      </c>
      <c r="R49">
        <v>4.193750761770243E-2</v>
      </c>
      <c r="S49">
        <v>4.1944388428787338E-2</v>
      </c>
      <c r="T49">
        <v>4.1950511327776052E-2</v>
      </c>
      <c r="U49">
        <v>4.1955959858103409E-2</v>
      </c>
      <c r="V49">
        <v>4.1960808341869216E-2</v>
      </c>
      <c r="W49">
        <v>4.196512290015364E-2</v>
      </c>
      <c r="X49">
        <v>4.1968962359971052E-2</v>
      </c>
      <c r="Y49">
        <v>4.1972379060744913E-2</v>
      </c>
      <c r="Z49">
        <v>4.1975419570815076E-2</v>
      </c>
      <c r="AA49">
        <v>4.1978125325101701E-2</v>
      </c>
      <c r="AB49">
        <v>4.1980533191447345E-2</v>
      </c>
      <c r="AC49">
        <v>4.1982675975067441E-2</v>
      </c>
      <c r="AD49">
        <v>4.1984582866323894E-2</v>
      </c>
      <c r="AE49">
        <v>4.198627983979164E-2</v>
      </c>
      <c r="AF49">
        <v>4.1987790008615633E-2</v>
      </c>
      <c r="AG49">
        <v>4.198913394018855E-2</v>
      </c>
      <c r="AH49">
        <v>4.1990329936536064E-2</v>
      </c>
      <c r="AI49">
        <v>4.1991394284135009E-2</v>
      </c>
      <c r="AJ49">
        <v>4.1992341476102757E-2</v>
      </c>
      <c r="AK49">
        <v>4.1993184409399253E-2</v>
      </c>
      <c r="AL49">
        <v>4.1993934561112667E-2</v>
      </c>
      <c r="AM49">
        <v>4.1994602144633797E-2</v>
      </c>
      <c r="AN49">
        <v>4.1995196248792555E-2</v>
      </c>
      <c r="AO49">
        <v>4.1995724961906955E-2</v>
      </c>
      <c r="AP49">
        <v>4.1996195481821319E-2</v>
      </c>
      <c r="AQ49">
        <v>4.1996614213902772E-2</v>
      </c>
      <c r="AR49">
        <v>4.1996986858513274E-2</v>
      </c>
      <c r="AS49">
        <v>4.1997318488462332E-2</v>
      </c>
      <c r="AT49">
        <v>4.1997613618128815E-2</v>
      </c>
      <c r="AU49">
        <v>4.1997876265029044E-2</v>
      </c>
      <c r="AV49">
        <v>4.1998110004400679E-2</v>
      </c>
      <c r="AW49">
        <v>4.1998318017959946E-2</v>
      </c>
      <c r="AX49">
        <v>4.1998503137197662E-2</v>
      </c>
      <c r="AY49">
        <v>4.1998667881973706E-2</v>
      </c>
      <c r="AZ49">
        <v>4.1998814494776715E-2</v>
      </c>
    </row>
    <row r="50" spans="1:52">
      <c r="A50">
        <v>49</v>
      </c>
      <c r="B50">
        <v>3.5174092096433185E-2</v>
      </c>
      <c r="C50">
        <v>4.1679640829045406E-2</v>
      </c>
      <c r="D50">
        <v>4.1714977192384595E-2</v>
      </c>
      <c r="E50">
        <v>4.1746408221219555E-2</v>
      </c>
      <c r="F50">
        <v>4.1774367122588751E-2</v>
      </c>
      <c r="G50">
        <v>4.1799238717192599E-2</v>
      </c>
      <c r="H50">
        <v>4.1821364912988157E-2</v>
      </c>
      <c r="I50">
        <v>4.1841049545016551E-2</v>
      </c>
      <c r="J50">
        <v>4.1858562658309451E-2</v>
      </c>
      <c r="K50">
        <v>4.1874144299828941E-2</v>
      </c>
      <c r="L50">
        <v>4.188800787792335E-2</v>
      </c>
      <c r="M50">
        <v>4.1900343139957386E-2</v>
      </c>
      <c r="N50">
        <v>4.1911318812521081E-2</v>
      </c>
      <c r="O50">
        <v>4.1921084943629561E-2</v>
      </c>
      <c r="P50">
        <v>4.1929774981143808E-2</v>
      </c>
      <c r="Q50">
        <v>4.193750761770243E-2</v>
      </c>
      <c r="R50">
        <v>4.1944388428787338E-2</v>
      </c>
      <c r="S50">
        <v>4.1950511327776052E-2</v>
      </c>
      <c r="T50">
        <v>4.1955959858103409E-2</v>
      </c>
      <c r="U50">
        <v>4.1960808341869216E-2</v>
      </c>
      <c r="V50">
        <v>4.196512290015364E-2</v>
      </c>
      <c r="W50">
        <v>4.1968962359971052E-2</v>
      </c>
      <c r="X50">
        <v>4.1972379060744913E-2</v>
      </c>
      <c r="Y50">
        <v>4.1975419570815076E-2</v>
      </c>
      <c r="Z50">
        <v>4.1978125325101701E-2</v>
      </c>
      <c r="AA50">
        <v>4.1980533191447345E-2</v>
      </c>
      <c r="AB50">
        <v>4.1982675975067441E-2</v>
      </c>
      <c r="AC50">
        <v>4.1984582866323894E-2</v>
      </c>
      <c r="AD50">
        <v>4.198627983979164E-2</v>
      </c>
      <c r="AE50">
        <v>4.1987790008615633E-2</v>
      </c>
      <c r="AF50">
        <v>4.198913394018855E-2</v>
      </c>
      <c r="AG50">
        <v>4.1990329936536064E-2</v>
      </c>
      <c r="AH50">
        <v>4.1991394284135009E-2</v>
      </c>
      <c r="AI50">
        <v>4.1992341476102757E-2</v>
      </c>
      <c r="AJ50">
        <v>4.1993184409399253E-2</v>
      </c>
      <c r="AK50">
        <v>4.1993934561112667E-2</v>
      </c>
      <c r="AL50">
        <v>4.1994602144633797E-2</v>
      </c>
      <c r="AM50">
        <v>4.1995196248792555E-2</v>
      </c>
      <c r="AN50">
        <v>4.1995724961906955E-2</v>
      </c>
      <c r="AO50">
        <v>4.1996195481821319E-2</v>
      </c>
      <c r="AP50">
        <v>4.1996614213902772E-2</v>
      </c>
      <c r="AQ50">
        <v>4.1996986858513274E-2</v>
      </c>
      <c r="AR50">
        <v>4.1997318488462332E-2</v>
      </c>
      <c r="AS50">
        <v>4.1997613618128815E-2</v>
      </c>
      <c r="AT50">
        <v>4.1997876265029044E-2</v>
      </c>
      <c r="AU50">
        <v>4.1998110004400679E-2</v>
      </c>
      <c r="AV50">
        <v>4.1998318017959946E-2</v>
      </c>
      <c r="AW50">
        <v>4.1998503137197662E-2</v>
      </c>
      <c r="AX50">
        <v>4.1998667881973706E-2</v>
      </c>
      <c r="AY50">
        <v>4.1998814494776715E-2</v>
      </c>
      <c r="AZ50">
        <v>4.1998944971250785E-2</v>
      </c>
    </row>
    <row r="51" spans="1:52">
      <c r="A51">
        <v>50</v>
      </c>
      <c r="B51">
        <v>3.5303804060995203E-2</v>
      </c>
      <c r="C51">
        <v>4.1714977192384595E-2</v>
      </c>
      <c r="D51">
        <v>4.1746408221219555E-2</v>
      </c>
      <c r="E51">
        <v>4.1774367122588751E-2</v>
      </c>
      <c r="F51">
        <v>4.1799238717192599E-2</v>
      </c>
      <c r="G51">
        <v>4.1821364912988157E-2</v>
      </c>
      <c r="H51">
        <v>4.1841049545016551E-2</v>
      </c>
      <c r="I51">
        <v>4.1858562658309451E-2</v>
      </c>
      <c r="J51">
        <v>4.1874144299828941E-2</v>
      </c>
      <c r="K51">
        <v>4.188800787792335E-2</v>
      </c>
      <c r="L51">
        <v>4.1900343139957386E-2</v>
      </c>
      <c r="M51">
        <v>4.1911318812521081E-2</v>
      </c>
      <c r="N51">
        <v>4.1921084943629561E-2</v>
      </c>
      <c r="O51">
        <v>4.1929774981143808E-2</v>
      </c>
      <c r="P51">
        <v>4.193750761770243E-2</v>
      </c>
      <c r="Q51">
        <v>4.1944388428787338E-2</v>
      </c>
      <c r="R51">
        <v>4.1950511327776052E-2</v>
      </c>
      <c r="S51">
        <v>4.1955959858103409E-2</v>
      </c>
      <c r="T51">
        <v>4.1960808341869216E-2</v>
      </c>
      <c r="U51">
        <v>4.196512290015364E-2</v>
      </c>
      <c r="V51">
        <v>4.1968962359971052E-2</v>
      </c>
      <c r="W51">
        <v>4.1972379060744913E-2</v>
      </c>
      <c r="X51">
        <v>4.1975419570815076E-2</v>
      </c>
      <c r="Y51">
        <v>4.1978125325101701E-2</v>
      </c>
      <c r="Z51">
        <v>4.1980533191447345E-2</v>
      </c>
      <c r="AA51">
        <v>4.1982675975067441E-2</v>
      </c>
      <c r="AB51">
        <v>4.1984582866323894E-2</v>
      </c>
      <c r="AC51">
        <v>4.198627983979164E-2</v>
      </c>
      <c r="AD51">
        <v>4.1987790008615633E-2</v>
      </c>
      <c r="AE51">
        <v>4.198913394018855E-2</v>
      </c>
      <c r="AF51">
        <v>4.1990329936536064E-2</v>
      </c>
      <c r="AG51">
        <v>4.1991394284135009E-2</v>
      </c>
      <c r="AH51">
        <v>4.1992341476102757E-2</v>
      </c>
      <c r="AI51">
        <v>4.1993184409399253E-2</v>
      </c>
      <c r="AJ51">
        <v>4.1993934561112667E-2</v>
      </c>
      <c r="AK51">
        <v>4.1994602144633797E-2</v>
      </c>
      <c r="AL51">
        <v>4.1995196248792555E-2</v>
      </c>
      <c r="AM51">
        <v>4.1995724961906955E-2</v>
      </c>
      <c r="AN51">
        <v>4.1996195481821319E-2</v>
      </c>
      <c r="AO51">
        <v>4.1996614213902772E-2</v>
      </c>
      <c r="AP51">
        <v>4.1996986858513274E-2</v>
      </c>
      <c r="AQ51">
        <v>4.1997318488462332E-2</v>
      </c>
      <c r="AR51">
        <v>4.1997613618128815E-2</v>
      </c>
      <c r="AS51">
        <v>4.1997876265029044E-2</v>
      </c>
      <c r="AT51">
        <v>4.1998110004400679E-2</v>
      </c>
      <c r="AU51">
        <v>4.1998318017959946E-2</v>
      </c>
      <c r="AV51">
        <v>4.1998503137197662E-2</v>
      </c>
      <c r="AW51">
        <v>4.1998667881973706E-2</v>
      </c>
      <c r="AX51">
        <v>4.1998814494776715E-2</v>
      </c>
      <c r="AY51">
        <v>4.1998944971250785E-2</v>
      </c>
      <c r="AZ51">
        <v>4.1999061087379941E-2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D30" sqref="D30"/>
    </sheetView>
  </sheetViews>
  <sheetFormatPr baseColWidth="10" defaultRowHeight="12" x14ac:dyDescent="0"/>
  <cols>
    <col min="3" max="3" width="15.6640625" bestFit="1" customWidth="1"/>
    <col min="11" max="11" width="13" bestFit="1" customWidth="1"/>
  </cols>
  <sheetData>
    <row r="1" spans="1:11">
      <c r="A1" t="s">
        <v>0</v>
      </c>
      <c r="B1" t="s">
        <v>1</v>
      </c>
      <c r="C1" t="s">
        <v>10</v>
      </c>
      <c r="F1" t="s">
        <v>9</v>
      </c>
      <c r="G1" t="s">
        <v>6</v>
      </c>
      <c r="H1" t="s">
        <v>7</v>
      </c>
      <c r="J1" t="s">
        <v>11</v>
      </c>
      <c r="K1" t="s">
        <v>12</v>
      </c>
    </row>
    <row r="2" spans="1:11">
      <c r="A2">
        <v>1</v>
      </c>
      <c r="B2">
        <v>5.2300000001679336E-3</v>
      </c>
      <c r="C2">
        <f>$F$2+$F$3*(1-EXP(-A2/$F$5))/(A2/$F$5)+$F$4*((1-EXP(-A2/$F$5))/(A2/$F$5)-EXP(-A2/$F$5))</f>
        <v>5.2486383683376433E-3</v>
      </c>
      <c r="E2" t="s">
        <v>2</v>
      </c>
      <c r="F2">
        <v>3.7139762049978708E-2</v>
      </c>
      <c r="G2">
        <v>-0.3</v>
      </c>
      <c r="H2">
        <v>0.3</v>
      </c>
      <c r="J2" t="s">
        <v>2</v>
      </c>
      <c r="K2">
        <v>3.7139762049978708E-2</v>
      </c>
    </row>
    <row r="3" spans="1:11">
      <c r="A3">
        <v>2</v>
      </c>
      <c r="B3">
        <v>6.5739346867959014E-3</v>
      </c>
      <c r="C3">
        <f>$F$2+$F$3*(1-EXP(-A3/$F$5))/(A3/$F$5)+$F$4*((1-EXP(-A3/$F$5))/(A3/$F$5)-EXP(-A3/$F$5))</f>
        <v>6.4732472497016341E-3</v>
      </c>
      <c r="E3" t="s">
        <v>3</v>
      </c>
      <c r="F3">
        <v>-3.0628983672960481E-2</v>
      </c>
      <c r="G3">
        <v>-0.3</v>
      </c>
      <c r="H3">
        <v>0.3</v>
      </c>
      <c r="J3" t="s">
        <v>3</v>
      </c>
      <c r="K3">
        <v>-3.0628983672960481E-2</v>
      </c>
    </row>
    <row r="4" spans="1:11">
      <c r="A4">
        <v>3</v>
      </c>
      <c r="B4">
        <v>8.7218819685144222E-3</v>
      </c>
      <c r="C4">
        <f t="shared" ref="C3:C51" si="0">$F$2+$F$3*(1-EXP(-A4/$F$5))/(A4/$F$5)+$F$4*((1-EXP(-A4/$F$5))/(A4/$F$5)-EXP(-A4/$F$5))</f>
        <v>8.7643663571247681E-3</v>
      </c>
      <c r="E4" t="s">
        <v>4</v>
      </c>
      <c r="F4">
        <v>-4.3211700935053561E-2</v>
      </c>
      <c r="G4">
        <v>-0.3</v>
      </c>
      <c r="H4">
        <v>0.3</v>
      </c>
      <c r="J4" t="s">
        <v>4</v>
      </c>
      <c r="K4">
        <v>-4.3211700935053561E-2</v>
      </c>
    </row>
    <row r="5" spans="1:11">
      <c r="A5">
        <v>4</v>
      </c>
      <c r="B5">
        <v>1.1261918717962116E-2</v>
      </c>
      <c r="C5">
        <f t="shared" si="0"/>
        <v>1.1378430784533173E-2</v>
      </c>
      <c r="E5" t="s">
        <v>5</v>
      </c>
      <c r="F5">
        <v>1.9403509019382958</v>
      </c>
      <c r="G5">
        <v>1</v>
      </c>
      <c r="H5">
        <v>2</v>
      </c>
      <c r="J5" t="s">
        <v>5</v>
      </c>
      <c r="K5">
        <v>1.9403509019382958</v>
      </c>
    </row>
    <row r="6" spans="1:11">
      <c r="A6">
        <v>5</v>
      </c>
      <c r="B6">
        <v>1.392563789489154E-2</v>
      </c>
      <c r="C6">
        <f t="shared" si="0"/>
        <v>1.3947211586356653E-2</v>
      </c>
    </row>
    <row r="7" spans="1:11">
      <c r="A7">
        <v>6</v>
      </c>
      <c r="B7">
        <v>1.62460001227136E-2</v>
      </c>
      <c r="C7">
        <f t="shared" si="0"/>
        <v>1.6306286009166997E-2</v>
      </c>
      <c r="E7" t="s">
        <v>8</v>
      </c>
      <c r="F7">
        <f>SUMPRODUCT(B2:B51-C2:C51,B2:B51-C2:C51)</f>
        <v>1.5295460159231908E-5</v>
      </c>
    </row>
    <row r="8" spans="1:11">
      <c r="A8">
        <v>7</v>
      </c>
      <c r="B8">
        <v>1.8321912892421244E-2</v>
      </c>
      <c r="C8">
        <f t="shared" si="0"/>
        <v>1.8398447120503363E-2</v>
      </c>
    </row>
    <row r="9" spans="1:11">
      <c r="A9">
        <v>8</v>
      </c>
      <c r="B9">
        <v>2.0180091175934445E-2</v>
      </c>
      <c r="C9">
        <f t="shared" si="0"/>
        <v>2.0220102982302805E-2</v>
      </c>
    </row>
    <row r="10" spans="1:11">
      <c r="A10">
        <v>9</v>
      </c>
      <c r="B10">
        <v>2.1880997635622013E-2</v>
      </c>
      <c r="C10">
        <f t="shared" si="0"/>
        <v>2.1792136861614117E-2</v>
      </c>
    </row>
    <row r="11" spans="1:11">
      <c r="A11">
        <v>10</v>
      </c>
      <c r="B11">
        <v>2.3385920423117046E-2</v>
      </c>
      <c r="C11">
        <f t="shared" si="0"/>
        <v>2.3144537622515102E-2</v>
      </c>
    </row>
    <row r="12" spans="1:11">
      <c r="A12">
        <v>11</v>
      </c>
      <c r="B12">
        <v>2.4687639722292598E-2</v>
      </c>
      <c r="C12">
        <f t="shared" si="0"/>
        <v>2.4308670931554945E-2</v>
      </c>
    </row>
    <row r="13" spans="1:11">
      <c r="A13">
        <v>12</v>
      </c>
      <c r="B13">
        <v>2.5825543569351295E-2</v>
      </c>
      <c r="C13">
        <f t="shared" si="0"/>
        <v>2.5313705721009022E-2</v>
      </c>
    </row>
    <row r="14" spans="1:11">
      <c r="A14">
        <v>13</v>
      </c>
      <c r="B14">
        <v>2.6768805193000844E-2</v>
      </c>
      <c r="C14">
        <f t="shared" si="0"/>
        <v>2.6185234862913357E-2</v>
      </c>
    </row>
    <row r="15" spans="1:11">
      <c r="A15">
        <v>14</v>
      </c>
      <c r="B15">
        <v>2.7571308898435287E-2</v>
      </c>
      <c r="C15">
        <f t="shared" si="0"/>
        <v>2.6945002449211265E-2</v>
      </c>
    </row>
    <row r="16" spans="1:11">
      <c r="A16">
        <v>15</v>
      </c>
      <c r="B16">
        <v>2.8214741844687419E-2</v>
      </c>
      <c r="C16">
        <f t="shared" si="0"/>
        <v>2.7611146398095837E-2</v>
      </c>
    </row>
    <row r="17" spans="1:3">
      <c r="A17">
        <v>16</v>
      </c>
      <c r="B17">
        <v>2.8718645648779573E-2</v>
      </c>
      <c r="C17">
        <f t="shared" si="0"/>
        <v>2.8198644125919232E-2</v>
      </c>
    </row>
    <row r="18" spans="1:3">
      <c r="A18">
        <v>17</v>
      </c>
      <c r="B18">
        <v>2.9077862776446528E-2</v>
      </c>
      <c r="C18">
        <f t="shared" si="0"/>
        <v>2.8719803640015959E-2</v>
      </c>
    </row>
    <row r="19" spans="1:3">
      <c r="A19">
        <v>18</v>
      </c>
      <c r="B19">
        <v>2.9347425693961204E-2</v>
      </c>
      <c r="C19">
        <f t="shared" si="0"/>
        <v>2.9184726395583553E-2</v>
      </c>
    </row>
    <row r="20" spans="1:3">
      <c r="A20">
        <v>19</v>
      </c>
      <c r="B20">
        <v>2.952428033811838E-2</v>
      </c>
      <c r="C20">
        <f t="shared" si="0"/>
        <v>2.9601712582098139E-2</v>
      </c>
    </row>
    <row r="21" spans="1:3">
      <c r="A21">
        <v>20</v>
      </c>
      <c r="B21">
        <v>2.9605592660105762E-2</v>
      </c>
      <c r="C21">
        <f t="shared" si="0"/>
        <v>2.9977601871525369E-2</v>
      </c>
    </row>
    <row r="22" spans="1:3">
      <c r="A22">
        <v>21</v>
      </c>
      <c r="B22">
        <v>2.9712905506267928E-2</v>
      </c>
      <c r="C22">
        <f t="shared" si="0"/>
        <v>3.0318053116148071E-2</v>
      </c>
    </row>
    <row r="23" spans="1:3">
      <c r="A23">
        <v>22</v>
      </c>
      <c r="B23">
        <v>2.9864574996957716E-2</v>
      </c>
      <c r="C23">
        <f t="shared" si="0"/>
        <v>3.0627770662520346E-2</v>
      </c>
    </row>
    <row r="24" spans="1:3">
      <c r="A24">
        <v>23</v>
      </c>
      <c r="B24">
        <v>3.0048347780888829E-2</v>
      </c>
      <c r="C24">
        <f t="shared" si="0"/>
        <v>3.0910685964275163E-2</v>
      </c>
    </row>
    <row r="25" spans="1:3">
      <c r="A25">
        <v>24</v>
      </c>
      <c r="B25">
        <v>3.0254868144182101E-2</v>
      </c>
      <c r="C25">
        <f t="shared" si="0"/>
        <v>3.1170102717078131E-2</v>
      </c>
    </row>
    <row r="26" spans="1:3">
      <c r="A26">
        <v>25</v>
      </c>
      <c r="B26">
        <v>3.0476968013661843E-2</v>
      </c>
      <c r="C26">
        <f t="shared" si="0"/>
        <v>3.1408812691030054E-2</v>
      </c>
    </row>
    <row r="27" spans="1:3">
      <c r="A27">
        <v>26</v>
      </c>
      <c r="B27">
        <v>3.0709144320745674E-2</v>
      </c>
      <c r="C27">
        <f t="shared" si="0"/>
        <v>3.1629188245039595E-2</v>
      </c>
    </row>
    <row r="28" spans="1:3">
      <c r="A28">
        <v>27</v>
      </c>
      <c r="B28">
        <v>3.0947170171083949E-2</v>
      </c>
      <c r="C28">
        <f t="shared" si="0"/>
        <v>3.1833256381326537E-2</v>
      </c>
    </row>
    <row r="29" spans="1:3">
      <c r="A29">
        <v>28</v>
      </c>
      <c r="B29">
        <v>3.1187802774839124E-2</v>
      </c>
      <c r="C29">
        <f t="shared" si="0"/>
        <v>3.2022758218357789E-2</v>
      </c>
    </row>
    <row r="30" spans="1:3">
      <c r="A30">
        <v>29</v>
      </c>
      <c r="B30">
        <v>3.1428562151177175E-2</v>
      </c>
      <c r="C30">
        <f t="shared" si="0"/>
        <v>3.2199196946594073E-2</v>
      </c>
    </row>
    <row r="31" spans="1:3">
      <c r="A31">
        <v>30</v>
      </c>
      <c r="B31">
        <v>3.1667562142356998E-2</v>
      </c>
      <c r="C31">
        <f t="shared" si="0"/>
        <v>3.2363876673905521E-2</v>
      </c>
    </row>
    <row r="32" spans="1:3">
      <c r="A32">
        <v>31</v>
      </c>
      <c r="B32">
        <v>3.1903380461488773E-2</v>
      </c>
      <c r="C32">
        <f t="shared" si="0"/>
        <v>3.2517934045528933E-2</v>
      </c>
    </row>
    <row r="33" spans="1:3">
      <c r="A33">
        <v>32</v>
      </c>
      <c r="B33">
        <v>3.213495812406264E-2</v>
      </c>
      <c r="C33">
        <f t="shared" si="0"/>
        <v>3.2662364113553666E-2</v>
      </c>
    </row>
    <row r="34" spans="1:3">
      <c r="A34">
        <v>33</v>
      </c>
      <c r="B34">
        <v>3.2361521177978636E-2</v>
      </c>
      <c r="C34">
        <f t="shared" si="0"/>
        <v>3.2798041611172564E-2</v>
      </c>
    </row>
    <row r="35" spans="1:3">
      <c r="A35">
        <v>34</v>
      </c>
      <c r="B35">
        <v>3.2582519481065608E-2</v>
      </c>
      <c r="C35">
        <f t="shared" si="0"/>
        <v>3.2925738538372287E-2</v>
      </c>
    </row>
    <row r="36" spans="1:3">
      <c r="A36">
        <v>35</v>
      </c>
      <c r="B36">
        <v>3.2797578600596067E-2</v>
      </c>
      <c r="C36">
        <f t="shared" si="0"/>
        <v>3.3046138772766014E-2</v>
      </c>
    </row>
    <row r="37" spans="1:3">
      <c r="A37">
        <v>36</v>
      </c>
      <c r="B37">
        <v>3.3006461876522675E-2</v>
      </c>
      <c r="C37">
        <f t="shared" si="0"/>
        <v>3.3159850269405114E-2</v>
      </c>
    </row>
    <row r="38" spans="1:3">
      <c r="A38">
        <v>37</v>
      </c>
      <c r="B38">
        <v>3.320904040228756E-2</v>
      </c>
      <c r="C38">
        <f t="shared" si="0"/>
        <v>3.3267415296832678E-2</v>
      </c>
    </row>
    <row r="39" spans="1:3">
      <c r="A39">
        <v>38</v>
      </c>
      <c r="B39">
        <v>3.3405269205831312E-2</v>
      </c>
      <c r="C39">
        <f t="shared" si="0"/>
        <v>3.3369319065736758E-2</v>
      </c>
    </row>
    <row r="40" spans="1:3">
      <c r="A40">
        <v>39</v>
      </c>
      <c r="B40">
        <v>3.3595168309175971E-2</v>
      </c>
      <c r="C40">
        <f t="shared" si="0"/>
        <v>3.3465997035444887E-2</v>
      </c>
    </row>
    <row r="41" spans="1:3">
      <c r="A41">
        <v>40</v>
      </c>
      <c r="B41">
        <v>3.3778807643328301E-2</v>
      </c>
      <c r="C41">
        <f t="shared" si="0"/>
        <v>3.3557841127659339E-2</v>
      </c>
    </row>
    <row r="42" spans="1:3">
      <c r="A42">
        <v>41</v>
      </c>
      <c r="B42">
        <v>3.3956295021803751E-2</v>
      </c>
      <c r="C42">
        <f t="shared" si="0"/>
        <v>3.3645205032804659E-2</v>
      </c>
    </row>
    <row r="43" spans="1:3">
      <c r="A43">
        <v>42</v>
      </c>
      <c r="B43">
        <v>3.4127766549205019E-2</v>
      </c>
      <c r="C43">
        <f t="shared" si="0"/>
        <v>3.3728408759494677E-2</v>
      </c>
    </row>
    <row r="44" spans="1:3">
      <c r="A44">
        <v>43</v>
      </c>
      <c r="B44">
        <v>3.429337897442486E-2</v>
      </c>
      <c r="C44">
        <f t="shared" si="0"/>
        <v>3.3807742549894645E-2</v>
      </c>
    </row>
    <row r="45" spans="1:3">
      <c r="A45">
        <v>44</v>
      </c>
      <c r="B45">
        <v>3.4453303601007956E-2</v>
      </c>
      <c r="C45">
        <f t="shared" si="0"/>
        <v>3.3883470261594766E-2</v>
      </c>
    </row>
    <row r="46" spans="1:3">
      <c r="A46">
        <v>45</v>
      </c>
      <c r="B46">
        <v>3.4607721447285078E-2</v>
      </c>
      <c r="C46">
        <f t="shared" si="0"/>
        <v>3.3955832298822604E-2</v>
      </c>
    </row>
    <row r="47" spans="1:3">
      <c r="A47">
        <v>46</v>
      </c>
      <c r="B47">
        <v>3.4756819411478013E-2</v>
      </c>
      <c r="C47">
        <f t="shared" si="0"/>
        <v>3.4025048161477188E-2</v>
      </c>
    </row>
    <row r="48" spans="1:3">
      <c r="A48">
        <v>47</v>
      </c>
      <c r="B48">
        <v>3.4900787246133769E-2</v>
      </c>
      <c r="C48">
        <f t="shared" si="0"/>
        <v>3.4091318668847008E-2</v>
      </c>
    </row>
    <row r="49" spans="1:3">
      <c r="A49">
        <v>48</v>
      </c>
      <c r="B49">
        <v>3.5039815185031742E-2</v>
      </c>
      <c r="C49">
        <f t="shared" si="0"/>
        <v>3.415482790541885E-2</v>
      </c>
    </row>
    <row r="50" spans="1:3">
      <c r="A50">
        <v>49</v>
      </c>
      <c r="B50">
        <v>3.5174092096433185E-2</v>
      </c>
      <c r="C50">
        <f t="shared" si="0"/>
        <v>3.4215744928457741E-2</v>
      </c>
    </row>
    <row r="51" spans="1:3">
      <c r="A51">
        <v>50</v>
      </c>
      <c r="B51">
        <v>3.5303804060995203E-2</v>
      </c>
      <c r="C51">
        <f t="shared" si="0"/>
        <v>3.4274225270697407E-2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workbookViewId="0">
      <selection activeCell="B7" sqref="B7"/>
    </sheetView>
  </sheetViews>
  <sheetFormatPr baseColWidth="10" defaultRowHeight="12" x14ac:dyDescent="0"/>
  <cols>
    <col min="2" max="2" width="12.33203125" bestFit="1" customWidth="1"/>
  </cols>
  <sheetData>
    <row r="1" spans="1:52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>
      <c r="A2" t="s">
        <v>2</v>
      </c>
      <c r="B2">
        <v>3.7138392415685173E-2</v>
      </c>
      <c r="C2">
        <v>4.1203757080536807E-2</v>
      </c>
      <c r="D2">
        <v>4.0882508103947092E-2</v>
      </c>
      <c r="E2">
        <v>4.0539592601811648E-2</v>
      </c>
      <c r="F2">
        <v>4.1659994420260797E-2</v>
      </c>
      <c r="G2">
        <v>4.6482603065853688E-2</v>
      </c>
      <c r="H2">
        <v>5.2117959109768845E-2</v>
      </c>
      <c r="I2">
        <v>5.2654535788241801E-2</v>
      </c>
      <c r="J2">
        <v>4.9660897304092032E-2</v>
      </c>
      <c r="K2">
        <v>4.7268618294359889E-2</v>
      </c>
      <c r="L2">
        <v>4.5900750861041138E-2</v>
      </c>
      <c r="M2">
        <v>4.7950978962051811E-2</v>
      </c>
      <c r="N2">
        <v>4.7265889614797579E-2</v>
      </c>
      <c r="O2">
        <v>4.6329937489804386E-2</v>
      </c>
      <c r="P2">
        <v>4.382198592345659E-2</v>
      </c>
      <c r="Q2">
        <v>4.3911692498216831E-2</v>
      </c>
      <c r="R2">
        <v>4.3865769739330332E-2</v>
      </c>
      <c r="S2">
        <v>4.3734384532436818E-2</v>
      </c>
      <c r="T2">
        <v>4.3487365973341081E-2</v>
      </c>
      <c r="U2">
        <v>4.319340759570877E-2</v>
      </c>
      <c r="V2">
        <v>4.302809755704165E-2</v>
      </c>
      <c r="W2">
        <v>4.2906423306695779E-2</v>
      </c>
      <c r="X2">
        <v>4.2802577633053764E-2</v>
      </c>
      <c r="Y2">
        <v>4.2710997595624016E-2</v>
      </c>
      <c r="Z2">
        <v>4.263014717762114E-2</v>
      </c>
      <c r="AA2">
        <v>4.2558712282524891E-2</v>
      </c>
      <c r="AB2">
        <v>4.2495542021096261E-2</v>
      </c>
      <c r="AC2">
        <v>4.2439650045935154E-2</v>
      </c>
      <c r="AD2">
        <v>4.2390149765394187E-2</v>
      </c>
      <c r="AE2">
        <v>4.2346290188985954E-2</v>
      </c>
      <c r="AF2">
        <v>4.2307422137298469E-2</v>
      </c>
      <c r="AG2">
        <v>4.2272880562135198E-2</v>
      </c>
      <c r="AH2">
        <v>4.2242305734078459E-2</v>
      </c>
      <c r="AI2">
        <v>4.2215172718959769E-2</v>
      </c>
      <c r="AJ2">
        <v>4.2191087266983993E-2</v>
      </c>
      <c r="AK2">
        <v>4.2169701695616527E-2</v>
      </c>
      <c r="AL2">
        <v>4.2150708499015435E-2</v>
      </c>
      <c r="AM2">
        <v>4.2133831820112454E-2</v>
      </c>
      <c r="AN2">
        <v>4.2118839183547661E-2</v>
      </c>
      <c r="AO2">
        <v>4.2105516100530739E-2</v>
      </c>
      <c r="AP2">
        <v>4.2093641403913327E-2</v>
      </c>
      <c r="AQ2">
        <v>4.2083121871544657E-2</v>
      </c>
      <c r="AR2">
        <v>4.2073771535180306E-2</v>
      </c>
      <c r="AS2">
        <v>4.2065454012647004E-2</v>
      </c>
      <c r="AT2">
        <v>4.2058060046466339E-2</v>
      </c>
      <c r="AU2">
        <v>4.2051484301347052E-2</v>
      </c>
      <c r="AV2">
        <v>4.2045634949864748E-2</v>
      </c>
      <c r="AW2">
        <v>4.2040432899024788E-2</v>
      </c>
      <c r="AX2">
        <v>4.203580367180431E-2</v>
      </c>
      <c r="AY2">
        <v>4.2031691834997414E-2</v>
      </c>
      <c r="AZ2">
        <v>4.2028029411309072E-2</v>
      </c>
    </row>
    <row r="3" spans="1:52">
      <c r="A3" t="s">
        <v>3</v>
      </c>
      <c r="B3">
        <v>-3.0652955447873342E-2</v>
      </c>
      <c r="C3">
        <v>-4.7061332940997215E-2</v>
      </c>
      <c r="D3">
        <v>-3.9956927780332545E-2</v>
      </c>
      <c r="E3">
        <v>-2.9240388421470927E-2</v>
      </c>
      <c r="F3">
        <v>-1.5505797351097902E-2</v>
      </c>
      <c r="G3">
        <v>-1.2783965436371579E-2</v>
      </c>
      <c r="H3">
        <v>-1.6478875268100445E-2</v>
      </c>
      <c r="I3">
        <v>-1.5414565387575158E-2</v>
      </c>
      <c r="J3">
        <v>-1.012472765334403E-2</v>
      </c>
      <c r="K3">
        <v>-5.135039487803833E-3</v>
      </c>
      <c r="L3">
        <v>-1.5053007469498117E-3</v>
      </c>
      <c r="M3">
        <v>-7.4371564027379605E-3</v>
      </c>
      <c r="N3">
        <v>-7.4487383626141322E-3</v>
      </c>
      <c r="O3">
        <v>-6.5407253014974215E-3</v>
      </c>
      <c r="P3">
        <v>5.7527173256816276E-3</v>
      </c>
      <c r="Q3">
        <v>2.2566302717945989E-3</v>
      </c>
      <c r="R3">
        <v>-1.9520439195445374E-3</v>
      </c>
      <c r="S3">
        <v>-5.692040535152776E-3</v>
      </c>
      <c r="T3">
        <v>-9.5485309859080856E-3</v>
      </c>
      <c r="U3">
        <v>-1.2288719708159212E-2</v>
      </c>
      <c r="V3">
        <v>-1.1571200531391108E-2</v>
      </c>
      <c r="W3">
        <v>-1.0165349725691863E-2</v>
      </c>
      <c r="X3">
        <v>-8.9538710391605259E-3</v>
      </c>
      <c r="Y3">
        <v>-7.8962134349243127E-3</v>
      </c>
      <c r="Z3">
        <v>-6.9708380127609651E-3</v>
      </c>
      <c r="AA3">
        <v>-6.1596380628037581E-3</v>
      </c>
      <c r="AB3">
        <v>-5.4473232507761234E-3</v>
      </c>
      <c r="AC3">
        <v>-4.8208982617284494E-3</v>
      </c>
      <c r="AD3">
        <v>-4.2692689977146944E-3</v>
      </c>
      <c r="AE3">
        <v>-3.7829337225518548E-3</v>
      </c>
      <c r="AF3">
        <v>-3.3537124548057603E-3</v>
      </c>
      <c r="AG3">
        <v>-2.9743482147043619E-3</v>
      </c>
      <c r="AH3">
        <v>-2.6391277757141273E-3</v>
      </c>
      <c r="AI3">
        <v>-2.3425445029227171E-3</v>
      </c>
      <c r="AJ3">
        <v>-2.0799697993663284E-3</v>
      </c>
      <c r="AK3">
        <v>-1.8473770589974303E-3</v>
      </c>
      <c r="AL3">
        <v>-1.6412274777419114E-3</v>
      </c>
      <c r="AM3">
        <v>-1.4584346676120759E-3</v>
      </c>
      <c r="AN3">
        <v>-1.296290371084363E-3</v>
      </c>
      <c r="AO3">
        <v>-1.1524092833932059E-3</v>
      </c>
      <c r="AP3">
        <v>-1.0243644034726017E-3</v>
      </c>
      <c r="AQ3">
        <v>-9.1099884434042331E-4</v>
      </c>
      <c r="AR3">
        <v>-8.1033419395286517E-4</v>
      </c>
      <c r="AS3">
        <v>-7.2088320324633552E-4</v>
      </c>
      <c r="AT3">
        <v>-6.414287321146213E-4</v>
      </c>
      <c r="AU3">
        <v>-5.7081756109548371E-4</v>
      </c>
      <c r="AV3">
        <v>-5.0804485960864851E-4</v>
      </c>
      <c r="AW3">
        <v>-4.5225402077186049E-4</v>
      </c>
      <c r="AX3">
        <v>-4.0264741886615846E-4</v>
      </c>
      <c r="AY3">
        <v>-3.5855318279533373E-4</v>
      </c>
      <c r="AZ3">
        <v>-3.1933170604599289E-4</v>
      </c>
    </row>
    <row r="4" spans="1:52">
      <c r="A4" t="s">
        <v>4</v>
      </c>
      <c r="B4">
        <v>-4.3094172394622342E-2</v>
      </c>
      <c r="C4">
        <v>1.6634307509825651E-2</v>
      </c>
      <c r="D4">
        <v>-5.49879405900249E-3</v>
      </c>
      <c r="E4">
        <v>-8.6030071128360332E-3</v>
      </c>
      <c r="F4">
        <v>-3.9497517639707916E-3</v>
      </c>
      <c r="G4">
        <v>-1.5970059924921929E-2</v>
      </c>
      <c r="H4">
        <v>-2.3649264258906937E-2</v>
      </c>
      <c r="I4">
        <v>-2.8102151588134085E-2</v>
      </c>
      <c r="J4">
        <v>-3.0728951124835181E-2</v>
      </c>
      <c r="K4">
        <v>-3.3939332742100571E-2</v>
      </c>
      <c r="L4">
        <v>-3.7191134636832997E-2</v>
      </c>
      <c r="M4">
        <v>-3.1428603378431723E-2</v>
      </c>
      <c r="N4">
        <v>-2.9633530092745657E-2</v>
      </c>
      <c r="O4">
        <v>-2.9613810423165167E-2</v>
      </c>
      <c r="P4">
        <v>-4.8388635589956659E-2</v>
      </c>
      <c r="Q4">
        <v>-4.3914807170709114E-2</v>
      </c>
      <c r="R4">
        <v>-3.7122556990899627E-2</v>
      </c>
      <c r="S4">
        <v>-2.9877111911932402E-2</v>
      </c>
      <c r="T4">
        <v>-2.1263043883694939E-2</v>
      </c>
      <c r="U4">
        <v>-1.3412851234712636E-2</v>
      </c>
      <c r="V4">
        <v>-1.0842301525793178E-2</v>
      </c>
      <c r="W4">
        <v>-9.6826645214190613E-3</v>
      </c>
      <c r="X4">
        <v>-8.6469125114256879E-3</v>
      </c>
      <c r="Y4">
        <v>-7.7177712108393625E-3</v>
      </c>
      <c r="Z4">
        <v>-6.8853150787874049E-3</v>
      </c>
      <c r="AA4">
        <v>-6.1402447209891083E-3</v>
      </c>
      <c r="AB4">
        <v>-5.473949850818202E-3</v>
      </c>
      <c r="AC4">
        <v>-4.878518729137255E-3</v>
      </c>
      <c r="AD4">
        <v>-4.3467220758889981E-3</v>
      </c>
      <c r="AE4">
        <v>-3.8719940406033927E-3</v>
      </c>
      <c r="AF4">
        <v>-3.4483840027996382E-3</v>
      </c>
      <c r="AG4">
        <v>-3.0698836731552458E-3</v>
      </c>
      <c r="AH4">
        <v>-2.7329272754793733E-3</v>
      </c>
      <c r="AI4">
        <v>-2.4325292658258701E-3</v>
      </c>
      <c r="AJ4">
        <v>-2.1647812050634187E-3</v>
      </c>
      <c r="AK4">
        <v>-1.9261801495327657E-3</v>
      </c>
      <c r="AL4">
        <v>-1.7135866522665333E-3</v>
      </c>
      <c r="AM4">
        <v>-1.5241941016068956E-3</v>
      </c>
      <c r="AN4">
        <v>-1.3554924636327683E-3</v>
      </c>
      <c r="AO4">
        <v>-1.205236216825644E-3</v>
      </c>
      <c r="AP4">
        <v>-1.0712851202645138E-3</v>
      </c>
      <c r="AQ4">
        <v>-9.5213964172774339E-4</v>
      </c>
      <c r="AR4">
        <v>-8.4605664033955772E-4</v>
      </c>
      <c r="AS4">
        <v>-7.5159158011089109E-4</v>
      </c>
      <c r="AT4">
        <v>-6.6749591230997891E-4</v>
      </c>
      <c r="AU4">
        <v>-5.9262610262529668E-4</v>
      </c>
      <c r="AV4">
        <v>-5.2596799625748104E-4</v>
      </c>
      <c r="AW4">
        <v>-4.6663341935414824E-4</v>
      </c>
      <c r="AX4">
        <v>-4.1381137758448759E-4</v>
      </c>
      <c r="AY4">
        <v>-3.6679692261406351E-4</v>
      </c>
      <c r="AZ4">
        <v>-3.2494344082903561E-4</v>
      </c>
    </row>
    <row r="5" spans="1:52">
      <c r="A5" t="s">
        <v>5</v>
      </c>
      <c r="B5">
        <v>1.9429822633476324</v>
      </c>
      <c r="C5">
        <v>2.1417894882680502</v>
      </c>
      <c r="D5">
        <v>1.1788737393387536</v>
      </c>
      <c r="E5">
        <v>1.1092606221034671</v>
      </c>
      <c r="F5">
        <v>3.3659808104759112</v>
      </c>
      <c r="G5">
        <v>7.8205143146266902</v>
      </c>
      <c r="H5">
        <v>12.131229349424631</v>
      </c>
      <c r="I5">
        <v>11.418451999302166</v>
      </c>
      <c r="J5">
        <v>8.1198025818221371</v>
      </c>
      <c r="K5">
        <v>5.6858045359615685</v>
      </c>
      <c r="L5">
        <v>4.2897419776763934</v>
      </c>
      <c r="M5">
        <v>6.1140915231568407</v>
      </c>
      <c r="N5">
        <v>5.556268317328974</v>
      </c>
      <c r="O5">
        <v>4.5954436032632247</v>
      </c>
      <c r="P5">
        <v>1.9409103594726396</v>
      </c>
      <c r="Q5">
        <v>1.9406410010796711</v>
      </c>
      <c r="R5">
        <v>1.9403669935605337</v>
      </c>
      <c r="S5">
        <v>1.9401217601598488</v>
      </c>
      <c r="T5">
        <v>1.9399316495862973</v>
      </c>
      <c r="U5">
        <v>1.9398269108919508</v>
      </c>
      <c r="V5">
        <v>1.9398151290546717</v>
      </c>
      <c r="W5">
        <v>1.9398209824969086</v>
      </c>
      <c r="X5">
        <v>1.9398282795573449</v>
      </c>
      <c r="Y5">
        <v>1.939835064750536</v>
      </c>
      <c r="Z5">
        <v>1.9398413683145408</v>
      </c>
      <c r="AA5">
        <v>1.9398472122783084</v>
      </c>
      <c r="AB5">
        <v>1.9398526103642106</v>
      </c>
      <c r="AC5">
        <v>1.9398575851919311</v>
      </c>
      <c r="AD5">
        <v>1.9398621479939679</v>
      </c>
      <c r="AE5">
        <v>1.9398663219603105</v>
      </c>
      <c r="AF5">
        <v>1.9398701344727112</v>
      </c>
      <c r="AG5">
        <v>1.9398741178990446</v>
      </c>
      <c r="AH5">
        <v>1.93987727936759</v>
      </c>
      <c r="AI5">
        <v>1.9398801421938654</v>
      </c>
      <c r="AJ5">
        <v>1.9398827297470798</v>
      </c>
      <c r="AK5">
        <v>1.9398850672551806</v>
      </c>
      <c r="AL5">
        <v>1.9398871700713258</v>
      </c>
      <c r="AM5">
        <v>1.939889070188282</v>
      </c>
      <c r="AN5">
        <v>1.9398907722489858</v>
      </c>
      <c r="AO5">
        <v>1.9398922999555364</v>
      </c>
      <c r="AP5">
        <v>1.9398937929369406</v>
      </c>
      <c r="AQ5">
        <v>1.9398950233887879</v>
      </c>
      <c r="AR5">
        <v>1.93989612455347</v>
      </c>
      <c r="AS5">
        <v>1.9398971076552947</v>
      </c>
      <c r="AT5">
        <v>1.9398979864825374</v>
      </c>
      <c r="AU5">
        <v>1.9398987747314229</v>
      </c>
      <c r="AV5">
        <v>1.9398994793491202</v>
      </c>
      <c r="AW5">
        <v>1.9399001089543741</v>
      </c>
      <c r="AX5">
        <v>1.9399006688393166</v>
      </c>
      <c r="AY5">
        <v>1.9399011733025189</v>
      </c>
      <c r="AZ5">
        <v>1.9399016195463363</v>
      </c>
    </row>
    <row r="6" spans="1:52">
      <c r="A6" t="s">
        <v>15</v>
      </c>
      <c r="B6">
        <f>SUMPRODUCT(B11:B60-term_structure!B2:B51,B11:B60-term_structure!B2:B51)</f>
        <v>1.5295908805570175E-5</v>
      </c>
      <c r="C6">
        <f>SUMPRODUCT(C11:C60-term_structure!C2:C51,C11:C60-term_structure!C2:C51)</f>
        <v>2.9316372950841904E-4</v>
      </c>
      <c r="D6">
        <f>SUMPRODUCT(D11:D60-term_structure!D2:D51,D11:D60-term_structure!D2:D51)</f>
        <v>2.9129799266316921E-4</v>
      </c>
      <c r="E6">
        <f>SUMPRODUCT(E11:E60-term_structure!E2:E51,E11:E60-term_structure!E2:E51)</f>
        <v>3.0220199075752527E-4</v>
      </c>
      <c r="F6">
        <f>SUMPRODUCT(F11:F60-term_structure!F2:F51,F11:F60-term_structure!F2:F51)</f>
        <v>3.0143919758312014E-4</v>
      </c>
      <c r="G6">
        <f>SUMPRODUCT(G11:G60-term_structure!G2:G51,G11:G60-term_structure!G2:G51)</f>
        <v>2.1540017130089781E-4</v>
      </c>
      <c r="H6">
        <f>SUMPRODUCT(H11:H60-term_structure!H2:H51,H11:H60-term_structure!H2:H51)</f>
        <v>1.5965715771582364E-4</v>
      </c>
      <c r="I6">
        <f>SUMPRODUCT(I11:I60-term_structure!I2:I51,I11:I60-term_structure!I2:I51)</f>
        <v>1.3194344557422379E-4</v>
      </c>
      <c r="J6">
        <f>SUMPRODUCT(J11:J60-term_structure!J2:J51,J11:J60-term_structure!J2:J51)</f>
        <v>1.0453701468975736E-4</v>
      </c>
      <c r="K6">
        <f>SUMPRODUCT(K11:K60-term_structure!K2:K51,K11:K60-term_structure!K2:K51)</f>
        <v>8.3025569108002734E-5</v>
      </c>
      <c r="L6">
        <f>SUMPRODUCT(L11:L60-term_structure!L2:L51,L11:L60-term_structure!L2:L51)</f>
        <v>6.9512281162197387E-5</v>
      </c>
      <c r="M6">
        <f>SUMPRODUCT(M11:M60-term_structure!M2:M51,M11:M60-term_structure!M2:M51)</f>
        <v>6.9191103510546904E-5</v>
      </c>
      <c r="N6">
        <f>SUMPRODUCT(N11:N60-term_structure!N2:N51,N11:N60-term_structure!N2:N51)</f>
        <v>6.1405590537212039E-5</v>
      </c>
      <c r="O6">
        <f>SUMPRODUCT(O11:O60-term_structure!O2:O51,O11:O60-term_structure!O2:O51)</f>
        <v>4.5726322064333368E-5</v>
      </c>
      <c r="P6">
        <f>SUMPRODUCT(P11:P60-term_structure!P2:P51,P11:P60-term_structure!P2:P51)</f>
        <v>3.034469065751062E-5</v>
      </c>
      <c r="Q6">
        <f>SUMPRODUCT(Q11:Q60-term_structure!Q2:Q51,Q11:Q60-term_structure!Q2:Q51)</f>
        <v>1.3189200530025839E-5</v>
      </c>
      <c r="R6">
        <f>SUMPRODUCT(R11:R60-term_structure!R2:R51,R11:R60-term_structure!R2:R51)</f>
        <v>6.1445124021692652E-6</v>
      </c>
      <c r="S6">
        <f>SUMPRODUCT(S11:S60-term_structure!S2:S51,S11:S60-term_structure!S2:S51)</f>
        <v>3.1914983359959247E-6</v>
      </c>
      <c r="T6">
        <f>SUMPRODUCT(T11:T60-term_structure!T2:T51,T11:T60-term_structure!T2:T51)</f>
        <v>2.2030378595723869E-6</v>
      </c>
      <c r="U6">
        <f>SUMPRODUCT(U11:U60-term_structure!U2:U51,U11:U60-term_structure!U2:U51)</f>
        <v>6.4926381311775928E-7</v>
      </c>
      <c r="V6">
        <f>SUMPRODUCT(V11:V60-term_structure!V2:V51,V11:V60-term_structure!V2:V51)</f>
        <v>5.8021721024035357E-7</v>
      </c>
      <c r="W6">
        <f>SUMPRODUCT(W11:W60-term_structure!W2:W51,W11:W60-term_structure!W2:W51)</f>
        <v>4.5732421394781701E-7</v>
      </c>
      <c r="X6">
        <f>SUMPRODUCT(X11:X60-term_structure!X2:X51,X11:X60-term_structure!X2:X51)</f>
        <v>3.60990803127435E-7</v>
      </c>
      <c r="Y6">
        <f>SUMPRODUCT(Y11:Y60-term_structure!Y2:Y51,Y11:Y60-term_structure!Y2:Y51)</f>
        <v>2.8516303131045396E-7</v>
      </c>
      <c r="Z6">
        <f>SUMPRODUCT(Z11:Z60-term_structure!Z2:Z51,Z11:Z60-term_structure!Z2:Z51)</f>
        <v>2.253953308653612E-7</v>
      </c>
      <c r="AA6">
        <f>SUMPRODUCT(AA11:AA60-term_structure!AA2:AA51,AA11:AA60-term_structure!AA2:AA51)</f>
        <v>1.7823609382003557E-7</v>
      </c>
      <c r="AB6">
        <f>SUMPRODUCT(AB11:AB60-term_structure!AB2:AB51,AB11:AB60-term_structure!AB2:AB51)</f>
        <v>1.4099504039399019E-7</v>
      </c>
      <c r="AC6">
        <f>SUMPRODUCT(AC11:AC60-term_structure!AC2:AC51,AC11:AC60-term_structure!AC2:AC51)</f>
        <v>1.1156692184671379E-7</v>
      </c>
      <c r="AD6">
        <f>SUMPRODUCT(AD11:AD60-term_structure!AD2:AD51,AD11:AD60-term_structure!AD2:AD51)</f>
        <v>8.8301793271309678E-8</v>
      </c>
      <c r="AE6">
        <f>SUMPRODUCT(AE11:AE60-term_structure!AE2:AE51,AE11:AE60-term_structure!AE2:AE51)</f>
        <v>6.9901689250151524E-8</v>
      </c>
      <c r="AF6">
        <f>SUMPRODUCT(AF11:AF60-term_structure!AF2:AF51,AF11:AF60-term_structure!AF2:AF51)</f>
        <v>5.5344204507104724E-8</v>
      </c>
      <c r="AG6">
        <f>SUMPRODUCT(AG11:AG60-term_structure!AG2:AG51,AG11:AG60-term_structure!AG2:AG51)</f>
        <v>4.3826994131915823E-8</v>
      </c>
      <c r="AH6">
        <f>SUMPRODUCT(AH11:AH60-term_structure!AH2:AH51,AH11:AH60-term_structure!AH2:AH51)</f>
        <v>3.4709308337344744E-8</v>
      </c>
      <c r="AI6">
        <f>SUMPRODUCT(AI11:AI60-term_structure!AI2:AI51,AI11:AI60-term_structure!AI2:AI51)</f>
        <v>2.7491833013226984E-8</v>
      </c>
      <c r="AJ6">
        <f>SUMPRODUCT(AJ11:AJ60-term_structure!AJ2:AJ51,AJ11:AJ60-term_structure!AJ2:AJ51)</f>
        <v>2.1777855973458575E-8</v>
      </c>
      <c r="AK6">
        <f>SUMPRODUCT(AK11:AK60-term_structure!AK2:AK51,AK11:AK60-term_structure!AK2:AK51)</f>
        <v>1.7253757849115039E-8</v>
      </c>
      <c r="AL6">
        <f>SUMPRODUCT(AL11:AL60-term_structure!AL2:AL51,AL11:AL60-term_structure!AL2:AL51)</f>
        <v>1.3671491876005575E-8</v>
      </c>
      <c r="AM6">
        <f>SUMPRODUCT(AM11:AM60-term_structure!AM2:AM51,AM11:AM60-term_structure!AM2:AM51)</f>
        <v>1.0835063724878524E-8</v>
      </c>
      <c r="AN6">
        <f>SUMPRODUCT(AN11:AN60-term_structure!AN2:AN51,AN11:AN60-term_structure!AN2:AN51)</f>
        <v>8.588812513886569E-9</v>
      </c>
      <c r="AO6">
        <f>SUMPRODUCT(AO11:AO60-term_structure!AO2:AO51,AO11:AO60-term_structure!AO2:AO51)</f>
        <v>6.8099470522850434E-9</v>
      </c>
      <c r="AP6">
        <f>SUMPRODUCT(AP11:AP60-term_structure!AP2:AP51,AP11:AP60-term_structure!AP2:AP51)</f>
        <v>5.4024598347657E-9</v>
      </c>
      <c r="AQ6">
        <f>SUMPRODUCT(AQ11:AQ60-term_structure!AQ2:AQ51,AQ11:AQ60-term_structure!AQ2:AQ51)</f>
        <v>4.2864776368564636E-9</v>
      </c>
      <c r="AR6">
        <f>SUMPRODUCT(AR11:AR60-term_structure!AR2:AR51,AR11:AR60-term_structure!AR2:AR51)</f>
        <v>3.4025389772347978E-9</v>
      </c>
      <c r="AS6">
        <f>SUMPRODUCT(AS11:AS60-term_structure!AS2:AS51,AS11:AS60-term_structure!AS2:AS51)</f>
        <v>2.7026097977979968E-9</v>
      </c>
      <c r="AT6">
        <f>SUMPRODUCT(AT11:AT60-term_structure!AT2:AT51,AT11:AT60-term_structure!AT2:AT51)</f>
        <v>2.1481661525808238E-9</v>
      </c>
      <c r="AU6">
        <f>SUMPRODUCT(AU11:AU60-term_structure!AU2:AU51,AU11:AU60-term_structure!AU2:AU51)</f>
        <v>1.7090379152543676E-9</v>
      </c>
      <c r="AV6">
        <f>SUMPRODUCT(AV11:AV60-term_structure!AV2:AV51,AV11:AV60-term_structure!AV2:AV51)</f>
        <v>1.3612686382872559E-9</v>
      </c>
      <c r="AW6">
        <f>SUMPRODUCT(AW11:AW60-term_structure!AW2:AW51,AW11:AW60-term_structure!AW2:AW51)</f>
        <v>1.0857995525631359E-9</v>
      </c>
      <c r="AX6">
        <f>SUMPRODUCT(AX11:AX60-term_structure!AX2:AX51,AX11:AX60-term_structure!AX2:AX51)</f>
        <v>8.6770389921636312E-10</v>
      </c>
      <c r="AY6">
        <f>SUMPRODUCT(AY11:AY60-term_structure!AY2:AY51,AY11:AY60-term_structure!AY2:AY51)</f>
        <v>6.94685275869188E-10</v>
      </c>
      <c r="AZ6">
        <f>SUMPRODUCT(AZ11:AZ60-term_structure!AZ2:AZ51,AZ11:AZ60-term_structure!AZ2:AZ51)</f>
        <v>5.5783133461276282E-10</v>
      </c>
    </row>
    <row r="7" spans="1:52">
      <c r="A7" t="s">
        <v>16</v>
      </c>
      <c r="B7" s="1">
        <f>SUM(B6:L6)</f>
        <v>1.9674744588687064E-3</v>
      </c>
      <c r="M7" s="1">
        <f>SUM(M6:V6)</f>
        <v>2.3262543692072443E-4</v>
      </c>
      <c r="W7" s="1">
        <f>SUM(W6:AF6)</f>
        <v>1.9732191223403723E-6</v>
      </c>
      <c r="AG7" s="1">
        <f>SUM(AG6:AP6)</f>
        <v>1.903675243068826E-7</v>
      </c>
      <c r="AP7" s="1">
        <f>SUM(AP6:AZ6)</f>
        <v>2.4218579015038856E-8</v>
      </c>
    </row>
    <row r="8" spans="1:52">
      <c r="B8" s="2">
        <f>SUM(B7:AP7)</f>
        <v>2.202287701015093E-3</v>
      </c>
    </row>
    <row r="9" spans="1:52">
      <c r="A9" t="s">
        <v>17</v>
      </c>
      <c r="B9">
        <f>B2+B3</f>
        <v>6.4854369678118313E-3</v>
      </c>
      <c r="C9">
        <f t="shared" ref="C9:BD9" si="0">C2+C3</f>
        <v>-5.8575758604604081E-3</v>
      </c>
      <c r="D9">
        <f t="shared" si="0"/>
        <v>9.2558032361454712E-4</v>
      </c>
      <c r="E9">
        <f t="shared" si="0"/>
        <v>1.1299204180340722E-2</v>
      </c>
      <c r="F9">
        <f t="shared" si="0"/>
        <v>2.6154197069162895E-2</v>
      </c>
      <c r="G9">
        <f t="shared" si="0"/>
        <v>3.3698637629482109E-2</v>
      </c>
      <c r="H9">
        <f t="shared" si="0"/>
        <v>3.5639083841668404E-2</v>
      </c>
      <c r="I9">
        <f t="shared" si="0"/>
        <v>3.7239970400666643E-2</v>
      </c>
      <c r="J9">
        <f t="shared" si="0"/>
        <v>3.9536169650748E-2</v>
      </c>
      <c r="K9">
        <f t="shared" si="0"/>
        <v>4.2133578806556056E-2</v>
      </c>
      <c r="L9">
        <f t="shared" si="0"/>
        <v>4.439545011409133E-2</v>
      </c>
      <c r="M9">
        <f t="shared" si="0"/>
        <v>4.051382255931385E-2</v>
      </c>
      <c r="N9">
        <f t="shared" si="0"/>
        <v>3.981715125218345E-2</v>
      </c>
      <c r="O9">
        <f t="shared" si="0"/>
        <v>3.9789212188306965E-2</v>
      </c>
      <c r="P9">
        <f t="shared" si="0"/>
        <v>4.9574703249138215E-2</v>
      </c>
      <c r="Q9">
        <f t="shared" si="0"/>
        <v>4.6168322770011427E-2</v>
      </c>
      <c r="R9">
        <f t="shared" si="0"/>
        <v>4.1913725819785794E-2</v>
      </c>
      <c r="S9">
        <f t="shared" si="0"/>
        <v>3.8042343997284039E-2</v>
      </c>
      <c r="T9">
        <f t="shared" si="0"/>
        <v>3.3938834987432998E-2</v>
      </c>
      <c r="U9">
        <f t="shared" si="0"/>
        <v>3.0904687887549558E-2</v>
      </c>
      <c r="V9">
        <f t="shared" si="0"/>
        <v>3.1456897025650542E-2</v>
      </c>
      <c r="W9">
        <f t="shared" si="0"/>
        <v>3.2741073581003914E-2</v>
      </c>
      <c r="X9">
        <f t="shared" si="0"/>
        <v>3.3848706593893239E-2</v>
      </c>
      <c r="Y9">
        <f t="shared" si="0"/>
        <v>3.4814784160699705E-2</v>
      </c>
      <c r="Z9">
        <f t="shared" si="0"/>
        <v>3.5659309164860174E-2</v>
      </c>
      <c r="AA9">
        <f t="shared" si="0"/>
        <v>3.6399074219721134E-2</v>
      </c>
      <c r="AB9">
        <f t="shared" si="0"/>
        <v>3.7048218770320135E-2</v>
      </c>
      <c r="AC9">
        <f t="shared" si="0"/>
        <v>3.7618751784206705E-2</v>
      </c>
      <c r="AD9">
        <f t="shared" si="0"/>
        <v>3.8120880767679492E-2</v>
      </c>
      <c r="AE9">
        <f t="shared" si="0"/>
        <v>3.85633564664341E-2</v>
      </c>
      <c r="AF9">
        <f t="shared" si="0"/>
        <v>3.8953709682492711E-2</v>
      </c>
      <c r="AG9">
        <f t="shared" si="0"/>
        <v>3.9298532347430838E-2</v>
      </c>
      <c r="AH9">
        <f t="shared" si="0"/>
        <v>3.9603177958364329E-2</v>
      </c>
      <c r="AI9">
        <f t="shared" si="0"/>
        <v>3.987262821603705E-2</v>
      </c>
      <c r="AJ9">
        <f t="shared" si="0"/>
        <v>4.0111117467617662E-2</v>
      </c>
      <c r="AK9">
        <f t="shared" si="0"/>
        <v>4.0322324636619097E-2</v>
      </c>
      <c r="AL9">
        <f t="shared" si="0"/>
        <v>4.0509481021273525E-2</v>
      </c>
      <c r="AM9">
        <f t="shared" si="0"/>
        <v>4.0675397152500375E-2</v>
      </c>
      <c r="AN9">
        <f t="shared" si="0"/>
        <v>4.0822548812463298E-2</v>
      </c>
      <c r="AO9">
        <f t="shared" si="0"/>
        <v>4.0953106817137534E-2</v>
      </c>
      <c r="AP9">
        <f t="shared" si="0"/>
        <v>4.1069277000440725E-2</v>
      </c>
      <c r="AQ9">
        <f t="shared" si="0"/>
        <v>4.1172123027204237E-2</v>
      </c>
      <c r="AR9">
        <f t="shared" si="0"/>
        <v>4.1263437341227442E-2</v>
      </c>
      <c r="AS9">
        <f t="shared" si="0"/>
        <v>4.1344570809400669E-2</v>
      </c>
      <c r="AT9">
        <f t="shared" si="0"/>
        <v>4.1416631314351721E-2</v>
      </c>
      <c r="AU9">
        <f t="shared" si="0"/>
        <v>4.1480666740251568E-2</v>
      </c>
      <c r="AV9">
        <f t="shared" si="0"/>
        <v>4.15375900902561E-2</v>
      </c>
      <c r="AW9">
        <f t="shared" si="0"/>
        <v>4.1588178878252925E-2</v>
      </c>
      <c r="AX9">
        <f t="shared" si="0"/>
        <v>4.1633156252938154E-2</v>
      </c>
      <c r="AY9">
        <f t="shared" si="0"/>
        <v>4.1673138652202082E-2</v>
      </c>
      <c r="AZ9">
        <f t="shared" si="0"/>
        <v>4.170869770526308E-2</v>
      </c>
    </row>
    <row r="11" spans="1:52">
      <c r="A11">
        <v>1</v>
      </c>
      <c r="B11">
        <f>B$2+B$3*(1-EXP(-$A11/B$5))/($A11/B$5)+B$4*((1-EXP(-$A11/B$5))/($A11/B$5)-EXP(-$A11/B$5))</f>
        <v>5.2497546335923059E-3</v>
      </c>
      <c r="C11">
        <f>C$2+C$3*(1-EXP(-$A11/C$5))/($A11/C$5)+C$4*((1-EXP(-$A11/C$5))/($A11/C$5)-EXP(-$A11/C$5))</f>
        <v>6.4635210711036836E-3</v>
      </c>
      <c r="D11">
        <f t="shared" ref="D11:AH19" si="1">D$2+D$3*(1-EXP(-$A11/D$5))/($A11/D$5)+D$4*((1-EXP(-$A11/D$5))/($A11/D$5)-EXP(-$A11/D$5))</f>
        <v>1.2593708944597447E-2</v>
      </c>
      <c r="E11">
        <f t="shared" si="1"/>
        <v>1.9095330884738776E-2</v>
      </c>
      <c r="F11">
        <f t="shared" si="1"/>
        <v>2.7762900811062564E-2</v>
      </c>
      <c r="G11">
        <f t="shared" si="1"/>
        <v>3.3544189232246169E-2</v>
      </c>
      <c r="H11">
        <f t="shared" si="1"/>
        <v>3.5377211162557529E-2</v>
      </c>
      <c r="I11">
        <f t="shared" si="1"/>
        <v>3.6734656815191336E-2</v>
      </c>
      <c r="J11">
        <f t="shared" si="1"/>
        <v>3.8390994067182715E-2</v>
      </c>
      <c r="K11">
        <f t="shared" si="1"/>
        <v>3.9903136637747687E-2</v>
      </c>
      <c r="L11">
        <f t="shared" si="1"/>
        <v>4.0841418617257132E-2</v>
      </c>
      <c r="M11">
        <f t="shared" si="1"/>
        <v>3.8783779860660554E-2</v>
      </c>
      <c r="N11">
        <f t="shared" si="1"/>
        <v>3.8081673582352045E-2</v>
      </c>
      <c r="O11">
        <f t="shared" si="1"/>
        <v>3.7661256383061045E-2</v>
      </c>
      <c r="P11">
        <f t="shared" si="1"/>
        <v>3.9408989535633515E-2</v>
      </c>
      <c r="Q11">
        <f t="shared" si="1"/>
        <v>3.7589441620984577E-2</v>
      </c>
      <c r="R11">
        <f t="shared" si="1"/>
        <v>3.5504667885742081E-2</v>
      </c>
      <c r="S11">
        <f t="shared" si="1"/>
        <v>3.3784608499799126E-2</v>
      </c>
      <c r="T11">
        <f t="shared" si="1"/>
        <v>3.211037628573242E-2</v>
      </c>
      <c r="U11">
        <f t="shared" si="1"/>
        <v>3.1121071185972782E-2</v>
      </c>
      <c r="V11">
        <f t="shared" si="1"/>
        <v>3.19898424590567E-2</v>
      </c>
      <c r="W11">
        <f t="shared" si="1"/>
        <v>3.3180230203930024E-2</v>
      </c>
      <c r="X11">
        <f t="shared" si="1"/>
        <v>3.4213753841567239E-2</v>
      </c>
      <c r="Y11">
        <f t="shared" si="1"/>
        <v>3.5119717784200755E-2</v>
      </c>
      <c r="Z11">
        <f t="shared" si="1"/>
        <v>3.5915243684821949E-2</v>
      </c>
      <c r="AA11">
        <f t="shared" si="1"/>
        <v>3.6614878041931385E-2</v>
      </c>
      <c r="AB11">
        <f t="shared" si="1"/>
        <v>3.7231003054488274E-2</v>
      </c>
      <c r="AC11">
        <f t="shared" si="1"/>
        <v>3.7774243576516216E-2</v>
      </c>
      <c r="AD11">
        <f t="shared" si="1"/>
        <v>3.8253712995680887E-2</v>
      </c>
      <c r="AE11">
        <f t="shared" si="1"/>
        <v>3.867729390463049E-2</v>
      </c>
      <c r="AF11">
        <f t="shared" si="1"/>
        <v>3.9051824630032476E-2</v>
      </c>
      <c r="AG11">
        <f t="shared" si="1"/>
        <v>3.9383417009688761E-2</v>
      </c>
      <c r="AH11">
        <f t="shared" si="1"/>
        <v>3.9676832257476528E-2</v>
      </c>
      <c r="AI11">
        <f t="shared" ref="AI11:AZ16" si="2">AI$2+AI$3*(1-EXP(-$A11/AI$5))/($A11/AI$5)+AI$4*((1-EXP(-$A11/AI$5))/($A11/AI$5)-EXP(-$A11/AI$5))</f>
        <v>3.9936766301991174E-2</v>
      </c>
      <c r="AJ11">
        <f t="shared" si="2"/>
        <v>4.0167161363129887E-2</v>
      </c>
      <c r="AK11">
        <f t="shared" si="2"/>
        <v>4.0371461171492234E-2</v>
      </c>
      <c r="AL11">
        <f t="shared" si="2"/>
        <v>4.0552701536733231E-2</v>
      </c>
      <c r="AM11">
        <f t="shared" si="2"/>
        <v>4.0713535114051187E-2</v>
      </c>
      <c r="AN11">
        <f t="shared" si="2"/>
        <v>4.0856307861074782E-2</v>
      </c>
      <c r="AO11">
        <f t="shared" si="2"/>
        <v>4.0983082660106855E-2</v>
      </c>
      <c r="AP11">
        <f t="shared" si="2"/>
        <v>4.1095928904274652E-2</v>
      </c>
      <c r="AQ11">
        <f t="shared" si="2"/>
        <v>4.1195933507553184E-2</v>
      </c>
      <c r="AR11">
        <f t="shared" si="2"/>
        <v>4.1284777412974434E-2</v>
      </c>
      <c r="AS11">
        <f t="shared" si="2"/>
        <v>4.1363752377154603E-2</v>
      </c>
      <c r="AT11">
        <f t="shared" si="2"/>
        <v>4.1433930130164748E-2</v>
      </c>
      <c r="AU11">
        <f t="shared" si="2"/>
        <v>4.149631703814672E-2</v>
      </c>
      <c r="AV11">
        <f t="shared" si="2"/>
        <v>4.155179320018277E-2</v>
      </c>
      <c r="AW11">
        <f t="shared" si="2"/>
        <v>4.1601112429597416E-2</v>
      </c>
      <c r="AX11">
        <f t="shared" si="2"/>
        <v>4.1644972855308118E-2</v>
      </c>
      <c r="AY11">
        <f t="shared" si="2"/>
        <v>4.1683973857914204E-2</v>
      </c>
      <c r="AZ11">
        <f t="shared" si="2"/>
        <v>4.1718666319983382E-2</v>
      </c>
    </row>
    <row r="12" spans="1:52">
      <c r="A12">
        <v>2</v>
      </c>
      <c r="B12">
        <f t="shared" ref="B12:Q60" si="3">B$2+B$3*(1-EXP(-$A12/B$5))/($A12/B$5)+B$4*((1-EXP(-$A12/B$5))/($A12/B$5)-EXP(-$A12/B$5))</f>
        <v>6.4831007458360321E-3</v>
      </c>
      <c r="C12">
        <f t="shared" si="3"/>
        <v>1.4888822270942197E-2</v>
      </c>
      <c r="D12">
        <f t="shared" si="3"/>
        <v>2.0008938402361769E-2</v>
      </c>
      <c r="E12">
        <f t="shared" si="3"/>
        <v>2.4427373562189724E-2</v>
      </c>
      <c r="F12">
        <f t="shared" si="3"/>
        <v>2.9171710716885024E-2</v>
      </c>
      <c r="G12">
        <f t="shared" si="3"/>
        <v>3.347728740469999E-2</v>
      </c>
      <c r="H12">
        <f t="shared" si="3"/>
        <v>3.517792292063833E-2</v>
      </c>
      <c r="I12">
        <f t="shared" si="3"/>
        <v>3.6322697535258422E-2</v>
      </c>
      <c r="J12">
        <f t="shared" si="3"/>
        <v>3.7469890642297082E-2</v>
      </c>
      <c r="K12">
        <f t="shared" si="3"/>
        <v>3.8201634815151014E-2</v>
      </c>
      <c r="L12">
        <f t="shared" si="3"/>
        <v>3.830475526707585E-2</v>
      </c>
      <c r="M12">
        <f t="shared" si="3"/>
        <v>3.7462102091840005E-2</v>
      </c>
      <c r="N12">
        <f t="shared" si="3"/>
        <v>3.6799537352875847E-2</v>
      </c>
      <c r="O12">
        <f t="shared" si="3"/>
        <v>3.6179520390548073E-2</v>
      </c>
      <c r="P12">
        <f t="shared" si="3"/>
        <v>3.4478191453390775E-2</v>
      </c>
      <c r="Q12">
        <f t="shared" si="3"/>
        <v>3.3580981032188449E-2</v>
      </c>
      <c r="R12">
        <f t="shared" si="1"/>
        <v>3.2723591539036867E-2</v>
      </c>
      <c r="S12">
        <f t="shared" si="1"/>
        <v>3.2194902909996645E-2</v>
      </c>
      <c r="T12">
        <f t="shared" si="1"/>
        <v>3.1844220731683352E-2</v>
      </c>
      <c r="U12">
        <f t="shared" si="1"/>
        <v>3.1939213502517057E-2</v>
      </c>
      <c r="V12">
        <f t="shared" si="1"/>
        <v>3.2908903722430022E-2</v>
      </c>
      <c r="W12">
        <f t="shared" si="1"/>
        <v>3.3974511941722275E-2</v>
      </c>
      <c r="X12">
        <f t="shared" si="1"/>
        <v>3.4903539279125088E-2</v>
      </c>
      <c r="Y12">
        <f t="shared" si="1"/>
        <v>3.572034651277313E-2</v>
      </c>
      <c r="Z12">
        <f t="shared" si="1"/>
        <v>3.6439491126962868E-2</v>
      </c>
      <c r="AA12">
        <f t="shared" si="1"/>
        <v>3.7073443541691009E-2</v>
      </c>
      <c r="AB12">
        <f t="shared" si="1"/>
        <v>3.7632895807959886E-2</v>
      </c>
      <c r="AC12">
        <f t="shared" si="1"/>
        <v>3.8127085717861262E-2</v>
      </c>
      <c r="AD12">
        <f t="shared" si="1"/>
        <v>3.8563982049263076E-2</v>
      </c>
      <c r="AE12">
        <f t="shared" si="1"/>
        <v>3.895051820431885E-2</v>
      </c>
      <c r="AF12">
        <f t="shared" si="1"/>
        <v>3.9292740161855334E-2</v>
      </c>
      <c r="AG12">
        <f t="shared" si="1"/>
        <v>3.9596117392512321E-2</v>
      </c>
      <c r="AH12">
        <f t="shared" si="1"/>
        <v>3.9864808774617462E-2</v>
      </c>
      <c r="AI12">
        <f t="shared" si="2"/>
        <v>4.0103058254775802E-2</v>
      </c>
      <c r="AJ12">
        <f t="shared" si="2"/>
        <v>4.0314404748758408E-2</v>
      </c>
      <c r="AK12">
        <f t="shared" si="2"/>
        <v>4.0501949692739729E-2</v>
      </c>
      <c r="AL12">
        <f t="shared" si="2"/>
        <v>4.0668433135523069E-2</v>
      </c>
      <c r="AM12">
        <f t="shared" si="2"/>
        <v>4.0816255483224879E-2</v>
      </c>
      <c r="AN12">
        <f t="shared" si="2"/>
        <v>4.0947545285207811E-2</v>
      </c>
      <c r="AO12">
        <f t="shared" si="2"/>
        <v>4.1064176835614745E-2</v>
      </c>
      <c r="AP12">
        <f t="shared" si="2"/>
        <v>4.1168015616229826E-2</v>
      </c>
      <c r="AQ12">
        <f t="shared" si="2"/>
        <v>4.1260091230047827E-2</v>
      </c>
      <c r="AR12">
        <f t="shared" si="2"/>
        <v>4.1341918272263252E-2</v>
      </c>
      <c r="AS12">
        <f t="shared" si="2"/>
        <v>4.1414674614112572E-2</v>
      </c>
      <c r="AT12">
        <f t="shared" si="2"/>
        <v>4.147934430423475E-2</v>
      </c>
      <c r="AU12">
        <f t="shared" si="2"/>
        <v>4.1536847351609438E-2</v>
      </c>
      <c r="AV12">
        <f t="shared" si="2"/>
        <v>4.1587990088127663E-2</v>
      </c>
      <c r="AW12">
        <f t="shared" si="2"/>
        <v>4.1633465406149886E-2</v>
      </c>
      <c r="AX12">
        <f t="shared" si="2"/>
        <v>4.167391337564072E-2</v>
      </c>
      <c r="AY12">
        <f t="shared" si="2"/>
        <v>4.1709886286553172E-2</v>
      </c>
      <c r="AZ12">
        <f t="shared" si="2"/>
        <v>4.174188815626291E-2</v>
      </c>
    </row>
    <row r="13" spans="1:52">
      <c r="A13">
        <v>3</v>
      </c>
      <c r="B13">
        <f t="shared" si="3"/>
        <v>8.7752484304440721E-3</v>
      </c>
      <c r="C13">
        <f t="shared" si="3"/>
        <v>2.073491781023884E-2</v>
      </c>
      <c r="D13">
        <f t="shared" si="1"/>
        <v>2.4853893280714572E-2</v>
      </c>
      <c r="E13">
        <f t="shared" si="1"/>
        <v>2.8058596682318238E-2</v>
      </c>
      <c r="F13">
        <f t="shared" si="1"/>
        <v>3.0403743049697524E-2</v>
      </c>
      <c r="G13">
        <f t="shared" si="1"/>
        <v>3.3483229338889413E-2</v>
      </c>
      <c r="H13">
        <f t="shared" si="1"/>
        <v>3.5034597176152676E-2</v>
      </c>
      <c r="I13">
        <f t="shared" si="1"/>
        <v>3.5994108379838144E-2</v>
      </c>
      <c r="J13">
        <f t="shared" si="1"/>
        <v>3.6741536007236605E-2</v>
      </c>
      <c r="K13">
        <f t="shared" si="1"/>
        <v>3.6929881209497376E-2</v>
      </c>
      <c r="L13">
        <f t="shared" si="1"/>
        <v>3.6544297970048836E-2</v>
      </c>
      <c r="M13">
        <f t="shared" si="1"/>
        <v>3.6475877904627342E-2</v>
      </c>
      <c r="N13">
        <f t="shared" si="1"/>
        <v>3.5882030739206712E-2</v>
      </c>
      <c r="O13">
        <f t="shared" si="1"/>
        <v>3.5194644523067177E-2</v>
      </c>
      <c r="P13">
        <f t="shared" si="1"/>
        <v>3.2432924448029921E-2</v>
      </c>
      <c r="Q13">
        <f t="shared" si="1"/>
        <v>3.2066373474958366E-2</v>
      </c>
      <c r="R13">
        <f t="shared" si="1"/>
        <v>3.1887842490375101E-2</v>
      </c>
      <c r="S13">
        <f t="shared" si="1"/>
        <v>3.1996880079598694E-2</v>
      </c>
      <c r="T13">
        <f t="shared" si="1"/>
        <v>3.2336262749637565E-2</v>
      </c>
      <c r="U13">
        <f t="shared" si="1"/>
        <v>3.2970870959132245E-2</v>
      </c>
      <c r="V13">
        <f t="shared" si="1"/>
        <v>3.393135570582783E-2</v>
      </c>
      <c r="W13">
        <f t="shared" si="1"/>
        <v>3.4868237047693929E-2</v>
      </c>
      <c r="X13">
        <f t="shared" si="1"/>
        <v>3.5687375233199307E-2</v>
      </c>
      <c r="Y13">
        <f t="shared" si="1"/>
        <v>3.6408957172523189E-2</v>
      </c>
      <c r="Z13">
        <f t="shared" si="1"/>
        <v>3.7045344155692335E-2</v>
      </c>
      <c r="AA13">
        <f t="shared" si="1"/>
        <v>3.7607187652577159E-2</v>
      </c>
      <c r="AB13">
        <f t="shared" si="1"/>
        <v>3.8103665316630994E-2</v>
      </c>
      <c r="AC13">
        <f t="shared" si="1"/>
        <v>3.8542744801760988E-2</v>
      </c>
      <c r="AD13">
        <f t="shared" si="1"/>
        <v>3.893132413723243E-2</v>
      </c>
      <c r="AE13">
        <f t="shared" si="1"/>
        <v>3.9275430347725959E-2</v>
      </c>
      <c r="AF13">
        <f t="shared" si="1"/>
        <v>3.9580337631984937E-2</v>
      </c>
      <c r="AG13">
        <f t="shared" si="1"/>
        <v>3.9850851510890239E-2</v>
      </c>
      <c r="AH13">
        <f t="shared" si="1"/>
        <v>4.0090575130221226E-2</v>
      </c>
      <c r="AI13">
        <f t="shared" si="2"/>
        <v>4.0303260781067968E-2</v>
      </c>
      <c r="AJ13">
        <f t="shared" si="2"/>
        <v>4.0492026135578993E-2</v>
      </c>
      <c r="AK13">
        <f t="shared" si="2"/>
        <v>4.0659609110519628E-2</v>
      </c>
      <c r="AL13">
        <f t="shared" si="2"/>
        <v>4.0808432014269702E-2</v>
      </c>
      <c r="AM13">
        <f t="shared" si="2"/>
        <v>4.09406200902519E-2</v>
      </c>
      <c r="AN13">
        <f t="shared" si="2"/>
        <v>4.1058061789913051E-2</v>
      </c>
      <c r="AO13">
        <f t="shared" si="2"/>
        <v>4.1162420933798342E-2</v>
      </c>
      <c r="AP13">
        <f t="shared" si="2"/>
        <v>4.1255344721152241E-2</v>
      </c>
      <c r="AQ13">
        <f t="shared" si="2"/>
        <v>4.1337772403913162E-2</v>
      </c>
      <c r="AR13">
        <f t="shared" si="2"/>
        <v>4.1411040597174278E-2</v>
      </c>
      <c r="AS13">
        <f t="shared" si="2"/>
        <v>4.1476197212649175E-2</v>
      </c>
      <c r="AT13">
        <f t="shared" si="2"/>
        <v>4.1534121836925487E-2</v>
      </c>
      <c r="AU13">
        <f t="shared" si="2"/>
        <v>4.1585634377440762E-2</v>
      </c>
      <c r="AV13">
        <f t="shared" si="2"/>
        <v>4.1631454452525092E-2</v>
      </c>
      <c r="AW13">
        <f t="shared" si="2"/>
        <v>4.1672201706558443E-2</v>
      </c>
      <c r="AX13">
        <f t="shared" si="2"/>
        <v>4.1708447547786923E-2</v>
      </c>
      <c r="AY13">
        <f t="shared" si="2"/>
        <v>4.1740687052478631E-2</v>
      </c>
      <c r="AZ13">
        <f t="shared" si="2"/>
        <v>4.1769369073406191E-2</v>
      </c>
    </row>
    <row r="14" spans="1:52">
      <c r="A14">
        <v>4</v>
      </c>
      <c r="B14">
        <f t="shared" si="3"/>
        <v>1.1387450258034419E-2</v>
      </c>
      <c r="C14">
        <f t="shared" si="3"/>
        <v>2.4858812606141565E-2</v>
      </c>
      <c r="D14">
        <f t="shared" si="1"/>
        <v>2.8120857158714527E-2</v>
      </c>
      <c r="E14">
        <f t="shared" si="1"/>
        <v>3.0563737333536786E-2</v>
      </c>
      <c r="F14">
        <f t="shared" si="1"/>
        <v>3.1480618089563428E-2</v>
      </c>
      <c r="G14">
        <f t="shared" si="1"/>
        <v>3.3549381692165439E-2</v>
      </c>
      <c r="H14">
        <f t="shared" si="1"/>
        <v>3.4941215672010403E-2</v>
      </c>
      <c r="I14">
        <f t="shared" si="1"/>
        <v>3.5739851481008396E-2</v>
      </c>
      <c r="J14">
        <f t="shared" si="1"/>
        <v>3.6178612028621326E-2</v>
      </c>
      <c r="K14">
        <f t="shared" si="1"/>
        <v>3.6006040761401271E-2</v>
      </c>
      <c r="L14">
        <f t="shared" si="1"/>
        <v>3.5372783701207666E-2</v>
      </c>
      <c r="M14">
        <f t="shared" si="1"/>
        <v>3.5764230818842654E-2</v>
      </c>
      <c r="N14">
        <f t="shared" si="1"/>
        <v>3.5256458140034364E-2</v>
      </c>
      <c r="O14">
        <f t="shared" si="1"/>
        <v>3.4589214125224151E-2</v>
      </c>
      <c r="P14">
        <f t="shared" si="1"/>
        <v>3.1930149578623453E-2</v>
      </c>
      <c r="Q14">
        <f t="shared" si="1"/>
        <v>3.186428112603152E-2</v>
      </c>
      <c r="R14">
        <f t="shared" si="1"/>
        <v>3.2047812681111329E-2</v>
      </c>
      <c r="S14">
        <f t="shared" si="1"/>
        <v>3.2478710358907197E-2</v>
      </c>
      <c r="T14">
        <f t="shared" si="1"/>
        <v>3.3150003949753509E-2</v>
      </c>
      <c r="U14">
        <f t="shared" si="1"/>
        <v>3.4020664196803177E-2</v>
      </c>
      <c r="V14">
        <f t="shared" si="1"/>
        <v>3.492016880024415E-2</v>
      </c>
      <c r="W14">
        <f t="shared" si="1"/>
        <v>3.573688427266928E-2</v>
      </c>
      <c r="X14">
        <f t="shared" si="1"/>
        <v>3.6452476698194715E-2</v>
      </c>
      <c r="Y14">
        <f t="shared" si="1"/>
        <v>3.7083664711785647E-2</v>
      </c>
      <c r="Z14">
        <f t="shared" si="1"/>
        <v>3.7640967098974965E-2</v>
      </c>
      <c r="AA14">
        <f t="shared" si="1"/>
        <v>3.8133486595245639E-2</v>
      </c>
      <c r="AB14">
        <f t="shared" si="1"/>
        <v>3.8569093150166607E-2</v>
      </c>
      <c r="AC14">
        <f t="shared" si="1"/>
        <v>3.8954643098960316E-2</v>
      </c>
      <c r="AD14">
        <f t="shared" si="1"/>
        <v>3.9296085825548138E-2</v>
      </c>
      <c r="AE14">
        <f t="shared" si="1"/>
        <v>3.9598635936311993E-2</v>
      </c>
      <c r="AF14">
        <f t="shared" si="1"/>
        <v>3.9866868278648486E-2</v>
      </c>
      <c r="AG14">
        <f t="shared" si="1"/>
        <v>4.0104968012230839E-2</v>
      </c>
      <c r="AH14">
        <f t="shared" si="1"/>
        <v>4.0316049840652547E-2</v>
      </c>
      <c r="AI14">
        <f t="shared" si="2"/>
        <v>4.0503395381409471E-2</v>
      </c>
      <c r="AJ14">
        <f t="shared" si="2"/>
        <v>4.0669726684139665E-2</v>
      </c>
      <c r="AK14">
        <f t="shared" si="2"/>
        <v>4.0817437516751869E-2</v>
      </c>
      <c r="AL14">
        <f t="shared" si="2"/>
        <v>4.0948647743271713E-2</v>
      </c>
      <c r="AM14">
        <f t="shared" si="2"/>
        <v>4.1065218840645318E-2</v>
      </c>
      <c r="AN14">
        <f t="shared" si="2"/>
        <v>4.1168807820055948E-2</v>
      </c>
      <c r="AO14">
        <f t="shared" si="2"/>
        <v>4.126087466631484E-2</v>
      </c>
      <c r="AP14">
        <f t="shared" si="2"/>
        <v>4.1342859151815417E-2</v>
      </c>
      <c r="AQ14">
        <f t="shared" si="2"/>
        <v>4.1415601747972937E-2</v>
      </c>
      <c r="AR14">
        <f t="shared" si="2"/>
        <v>4.1480269981938149E-2</v>
      </c>
      <c r="AS14">
        <f t="shared" si="2"/>
        <v>4.1537784682797778E-2</v>
      </c>
      <c r="AT14">
        <f t="shared" si="2"/>
        <v>4.1588921446531729E-2</v>
      </c>
      <c r="AU14">
        <f t="shared" si="2"/>
        <v>4.1634401644706179E-2</v>
      </c>
      <c r="AV14">
        <f t="shared" si="2"/>
        <v>4.167485904218389E-2</v>
      </c>
      <c r="AW14">
        <f t="shared" si="2"/>
        <v>4.1710840098443919E-2</v>
      </c>
      <c r="AX14">
        <f t="shared" si="2"/>
        <v>4.1742848073332207E-2</v>
      </c>
      <c r="AY14">
        <f t="shared" si="2"/>
        <v>4.1771320642854673E-2</v>
      </c>
      <c r="AZ14">
        <f t="shared" si="2"/>
        <v>4.1796652012036681E-2</v>
      </c>
    </row>
    <row r="15" spans="1:52">
      <c r="A15">
        <v>5</v>
      </c>
      <c r="B15">
        <f t="shared" si="3"/>
        <v>1.3953661087890068E-2</v>
      </c>
      <c r="C15">
        <f t="shared" si="3"/>
        <v>2.782134412237135E-2</v>
      </c>
      <c r="D15">
        <f t="shared" si="1"/>
        <v>3.0398519775041263E-2</v>
      </c>
      <c r="E15">
        <f t="shared" si="1"/>
        <v>3.233138049843793E-2</v>
      </c>
      <c r="F15">
        <f t="shared" si="1"/>
        <v>3.2422071905413928E-2</v>
      </c>
      <c r="G15">
        <f t="shared" si="1"/>
        <v>3.3664907656919242E-2</v>
      </c>
      <c r="H15">
        <f t="shared" si="1"/>
        <v>3.4892311845207649E-2</v>
      </c>
      <c r="I15">
        <f t="shared" si="1"/>
        <v>3.555174980808095E-2</v>
      </c>
      <c r="J15">
        <f t="shared" si="1"/>
        <v>3.5757312513649761E-2</v>
      </c>
      <c r="K15">
        <f t="shared" si="1"/>
        <v>3.5362688744637133E-2</v>
      </c>
      <c r="L15">
        <f t="shared" si="1"/>
        <v>3.464511482316214E-2</v>
      </c>
      <c r="M15">
        <f t="shared" si="1"/>
        <v>3.5276398565748539E-2</v>
      </c>
      <c r="N15">
        <f t="shared" si="1"/>
        <v>3.4863346578084341E-2</v>
      </c>
      <c r="O15">
        <f t="shared" si="1"/>
        <v>3.4271151934477759E-2</v>
      </c>
      <c r="P15">
        <f t="shared" si="1"/>
        <v>3.2211360283218124E-2</v>
      </c>
      <c r="Q15">
        <f t="shared" si="1"/>
        <v>3.2311855680177429E-2</v>
      </c>
      <c r="R15">
        <f t="shared" si="1"/>
        <v>3.2676475046778668E-2</v>
      </c>
      <c r="S15">
        <f t="shared" si="1"/>
        <v>3.3251825606501265E-2</v>
      </c>
      <c r="T15">
        <f t="shared" si="1"/>
        <v>3.4056446684125934E-2</v>
      </c>
      <c r="U15">
        <f t="shared" si="1"/>
        <v>3.4998347361333414E-2</v>
      </c>
      <c r="V15">
        <f t="shared" si="1"/>
        <v>3.5816562280153973E-2</v>
      </c>
      <c r="W15">
        <f t="shared" si="1"/>
        <v>3.6526503886083354E-2</v>
      </c>
      <c r="X15">
        <f t="shared" si="1"/>
        <v>3.7149591163741953E-2</v>
      </c>
      <c r="Y15">
        <f t="shared" si="1"/>
        <v>3.7699682356101709E-2</v>
      </c>
      <c r="Z15">
        <f t="shared" si="1"/>
        <v>3.818576652397096E-2</v>
      </c>
      <c r="AA15">
        <f t="shared" si="1"/>
        <v>3.8615647497928264E-2</v>
      </c>
      <c r="AB15">
        <f t="shared" si="1"/>
        <v>3.8996088102677101E-2</v>
      </c>
      <c r="AC15">
        <f t="shared" si="1"/>
        <v>3.933299568112162E-2</v>
      </c>
      <c r="AD15">
        <f t="shared" si="1"/>
        <v>3.9631503031389306E-2</v>
      </c>
      <c r="AE15">
        <f t="shared" si="1"/>
        <v>3.9896120312646603E-2</v>
      </c>
      <c r="AF15">
        <f t="shared" si="1"/>
        <v>4.0130811881939371E-2</v>
      </c>
      <c r="AG15">
        <f t="shared" si="1"/>
        <v>4.0339211390652677E-2</v>
      </c>
      <c r="AH15">
        <f t="shared" si="1"/>
        <v>4.0524015214684142E-2</v>
      </c>
      <c r="AI15">
        <f t="shared" si="2"/>
        <v>4.0688080700397394E-2</v>
      </c>
      <c r="AJ15">
        <f t="shared" si="2"/>
        <v>4.0833777127812554E-2</v>
      </c>
      <c r="AK15">
        <f t="shared" si="2"/>
        <v>4.0963189984273604E-2</v>
      </c>
      <c r="AL15">
        <f t="shared" si="2"/>
        <v>4.1078167376697609E-2</v>
      </c>
      <c r="AM15">
        <f t="shared" si="2"/>
        <v>4.1180332839570837E-2</v>
      </c>
      <c r="AN15">
        <f t="shared" si="2"/>
        <v>4.1271133954477707E-2</v>
      </c>
      <c r="AO15">
        <f t="shared" si="2"/>
        <v>4.1351845779125075E-2</v>
      </c>
      <c r="AP15">
        <f t="shared" si="2"/>
        <v>4.1423721881869047E-2</v>
      </c>
      <c r="AQ15">
        <f t="shared" si="2"/>
        <v>4.1487507490589368E-2</v>
      </c>
      <c r="AR15">
        <f t="shared" si="2"/>
        <v>4.1544218365424282E-2</v>
      </c>
      <c r="AS15">
        <f t="shared" si="2"/>
        <v>4.1594659431931268E-2</v>
      </c>
      <c r="AT15">
        <f t="shared" si="2"/>
        <v>4.1639510533902378E-2</v>
      </c>
      <c r="AU15">
        <f t="shared" si="2"/>
        <v>4.1679402853709017E-2</v>
      </c>
      <c r="AV15">
        <f t="shared" si="2"/>
        <v>4.1714891331631816E-2</v>
      </c>
      <c r="AW15">
        <f t="shared" si="2"/>
        <v>4.1746454910285759E-2</v>
      </c>
      <c r="AX15">
        <f t="shared" si="2"/>
        <v>4.177453419861539E-2</v>
      </c>
      <c r="AY15">
        <f t="shared" si="2"/>
        <v>4.1799513803880771E-2</v>
      </c>
      <c r="AZ15">
        <f t="shared" si="2"/>
        <v>4.1821737742552281E-2</v>
      </c>
    </row>
    <row r="16" spans="1:52">
      <c r="A16">
        <v>6</v>
      </c>
      <c r="B16">
        <f t="shared" si="3"/>
        <v>1.6310348849151033E-2</v>
      </c>
      <c r="C16">
        <f t="shared" si="3"/>
        <v>2.9991814135940448E-2</v>
      </c>
      <c r="D16">
        <f t="shared" si="1"/>
        <v>3.20403100706474E-2</v>
      </c>
      <c r="E16">
        <f t="shared" si="1"/>
        <v>3.3613051839378343E-2</v>
      </c>
      <c r="F16">
        <f t="shared" si="1"/>
        <v>3.3245811328608148E-2</v>
      </c>
      <c r="G16">
        <f t="shared" si="1"/>
        <v>3.382052890331648E-2</v>
      </c>
      <c r="H16">
        <f t="shared" si="1"/>
        <v>3.4882923191197492E-2</v>
      </c>
      <c r="I16">
        <f t="shared" si="1"/>
        <v>3.5422409227105552E-2</v>
      </c>
      <c r="J16">
        <f t="shared" si="1"/>
        <v>3.545690950219383E-2</v>
      </c>
      <c r="K16">
        <f t="shared" si="1"/>
        <v>3.4944356365520304E-2</v>
      </c>
      <c r="L16">
        <f t="shared" si="1"/>
        <v>3.4249144074074353E-2</v>
      </c>
      <c r="M16">
        <f t="shared" si="1"/>
        <v>3.4970113586714952E-2</v>
      </c>
      <c r="N16">
        <f t="shared" si="1"/>
        <v>3.4654130657657593E-2</v>
      </c>
      <c r="O16">
        <f t="shared" si="1"/>
        <v>3.4168453380991649E-2</v>
      </c>
      <c r="P16">
        <f t="shared" si="1"/>
        <v>3.2855478904477167E-2</v>
      </c>
      <c r="Q16">
        <f t="shared" si="1"/>
        <v>3.3044467487691929E-2</v>
      </c>
      <c r="R16">
        <f t="shared" si="1"/>
        <v>3.3488421258189217E-2</v>
      </c>
      <c r="S16">
        <f t="shared" si="1"/>
        <v>3.4110904874691789E-2</v>
      </c>
      <c r="T16">
        <f t="shared" si="1"/>
        <v>3.4942007235464624E-2</v>
      </c>
      <c r="U16">
        <f t="shared" si="1"/>
        <v>3.5869361448575082E-2</v>
      </c>
      <c r="V16">
        <f t="shared" si="1"/>
        <v>3.6602294724905747E-2</v>
      </c>
      <c r="W16">
        <f t="shared" si="1"/>
        <v>3.7219809281563737E-2</v>
      </c>
      <c r="X16">
        <f t="shared" si="1"/>
        <v>3.7762546377165529E-2</v>
      </c>
      <c r="Y16">
        <f t="shared" si="1"/>
        <v>3.8242009941704867E-2</v>
      </c>
      <c r="Z16">
        <f t="shared" si="1"/>
        <v>3.8665923978517668E-2</v>
      </c>
      <c r="AA16">
        <f t="shared" si="1"/>
        <v>3.9041010441918114E-2</v>
      </c>
      <c r="AB16">
        <f t="shared" si="1"/>
        <v>3.9373103971623684E-2</v>
      </c>
      <c r="AC16">
        <f t="shared" si="1"/>
        <v>3.9667311604500731E-2</v>
      </c>
      <c r="AD16">
        <f t="shared" si="1"/>
        <v>3.9928073768842241E-2</v>
      </c>
      <c r="AE16">
        <f t="shared" si="1"/>
        <v>4.0159300423836773E-2</v>
      </c>
      <c r="AF16">
        <f t="shared" si="1"/>
        <v>4.0364433476685439E-2</v>
      </c>
      <c r="AG16">
        <f t="shared" si="1"/>
        <v>4.0546629024612736E-2</v>
      </c>
      <c r="AH16">
        <f t="shared" si="1"/>
        <v>4.0708229943688258E-2</v>
      </c>
      <c r="AI16">
        <f t="shared" si="2"/>
        <v>4.0851722992761436E-2</v>
      </c>
      <c r="AJ16">
        <f t="shared" si="2"/>
        <v>4.097917140218367E-2</v>
      </c>
      <c r="AK16">
        <f t="shared" si="2"/>
        <v>4.1092392433936649E-2</v>
      </c>
      <c r="AL16">
        <f t="shared" si="2"/>
        <v>4.1192997291877663E-2</v>
      </c>
      <c r="AM16">
        <f t="shared" si="2"/>
        <v>4.1282401574373719E-2</v>
      </c>
      <c r="AN16">
        <f t="shared" si="2"/>
        <v>4.1361869492406923E-2</v>
      </c>
      <c r="AO16">
        <f t="shared" si="2"/>
        <v>4.143251392919884E-2</v>
      </c>
      <c r="AP16">
        <f t="shared" si="2"/>
        <v>4.1495426226613681E-2</v>
      </c>
      <c r="AQ16">
        <f t="shared" si="2"/>
        <v>4.1551265054551596E-2</v>
      </c>
      <c r="AR16">
        <f t="shared" si="2"/>
        <v>4.160091396052637E-2</v>
      </c>
      <c r="AS16">
        <f t="shared" ref="AI16:AZ21" si="4">AS$2+AS$3*(1-EXP(-$A16/AS$5))/($A16/AS$5)+AS$4*((1-EXP(-$A16/AS$5))/($A16/AS$5)-EXP(-$A16/AS$5))</f>
        <v>4.1645075898127319E-2</v>
      </c>
      <c r="AT16">
        <f t="shared" si="4"/>
        <v>4.16843459808659E-2</v>
      </c>
      <c r="AU16">
        <f t="shared" si="4"/>
        <v>4.1719275870380462E-2</v>
      </c>
      <c r="AV16">
        <f t="shared" si="4"/>
        <v>4.1750350876417201E-2</v>
      </c>
      <c r="AW16">
        <f t="shared" si="4"/>
        <v>4.1777990127490741E-2</v>
      </c>
      <c r="AX16">
        <f t="shared" si="4"/>
        <v>4.1802578845589126E-2</v>
      </c>
      <c r="AY16">
        <f t="shared" si="4"/>
        <v>4.1824454563213931E-2</v>
      </c>
      <c r="AZ16">
        <f t="shared" si="4"/>
        <v>4.1843916954283827E-2</v>
      </c>
    </row>
    <row r="17" spans="1:52">
      <c r="A17">
        <v>7</v>
      </c>
      <c r="B17">
        <f t="shared" si="3"/>
        <v>1.8400592036865511E-2</v>
      </c>
      <c r="C17">
        <f t="shared" si="3"/>
        <v>3.1615147226576004E-2</v>
      </c>
      <c r="D17">
        <f t="shared" si="1"/>
        <v>3.3261981262104189E-2</v>
      </c>
      <c r="E17">
        <f t="shared" si="1"/>
        <v>3.4569238094127673E-2</v>
      </c>
      <c r="F17">
        <f t="shared" si="1"/>
        <v>3.3967521735697295E-2</v>
      </c>
      <c r="G17">
        <f t="shared" si="1"/>
        <v>3.4008318018288401E-2</v>
      </c>
      <c r="H17">
        <f t="shared" si="1"/>
        <v>3.4908547622547047E-2</v>
      </c>
      <c r="I17">
        <f t="shared" si="1"/>
        <v>3.5345147440691574E-2</v>
      </c>
      <c r="J17">
        <f t="shared" si="1"/>
        <v>3.5259372029652895E-2</v>
      </c>
      <c r="K17">
        <f t="shared" si="1"/>
        <v>3.4705487217515048E-2</v>
      </c>
      <c r="L17">
        <f t="shared" si="1"/>
        <v>3.40984421284454E-2</v>
      </c>
      <c r="M17">
        <f t="shared" si="1"/>
        <v>3.481023795647506E-2</v>
      </c>
      <c r="N17">
        <f t="shared" si="1"/>
        <v>3.4589234968241851E-2</v>
      </c>
      <c r="O17">
        <f t="shared" si="1"/>
        <v>3.422499471244498E-2</v>
      </c>
      <c r="P17">
        <f t="shared" si="1"/>
        <v>3.3634624809836908E-2</v>
      </c>
      <c r="Q17">
        <f t="shared" si="1"/>
        <v>3.3867436512347318E-2</v>
      </c>
      <c r="R17">
        <f t="shared" si="1"/>
        <v>3.4334877540479251E-2</v>
      </c>
      <c r="S17">
        <f t="shared" si="1"/>
        <v>3.495307646687023E-2</v>
      </c>
      <c r="T17">
        <f t="shared" si="1"/>
        <v>3.5755968245355811E-2</v>
      </c>
      <c r="U17">
        <f t="shared" si="1"/>
        <v>3.6627347308193274E-2</v>
      </c>
      <c r="V17">
        <f t="shared" si="1"/>
        <v>3.7278925192065257E-2</v>
      </c>
      <c r="W17">
        <f t="shared" si="1"/>
        <v>3.7817504273789757E-2</v>
      </c>
      <c r="X17">
        <f t="shared" si="1"/>
        <v>3.8291463005816991E-2</v>
      </c>
      <c r="Y17">
        <f t="shared" si="1"/>
        <v>3.8710364188303661E-2</v>
      </c>
      <c r="Z17">
        <f t="shared" si="1"/>
        <v>3.9080885214955167E-2</v>
      </c>
      <c r="AA17">
        <f t="shared" si="1"/>
        <v>3.9408848372878412E-2</v>
      </c>
      <c r="AB17">
        <f t="shared" si="1"/>
        <v>3.9699312851267342E-2</v>
      </c>
      <c r="AC17">
        <f t="shared" si="1"/>
        <v>3.9956714302564485E-2</v>
      </c>
      <c r="AD17">
        <f t="shared" si="1"/>
        <v>4.0184910134279807E-2</v>
      </c>
      <c r="AE17">
        <f t="shared" si="1"/>
        <v>4.0387303199914779E-2</v>
      </c>
      <c r="AF17">
        <f t="shared" si="1"/>
        <v>4.0566892654815834E-2</v>
      </c>
      <c r="AG17">
        <f t="shared" si="1"/>
        <v>4.0726426668707738E-2</v>
      </c>
      <c r="AH17">
        <f t="shared" si="1"/>
        <v>4.0867951137483038E-2</v>
      </c>
      <c r="AI17">
        <f t="shared" si="4"/>
        <v>4.0993634431426132E-2</v>
      </c>
      <c r="AJ17">
        <f t="shared" si="4"/>
        <v>4.1105278016842071E-2</v>
      </c>
      <c r="AK17">
        <f t="shared" si="4"/>
        <v>4.1204469302140806E-2</v>
      </c>
      <c r="AL17">
        <f t="shared" si="4"/>
        <v>4.1292616219878321E-2</v>
      </c>
      <c r="AM17">
        <f t="shared" si="4"/>
        <v>4.1370955661947324E-2</v>
      </c>
      <c r="AN17">
        <f t="shared" si="4"/>
        <v>4.1440594046021642E-2</v>
      </c>
      <c r="AO17">
        <f t="shared" si="4"/>
        <v>4.1502504556117148E-2</v>
      </c>
      <c r="AP17">
        <f t="shared" si="4"/>
        <v>4.1557639392499048E-2</v>
      </c>
      <c r="AQ17">
        <f t="shared" si="4"/>
        <v>4.1606580951876547E-2</v>
      </c>
      <c r="AR17">
        <f t="shared" si="4"/>
        <v>4.1650099389470945E-2</v>
      </c>
      <c r="AS17">
        <f t="shared" si="4"/>
        <v>4.1688809633387697E-2</v>
      </c>
      <c r="AT17">
        <f t="shared" si="4"/>
        <v>4.1723233381177401E-2</v>
      </c>
      <c r="AU17">
        <f t="shared" si="4"/>
        <v>4.1753853552763537E-2</v>
      </c>
      <c r="AV17">
        <f t="shared" si="4"/>
        <v>4.1781095192763532E-2</v>
      </c>
      <c r="AW17">
        <f t="shared" si="4"/>
        <v>4.1805325564160306E-2</v>
      </c>
      <c r="AX17">
        <f t="shared" si="4"/>
        <v>4.1826881927172967E-2</v>
      </c>
      <c r="AY17">
        <f t="shared" si="4"/>
        <v>4.1846060961457321E-2</v>
      </c>
      <c r="AZ17">
        <f t="shared" si="4"/>
        <v>4.186312395803321E-2</v>
      </c>
    </row>
    <row r="18" spans="1:52">
      <c r="A18">
        <v>8</v>
      </c>
      <c r="B18">
        <f t="shared" si="3"/>
        <v>2.0220822356413308E-2</v>
      </c>
      <c r="C18">
        <f t="shared" si="3"/>
        <v>3.2855119085064298E-2</v>
      </c>
      <c r="D18">
        <f t="shared" si="1"/>
        <v>3.419796297155335E-2</v>
      </c>
      <c r="E18">
        <f t="shared" si="1"/>
        <v>3.5302536008005876E-2</v>
      </c>
      <c r="F18">
        <f t="shared" si="1"/>
        <v>3.4600966093721826E-2</v>
      </c>
      <c r="G18">
        <f t="shared" si="1"/>
        <v>3.4221517607256419E-2</v>
      </c>
      <c r="H18">
        <f t="shared" si="1"/>
        <v>3.4965103492472685E-2</v>
      </c>
      <c r="I18">
        <f t="shared" si="1"/>
        <v>3.5313929209530907E-2</v>
      </c>
      <c r="J18">
        <f t="shared" si="1"/>
        <v>3.5149031088048843E-2</v>
      </c>
      <c r="K18">
        <f t="shared" si="1"/>
        <v>3.4608736512974234E-2</v>
      </c>
      <c r="L18">
        <f t="shared" si="1"/>
        <v>3.4126625120440228E-2</v>
      </c>
      <c r="M18">
        <f t="shared" si="1"/>
        <v>3.4767613203267309E-2</v>
      </c>
      <c r="N18">
        <f t="shared" si="1"/>
        <v>3.4636486477540501E-2</v>
      </c>
      <c r="O18">
        <f t="shared" si="1"/>
        <v>3.4397197797728291E-2</v>
      </c>
      <c r="P18">
        <f t="shared" si="1"/>
        <v>3.4430314086244723E-2</v>
      </c>
      <c r="Q18">
        <f t="shared" si="1"/>
        <v>3.4681720376787392E-2</v>
      </c>
      <c r="R18">
        <f t="shared" si="1"/>
        <v>3.5143164105583137E-2</v>
      </c>
      <c r="S18">
        <f t="shared" si="1"/>
        <v>3.5731633325822687E-2</v>
      </c>
      <c r="T18">
        <f t="shared" si="1"/>
        <v>3.648080500788959E-2</v>
      </c>
      <c r="U18">
        <f t="shared" si="1"/>
        <v>3.7279155868145168E-2</v>
      </c>
      <c r="V18">
        <f t="shared" si="1"/>
        <v>3.7856671142327651E-2</v>
      </c>
      <c r="W18">
        <f t="shared" si="1"/>
        <v>3.8328232590149884E-2</v>
      </c>
      <c r="X18">
        <f t="shared" si="1"/>
        <v>3.874370539781883E-2</v>
      </c>
      <c r="Y18">
        <f t="shared" si="1"/>
        <v>3.9111044999005383E-2</v>
      </c>
      <c r="Z18">
        <f t="shared" si="1"/>
        <v>3.9436059984284969E-2</v>
      </c>
      <c r="AA18">
        <f t="shared" si="1"/>
        <v>3.9723823031173028E-2</v>
      </c>
      <c r="AB18">
        <f t="shared" si="1"/>
        <v>3.9978745058538684E-2</v>
      </c>
      <c r="AC18">
        <f t="shared" si="1"/>
        <v>4.0204698788729468E-2</v>
      </c>
      <c r="AD18">
        <f t="shared" si="1"/>
        <v>4.0405051485979129E-2</v>
      </c>
      <c r="AE18">
        <f t="shared" si="1"/>
        <v>4.0582778673629846E-2</v>
      </c>
      <c r="AF18">
        <f t="shared" si="1"/>
        <v>4.074050561552079E-2</v>
      </c>
      <c r="AG18">
        <f t="shared" si="1"/>
        <v>4.0880634098024553E-2</v>
      </c>
      <c r="AH18">
        <f t="shared" si="1"/>
        <v>4.1004960752713614E-2</v>
      </c>
      <c r="AI18">
        <f t="shared" si="4"/>
        <v>4.1115382524529058E-2</v>
      </c>
      <c r="AJ18">
        <f t="shared" si="4"/>
        <v>4.1213478410169181E-2</v>
      </c>
      <c r="AK18">
        <f t="shared" si="4"/>
        <v>4.1300640211028042E-2</v>
      </c>
      <c r="AL18">
        <f t="shared" si="4"/>
        <v>4.1378102723059813E-2</v>
      </c>
      <c r="AM18">
        <f t="shared" si="4"/>
        <v>4.1446950455748553E-2</v>
      </c>
      <c r="AN18">
        <f t="shared" si="4"/>
        <v>4.1508155160971498E-2</v>
      </c>
      <c r="AO18">
        <f t="shared" si="4"/>
        <v>4.1562570714482938E-2</v>
      </c>
      <c r="AP18">
        <f t="shared" si="4"/>
        <v>4.1611030834311488E-2</v>
      </c>
      <c r="AQ18">
        <f t="shared" si="4"/>
        <v>4.1654051783434613E-2</v>
      </c>
      <c r="AR18">
        <f t="shared" si="4"/>
        <v>4.1692307164705449E-2</v>
      </c>
      <c r="AS18">
        <f t="shared" si="4"/>
        <v>4.1726336621461191E-2</v>
      </c>
      <c r="AT18">
        <f t="shared" si="4"/>
        <v>4.1756598902673338E-2</v>
      </c>
      <c r="AU18">
        <f t="shared" si="4"/>
        <v>4.1783518080026873E-2</v>
      </c>
      <c r="AV18">
        <f t="shared" si="4"/>
        <v>4.1807467564275745E-2</v>
      </c>
      <c r="AW18">
        <f t="shared" si="4"/>
        <v>4.1828770125366004E-2</v>
      </c>
      <c r="AX18">
        <f t="shared" si="4"/>
        <v>4.1847721916777984E-2</v>
      </c>
      <c r="AY18">
        <f t="shared" si="4"/>
        <v>4.1864584552934084E-2</v>
      </c>
      <c r="AZ18">
        <f t="shared" si="4"/>
        <v>4.1879586436605887E-2</v>
      </c>
    </row>
    <row r="19" spans="1:52">
      <c r="A19">
        <v>9</v>
      </c>
      <c r="B19">
        <f t="shared" si="3"/>
        <v>2.1791849848442069E-2</v>
      </c>
      <c r="C19">
        <f t="shared" si="3"/>
        <v>3.3822272064207126E-2</v>
      </c>
      <c r="D19">
        <f t="shared" si="1"/>
        <v>3.4933983993800627E-2</v>
      </c>
      <c r="E19">
        <f t="shared" si="1"/>
        <v>3.5879322517006831E-2</v>
      </c>
      <c r="F19">
        <f t="shared" si="1"/>
        <v>3.5158133992443309E-2</v>
      </c>
      <c r="G19">
        <f t="shared" si="1"/>
        <v>3.4454382701361877E-2</v>
      </c>
      <c r="H19">
        <f t="shared" si="1"/>
        <v>3.5048892980731952E-2</v>
      </c>
      <c r="I19">
        <f t="shared" si="1"/>
        <v>3.5323307308615756E-2</v>
      </c>
      <c r="J19">
        <f t="shared" si="1"/>
        <v>3.5112285257017518E-2</v>
      </c>
      <c r="K19">
        <f t="shared" si="1"/>
        <v>3.4623556221243523E-2</v>
      </c>
      <c r="L19">
        <f t="shared" si="1"/>
        <v>3.4282909071295498E-2</v>
      </c>
      <c r="M19">
        <f t="shared" si="1"/>
        <v>3.4818091595910025E-2</v>
      </c>
      <c r="N19">
        <f t="shared" si="1"/>
        <v>3.4769800823418143E-2</v>
      </c>
      <c r="O19">
        <f t="shared" si="1"/>
        <v>3.46513786978827E-2</v>
      </c>
      <c r="P19">
        <f t="shared" si="1"/>
        <v>3.518505811782973E-2</v>
      </c>
      <c r="Q19">
        <f t="shared" si="1"/>
        <v>3.5441146957575075E-2</v>
      </c>
      <c r="R19">
        <f t="shared" si="1"/>
        <v>3.5882056638444196E-2</v>
      </c>
      <c r="S19">
        <f t="shared" si="1"/>
        <v>3.6429775315946274E-2</v>
      </c>
      <c r="T19">
        <f t="shared" si="1"/>
        <v>3.7115664516539346E-2</v>
      </c>
      <c r="U19">
        <f t="shared" si="1"/>
        <v>3.7836897950873298E-2</v>
      </c>
      <c r="V19">
        <f t="shared" si="1"/>
        <v>3.8348627983785459E-2</v>
      </c>
      <c r="W19">
        <f t="shared" si="1"/>
        <v>3.8763349288988225E-2</v>
      </c>
      <c r="X19">
        <f t="shared" si="1"/>
        <v>3.9129163352412691E-2</v>
      </c>
      <c r="Y19">
        <f t="shared" ref="D19:AH27" si="5">Y$2+Y$3*(1-EXP(-$A19/Y$5))/($A19/Y$5)+Y$4*((1-EXP(-$A19/Y$5))/($A19/Y$5)-EXP(-$A19/Y$5))</f>
        <v>3.9452686540572143E-2</v>
      </c>
      <c r="Z19">
        <f t="shared" si="5"/>
        <v>3.9739002357396427E-2</v>
      </c>
      <c r="AA19">
        <f t="shared" si="5"/>
        <v>3.9992556175097442E-2</v>
      </c>
      <c r="AB19">
        <f t="shared" si="5"/>
        <v>4.0217215102913442E-2</v>
      </c>
      <c r="AC19">
        <f t="shared" si="5"/>
        <v>4.0416378640056247E-2</v>
      </c>
      <c r="AD19">
        <f t="shared" si="5"/>
        <v>4.0593001230209161E-2</v>
      </c>
      <c r="AE19">
        <f t="shared" si="5"/>
        <v>4.0749697874093424E-2</v>
      </c>
      <c r="AF19">
        <f t="shared" si="5"/>
        <v>4.0888777922609358E-2</v>
      </c>
      <c r="AG19">
        <f t="shared" si="5"/>
        <v>4.1012349355890584E-2</v>
      </c>
      <c r="AH19">
        <f t="shared" si="5"/>
        <v>4.1121999105391653E-2</v>
      </c>
      <c r="AI19">
        <f t="shared" si="4"/>
        <v>4.1219393252326875E-2</v>
      </c>
      <c r="AJ19">
        <f t="shared" si="4"/>
        <v>4.1305921973565175E-2</v>
      </c>
      <c r="AK19">
        <f t="shared" si="4"/>
        <v>4.1382810896922639E-2</v>
      </c>
      <c r="AL19">
        <f t="shared" si="4"/>
        <v>4.1451147644148388E-2</v>
      </c>
      <c r="AM19">
        <f t="shared" si="4"/>
        <v>4.1511887092341763E-2</v>
      </c>
      <c r="AN19">
        <f t="shared" si="4"/>
        <v>4.1565886363822996E-2</v>
      </c>
      <c r="AO19">
        <f t="shared" si="4"/>
        <v>4.1613897727305615E-2</v>
      </c>
      <c r="AP19">
        <f t="shared" si="4"/>
        <v>4.1656654204259375E-2</v>
      </c>
      <c r="AQ19">
        <f t="shared" si="4"/>
        <v>4.1694615147848869E-2</v>
      </c>
      <c r="AR19">
        <f t="shared" si="4"/>
        <v>4.1728372104512801E-2</v>
      </c>
      <c r="AS19">
        <f t="shared" si="4"/>
        <v>4.1758400538674668E-2</v>
      </c>
      <c r="AT19">
        <f t="shared" si="4"/>
        <v>4.1785105442974889E-2</v>
      </c>
      <c r="AU19">
        <f t="shared" si="4"/>
        <v>4.1808860688863754E-2</v>
      </c>
      <c r="AV19">
        <f t="shared" si="4"/>
        <v>4.1829995616114585E-2</v>
      </c>
      <c r="AW19">
        <f t="shared" si="4"/>
        <v>4.1848794985703729E-2</v>
      </c>
      <c r="AX19">
        <f t="shared" si="4"/>
        <v>4.1865519856995118E-2</v>
      </c>
      <c r="AY19">
        <f t="shared" si="4"/>
        <v>4.1880401877840569E-2</v>
      </c>
      <c r="AZ19">
        <f t="shared" si="4"/>
        <v>4.1893641378401653E-2</v>
      </c>
    </row>
    <row r="20" spans="1:52">
      <c r="A20">
        <v>10</v>
      </c>
      <c r="B20">
        <f t="shared" si="3"/>
        <v>2.3143567760684033E-2</v>
      </c>
      <c r="C20">
        <f t="shared" si="3"/>
        <v>3.4592009474603523E-2</v>
      </c>
      <c r="D20">
        <f t="shared" si="5"/>
        <v>3.5526100185910521E-2</v>
      </c>
      <c r="E20">
        <f t="shared" si="5"/>
        <v>3.6343329960837327E-2</v>
      </c>
      <c r="F20">
        <f t="shared" si="5"/>
        <v>3.5649413533408031E-2</v>
      </c>
      <c r="G20">
        <f t="shared" si="5"/>
        <v>3.470204353054665E-2</v>
      </c>
      <c r="H20">
        <f t="shared" si="5"/>
        <v>3.5156568564057585E-2</v>
      </c>
      <c r="I20">
        <f t="shared" si="5"/>
        <v>3.5368368718332002E-2</v>
      </c>
      <c r="J20">
        <f t="shared" si="5"/>
        <v>3.5137342132684837E-2</v>
      </c>
      <c r="K20">
        <f t="shared" si="5"/>
        <v>3.4725018612798933E-2</v>
      </c>
      <c r="L20">
        <f t="shared" si="5"/>
        <v>3.4528628814320624E-2</v>
      </c>
      <c r="M20">
        <f t="shared" si="5"/>
        <v>3.4941720629423627E-2</v>
      </c>
      <c r="N20">
        <f t="shared" si="5"/>
        <v>3.49680958746455E-2</v>
      </c>
      <c r="O20">
        <f t="shared" si="5"/>
        <v>3.4961641721206645E-2</v>
      </c>
      <c r="P20">
        <f t="shared" si="5"/>
        <v>3.587462398444502E-2</v>
      </c>
      <c r="Q20">
        <f t="shared" si="5"/>
        <v>3.6128015814516488E-2</v>
      </c>
      <c r="R20">
        <f t="shared" si="5"/>
        <v>3.6542174175859206E-2</v>
      </c>
      <c r="S20">
        <f t="shared" si="5"/>
        <v>3.7045907637421466E-2</v>
      </c>
      <c r="T20">
        <f t="shared" si="5"/>
        <v>3.7667348705468097E-2</v>
      </c>
      <c r="U20">
        <f t="shared" si="5"/>
        <v>3.8313905418082057E-2</v>
      </c>
      <c r="V20">
        <f t="shared" si="5"/>
        <v>3.8767935293771205E-2</v>
      </c>
      <c r="W20">
        <f t="shared" si="5"/>
        <v>3.9134345777929666E-2</v>
      </c>
      <c r="X20">
        <f t="shared" si="5"/>
        <v>3.9457919917174025E-2</v>
      </c>
      <c r="Y20">
        <f t="shared" si="5"/>
        <v>3.9744150496484769E-2</v>
      </c>
      <c r="Z20">
        <f t="shared" si="5"/>
        <v>3.9997511823570656E-2</v>
      </c>
      <c r="AA20">
        <f t="shared" si="5"/>
        <v>4.0221921191020575E-2</v>
      </c>
      <c r="AB20">
        <f t="shared" si="5"/>
        <v>4.0420787118703665E-2</v>
      </c>
      <c r="AC20">
        <f t="shared" si="5"/>
        <v>4.0597109431845968E-2</v>
      </c>
      <c r="AD20">
        <f t="shared" si="5"/>
        <v>4.0753493438322352E-2</v>
      </c>
      <c r="AE20">
        <f t="shared" si="5"/>
        <v>4.0892248865987045E-2</v>
      </c>
      <c r="AF20">
        <f t="shared" si="5"/>
        <v>4.1015417279186187E-2</v>
      </c>
      <c r="AG20">
        <f t="shared" si="5"/>
        <v>4.112485692527891E-2</v>
      </c>
      <c r="AH20">
        <f t="shared" si="5"/>
        <v>4.1221977530217738E-2</v>
      </c>
      <c r="AI20">
        <f t="shared" si="4"/>
        <v>4.1308248559647848E-2</v>
      </c>
      <c r="AJ20">
        <f t="shared" si="4"/>
        <v>4.138489962336607E-2</v>
      </c>
      <c r="AK20">
        <f t="shared" si="4"/>
        <v>4.1453014947735366E-2</v>
      </c>
      <c r="AL20">
        <f t="shared" si="4"/>
        <v>4.1513556866122958E-2</v>
      </c>
      <c r="AM20">
        <f t="shared" si="4"/>
        <v>4.1567369840331159E-2</v>
      </c>
      <c r="AN20">
        <f t="shared" si="4"/>
        <v>4.1615213314873917E-2</v>
      </c>
      <c r="AO20">
        <f t="shared" si="4"/>
        <v>4.165775294737413E-2</v>
      </c>
      <c r="AP20">
        <f t="shared" si="4"/>
        <v>4.1695636048357687E-2</v>
      </c>
      <c r="AQ20">
        <f t="shared" si="4"/>
        <v>4.1729273107990579E-2</v>
      </c>
      <c r="AR20">
        <f t="shared" si="4"/>
        <v>4.1759185829231549E-2</v>
      </c>
      <c r="AS20">
        <f t="shared" si="4"/>
        <v>4.1785794931361718E-2</v>
      </c>
      <c r="AT20">
        <f t="shared" si="4"/>
        <v>4.1809459496295318E-2</v>
      </c>
      <c r="AU20">
        <f t="shared" si="4"/>
        <v>4.1830510554414203E-2</v>
      </c>
      <c r="AV20">
        <f t="shared" si="4"/>
        <v>4.1849239820234072E-2</v>
      </c>
      <c r="AW20">
        <f t="shared" si="4"/>
        <v>4.1865899585209511E-2</v>
      </c>
      <c r="AX20">
        <f t="shared" si="4"/>
        <v>4.1880720942387671E-2</v>
      </c>
      <c r="AY20">
        <f t="shared" si="4"/>
        <v>4.1893909933542778E-2</v>
      </c>
      <c r="AZ20">
        <f t="shared" si="4"/>
        <v>4.190564292113122E-2</v>
      </c>
    </row>
    <row r="21" spans="1:52">
      <c r="A21">
        <v>11</v>
      </c>
      <c r="B21">
        <f t="shared" si="3"/>
        <v>2.4307253902601141E-2</v>
      </c>
      <c r="C21">
        <f t="shared" si="3"/>
        <v>3.5216374086706456E-2</v>
      </c>
      <c r="D21">
        <f t="shared" si="5"/>
        <v>3.6011922153994486E-2</v>
      </c>
      <c r="E21">
        <f t="shared" si="5"/>
        <v>3.6724006572748741E-2</v>
      </c>
      <c r="F21">
        <f t="shared" si="5"/>
        <v>3.6083768732579069E-2</v>
      </c>
      <c r="G21">
        <f t="shared" si="5"/>
        <v>3.4960386088883612E-2</v>
      </c>
      <c r="H21">
        <f t="shared" si="5"/>
        <v>3.5285102316023144E-2</v>
      </c>
      <c r="I21">
        <f t="shared" si="5"/>
        <v>3.5444685593750788E-2</v>
      </c>
      <c r="J21">
        <f t="shared" si="5"/>
        <v>3.5213991261242451E-2</v>
      </c>
      <c r="K21">
        <f t="shared" si="5"/>
        <v>3.4892838542760568E-2</v>
      </c>
      <c r="L21">
        <f t="shared" si="5"/>
        <v>3.4834514740508853E-2</v>
      </c>
      <c r="M21">
        <f t="shared" si="5"/>
        <v>3.5122056809447535E-2</v>
      </c>
      <c r="N21">
        <f t="shared" si="5"/>
        <v>3.5214393803374419E-2</v>
      </c>
      <c r="O21">
        <f t="shared" si="5"/>
        <v>3.5308208409264463E-2</v>
      </c>
      <c r="P21">
        <f t="shared" si="5"/>
        <v>3.6492300862411585E-2</v>
      </c>
      <c r="Q21">
        <f t="shared" si="5"/>
        <v>3.6739342614735625E-2</v>
      </c>
      <c r="R21">
        <f t="shared" si="5"/>
        <v>3.7125033038019381E-2</v>
      </c>
      <c r="S21">
        <f t="shared" si="5"/>
        <v>3.7585559689413045E-2</v>
      </c>
      <c r="T21">
        <f t="shared" si="5"/>
        <v>3.8145535459368378E-2</v>
      </c>
      <c r="U21">
        <f t="shared" si="5"/>
        <v>3.8722824707710574E-2</v>
      </c>
      <c r="V21">
        <f t="shared" si="5"/>
        <v>3.9126525363536419E-2</v>
      </c>
      <c r="W21">
        <f t="shared" si="5"/>
        <v>3.945170244260042E-2</v>
      </c>
      <c r="X21">
        <f t="shared" si="5"/>
        <v>3.9739204795036467E-2</v>
      </c>
      <c r="Y21">
        <f t="shared" si="5"/>
        <v>3.9993575031391899E-2</v>
      </c>
      <c r="Z21">
        <f t="shared" si="5"/>
        <v>4.0218771800600496E-2</v>
      </c>
      <c r="AA21">
        <f t="shared" si="5"/>
        <v>4.0418264763244803E-2</v>
      </c>
      <c r="AB21">
        <f t="shared" si="5"/>
        <v>4.0595073223150729E-2</v>
      </c>
      <c r="AC21">
        <f t="shared" si="5"/>
        <v>4.0751857420369193E-2</v>
      </c>
      <c r="AD21">
        <f t="shared" si="5"/>
        <v>4.0890925727163942E-2</v>
      </c>
      <c r="AE21">
        <f t="shared" si="5"/>
        <v>4.1014328017204539E-2</v>
      </c>
      <c r="AF21">
        <f t="shared" si="5"/>
        <v>4.1123877735253951E-2</v>
      </c>
      <c r="AG21">
        <f t="shared" si="5"/>
        <v>4.1221219972888995E-2</v>
      </c>
      <c r="AH21">
        <f t="shared" si="5"/>
        <v>4.1307613832176557E-2</v>
      </c>
      <c r="AI21">
        <f t="shared" si="4"/>
        <v>4.1384360728323397E-2</v>
      </c>
      <c r="AJ21">
        <f t="shared" si="4"/>
        <v>4.1452553177620081E-2</v>
      </c>
      <c r="AK21">
        <f t="shared" si="4"/>
        <v>4.1513154620917522E-2</v>
      </c>
      <c r="AL21">
        <f t="shared" si="4"/>
        <v>4.1567020337222857E-2</v>
      </c>
      <c r="AM21">
        <f t="shared" si="4"/>
        <v>4.1614900406119246E-2</v>
      </c>
      <c r="AN21">
        <f t="shared" si="4"/>
        <v>4.1657470752856585E-2</v>
      </c>
      <c r="AO21">
        <f t="shared" si="4"/>
        <v>4.1695322960256145E-2</v>
      </c>
      <c r="AP21">
        <f t="shared" si="4"/>
        <v>4.1729031108825039E-2</v>
      </c>
      <c r="AQ21">
        <f t="shared" si="4"/>
        <v>4.1758963685413493E-2</v>
      </c>
      <c r="AR21">
        <f t="shared" si="4"/>
        <v>4.1785582720670532E-2</v>
      </c>
      <c r="AS21">
        <f t="shared" si="4"/>
        <v>4.1809262089559693E-2</v>
      </c>
      <c r="AT21">
        <f t="shared" si="4"/>
        <v>4.1830321555236277E-2</v>
      </c>
      <c r="AU21">
        <f t="shared" si="4"/>
        <v>4.1849055477856729E-2</v>
      </c>
      <c r="AV21">
        <f t="shared" si="4"/>
        <v>4.1865723357234499E-2</v>
      </c>
      <c r="AW21">
        <f t="shared" si="4"/>
        <v>4.1880549672603649E-2</v>
      </c>
      <c r="AX21">
        <f t="shared" si="4"/>
        <v>4.1893739856876243E-2</v>
      </c>
      <c r="AY21">
        <f t="shared" si="4"/>
        <v>4.1905478014455183E-2</v>
      </c>
      <c r="AZ21">
        <f t="shared" si="4"/>
        <v>4.1915919986109183E-2</v>
      </c>
    </row>
    <row r="22" spans="1:52">
      <c r="A22">
        <v>12</v>
      </c>
      <c r="B22">
        <f t="shared" si="3"/>
        <v>2.5312006562834277E-2</v>
      </c>
      <c r="C22">
        <f t="shared" si="3"/>
        <v>3.573175285207348E-2</v>
      </c>
      <c r="D22">
        <f t="shared" si="5"/>
        <v>3.6417339865230658E-2</v>
      </c>
      <c r="E22">
        <f t="shared" si="5"/>
        <v>3.7041652679567064E-2</v>
      </c>
      <c r="F22">
        <f t="shared" si="5"/>
        <v>3.6468911793013717E-2</v>
      </c>
      <c r="G22">
        <f t="shared" si="5"/>
        <v>3.5225948239409569E-2</v>
      </c>
      <c r="H22">
        <f t="shared" si="5"/>
        <v>3.5431757802090964E-2</v>
      </c>
      <c r="I22">
        <f t="shared" si="5"/>
        <v>3.5548270594883337E-2</v>
      </c>
      <c r="J22">
        <f t="shared" si="5"/>
        <v>3.5333404794474291E-2</v>
      </c>
      <c r="K22">
        <f t="shared" si="5"/>
        <v>3.5110561355240419E-2</v>
      </c>
      <c r="L22">
        <f t="shared" si="5"/>
        <v>3.5178564636956629E-2</v>
      </c>
      <c r="M22">
        <f t="shared" si="5"/>
        <v>3.5345588532775793E-2</v>
      </c>
      <c r="N22">
        <f t="shared" si="5"/>
        <v>3.5495079463349372E-2</v>
      </c>
      <c r="O22">
        <f t="shared" si="5"/>
        <v>3.5676093100920854E-2</v>
      </c>
      <c r="P22">
        <f t="shared" si="5"/>
        <v>3.7040102848299783E-2</v>
      </c>
      <c r="Q22">
        <f t="shared" si="5"/>
        <v>3.7279230589102479E-2</v>
      </c>
      <c r="R22">
        <f t="shared" si="5"/>
        <v>3.7637060705126686E-2</v>
      </c>
      <c r="S22">
        <f t="shared" si="5"/>
        <v>3.8057061113923665E-2</v>
      </c>
      <c r="T22">
        <f t="shared" si="5"/>
        <v>3.8560359901620635E-2</v>
      </c>
      <c r="U22">
        <f t="shared" si="5"/>
        <v>3.9074841515846379E-2</v>
      </c>
      <c r="V22">
        <f t="shared" si="5"/>
        <v>3.9434692589061772E-2</v>
      </c>
      <c r="W22">
        <f t="shared" si="5"/>
        <v>3.9724483936293693E-2</v>
      </c>
      <c r="X22">
        <f t="shared" si="5"/>
        <v>3.9981018056292179E-2</v>
      </c>
      <c r="Y22">
        <f t="shared" si="5"/>
        <v>4.0208027489077168E-2</v>
      </c>
      <c r="Z22">
        <f t="shared" si="5"/>
        <v>4.0409030965175965E-2</v>
      </c>
      <c r="AA22">
        <f t="shared" si="5"/>
        <v>4.0587115872322291E-2</v>
      </c>
      <c r="AB22">
        <f t="shared" si="5"/>
        <v>4.0744968829169781E-2</v>
      </c>
      <c r="AC22">
        <f t="shared" si="5"/>
        <v>4.0884959585397569E-2</v>
      </c>
      <c r="AD22">
        <f t="shared" si="5"/>
        <v>4.1009142329026874E-2</v>
      </c>
      <c r="AE22">
        <f t="shared" si="5"/>
        <v>4.1119344355733743E-2</v>
      </c>
      <c r="AF22">
        <f t="shared" si="5"/>
        <v>4.1217183608150181E-2</v>
      </c>
      <c r="AG22">
        <f t="shared" si="5"/>
        <v>4.1304122246903677E-2</v>
      </c>
      <c r="AH22">
        <f t="shared" si="5"/>
        <v>4.1381290488908415E-2</v>
      </c>
      <c r="AI22">
        <f t="shared" ref="AI22:AZ26" si="6">AI$2+AI$3*(1-EXP(-$A22/AI$5))/($A22/AI$5)+AI$4*((1-EXP(-$A22/AI$5))/($A22/AI$5)-EXP(-$A22/AI$5))</f>
        <v>4.1449845386905895E-2</v>
      </c>
      <c r="AJ22">
        <f t="shared" si="6"/>
        <v>4.1510761776285654E-2</v>
      </c>
      <c r="AK22">
        <f t="shared" si="6"/>
        <v>4.1564899381850297E-2</v>
      </c>
      <c r="AL22">
        <f t="shared" si="6"/>
        <v>4.16130215373521E-2</v>
      </c>
      <c r="AM22">
        <f t="shared" si="6"/>
        <v>4.1655797238687418E-2</v>
      </c>
      <c r="AN22">
        <f t="shared" si="6"/>
        <v>4.1693830644606161E-2</v>
      </c>
      <c r="AO22">
        <f t="shared" si="6"/>
        <v>4.172764967587899E-2</v>
      </c>
      <c r="AP22">
        <f t="shared" si="6"/>
        <v>4.1757765522475919E-2</v>
      </c>
      <c r="AQ22">
        <f t="shared" si="6"/>
        <v>4.1784510443147745E-2</v>
      </c>
      <c r="AR22">
        <f t="shared" si="6"/>
        <v>4.1808295221969417E-2</v>
      </c>
      <c r="AS22">
        <f t="shared" si="6"/>
        <v>4.182945346049103E-2</v>
      </c>
      <c r="AT22">
        <f t="shared" si="6"/>
        <v>4.1848271097847806E-2</v>
      </c>
      <c r="AU22">
        <f t="shared" si="6"/>
        <v>4.1865010960472224E-2</v>
      </c>
      <c r="AV22">
        <f t="shared" si="6"/>
        <v>4.1879904840420243E-2</v>
      </c>
      <c r="AW22">
        <f t="shared" si="6"/>
        <v>4.1893153288542449E-2</v>
      </c>
      <c r="AX22">
        <f t="shared" si="6"/>
        <v>4.1904939665729141E-2</v>
      </c>
      <c r="AY22">
        <f t="shared" si="6"/>
        <v>4.1915429199952982E-2</v>
      </c>
      <c r="AZ22">
        <f t="shared" si="6"/>
        <v>4.1924760081002183E-2</v>
      </c>
    </row>
    <row r="23" spans="1:52">
      <c r="A23">
        <v>13</v>
      </c>
      <c r="B23">
        <f t="shared" si="3"/>
        <v>2.6183365729283821E-2</v>
      </c>
      <c r="C23">
        <f t="shared" si="3"/>
        <v>3.6163944929360259E-2</v>
      </c>
      <c r="D23">
        <f t="shared" si="5"/>
        <v>3.6760621604512038E-2</v>
      </c>
      <c r="E23">
        <f t="shared" si="5"/>
        <v>3.7310597417296011E-2</v>
      </c>
      <c r="F23">
        <f t="shared" si="5"/>
        <v>3.6811464129168109E-2</v>
      </c>
      <c r="G23">
        <f t="shared" si="5"/>
        <v>3.5495829386916561E-2</v>
      </c>
      <c r="H23">
        <f t="shared" si="5"/>
        <v>3.5594064354762013E-2</v>
      </c>
      <c r="I23">
        <f t="shared" si="5"/>
        <v>3.5675536196722084E-2</v>
      </c>
      <c r="J23">
        <f t="shared" si="5"/>
        <v>3.5487962534582668E-2</v>
      </c>
      <c r="K23">
        <f t="shared" si="5"/>
        <v>3.5364888762778379E-2</v>
      </c>
      <c r="L23">
        <f t="shared" si="5"/>
        <v>3.5544382541142519E-2</v>
      </c>
      <c r="M23">
        <f t="shared" si="5"/>
        <v>3.5601250989706762E-2</v>
      </c>
      <c r="N23">
        <f t="shared" si="5"/>
        <v>3.5799288318083038E-2</v>
      </c>
      <c r="O23">
        <f t="shared" si="5"/>
        <v>3.6054054490756493E-2</v>
      </c>
      <c r="P23">
        <f t="shared" si="5"/>
        <v>3.7523949463592561E-2</v>
      </c>
      <c r="Q23">
        <f t="shared" si="5"/>
        <v>3.7754739629645442E-2</v>
      </c>
      <c r="R23">
        <f t="shared" si="5"/>
        <v>3.8086419972152126E-2</v>
      </c>
      <c r="S23">
        <f t="shared" si="5"/>
        <v>3.8469323175640974E-2</v>
      </c>
      <c r="T23">
        <f t="shared" si="5"/>
        <v>3.8921285156388222E-2</v>
      </c>
      <c r="U23">
        <f t="shared" si="5"/>
        <v>3.9379480781367146E-2</v>
      </c>
      <c r="V23">
        <f t="shared" si="5"/>
        <v>3.9701065672436878E-2</v>
      </c>
      <c r="W23">
        <f t="shared" si="5"/>
        <v>3.996030059323806E-2</v>
      </c>
      <c r="X23">
        <f t="shared" si="5"/>
        <v>4.0190085527477992E-2</v>
      </c>
      <c r="Y23">
        <f t="shared" si="5"/>
        <v>4.0393456759157481E-2</v>
      </c>
      <c r="Z23">
        <f t="shared" si="5"/>
        <v>4.0573554729756559E-2</v>
      </c>
      <c r="AA23">
        <f t="shared" si="5"/>
        <v>4.0733137869068306E-2</v>
      </c>
      <c r="AB23">
        <f t="shared" si="5"/>
        <v>4.0874606326497941E-2</v>
      </c>
      <c r="AC23">
        <f t="shared" si="5"/>
        <v>4.1000079576435478E-2</v>
      </c>
      <c r="AD23">
        <f t="shared" si="5"/>
        <v>4.1111392703055451E-2</v>
      </c>
      <c r="AE23">
        <f t="shared" si="5"/>
        <v>4.1210181059082626E-2</v>
      </c>
      <c r="AF23">
        <f t="shared" si="5"/>
        <v>4.1297893928437295E-2</v>
      </c>
      <c r="AG23">
        <f t="shared" si="5"/>
        <v>4.1375835503856262E-2</v>
      </c>
      <c r="AH23">
        <f t="shared" si="5"/>
        <v>4.1445024936564753E-2</v>
      </c>
      <c r="AI23">
        <f t="shared" si="6"/>
        <v>4.1506494530850487E-2</v>
      </c>
      <c r="AJ23">
        <f t="shared" si="6"/>
        <v>4.1561117483664457E-2</v>
      </c>
      <c r="AK23">
        <f t="shared" si="6"/>
        <v>4.1609663921845674E-2</v>
      </c>
      <c r="AL23">
        <f t="shared" si="6"/>
        <v>4.1652817737600864E-2</v>
      </c>
      <c r="AM23">
        <f t="shared" si="6"/>
        <v>4.1691177856322231E-2</v>
      </c>
      <c r="AN23">
        <f t="shared" si="6"/>
        <v>4.1725286408694655E-2</v>
      </c>
      <c r="AO23">
        <f t="shared" si="6"/>
        <v>4.1755616285438786E-2</v>
      </c>
      <c r="AP23">
        <f t="shared" si="6"/>
        <v>4.1782624341064216E-2</v>
      </c>
      <c r="AQ23">
        <f t="shared" si="6"/>
        <v>4.1806611439761089E-2</v>
      </c>
      <c r="AR23">
        <f t="shared" si="6"/>
        <v>4.1827944090464302E-2</v>
      </c>
      <c r="AS23">
        <f t="shared" si="6"/>
        <v>4.1846921073473875E-2</v>
      </c>
      <c r="AT23">
        <f t="shared" si="6"/>
        <v>4.1863799070458098E-2</v>
      </c>
      <c r="AU23">
        <f t="shared" si="6"/>
        <v>4.1878813638696007E-2</v>
      </c>
      <c r="AV23">
        <f t="shared" si="6"/>
        <v>4.1892172606317904E-2</v>
      </c>
      <c r="AW23">
        <f t="shared" si="6"/>
        <v>4.1904055824589406E-2</v>
      </c>
      <c r="AX23">
        <f t="shared" si="6"/>
        <v>4.1914627563607601E-2</v>
      </c>
      <c r="AY23">
        <f t="shared" si="6"/>
        <v>4.1924036720501733E-2</v>
      </c>
      <c r="AZ23">
        <f t="shared" si="6"/>
        <v>4.1932406218842505E-2</v>
      </c>
    </row>
    <row r="24" spans="1:52">
      <c r="A24">
        <v>14</v>
      </c>
      <c r="B24">
        <f t="shared" si="3"/>
        <v>2.6943037655426272E-2</v>
      </c>
      <c r="C24">
        <f t="shared" si="3"/>
        <v>3.6531516452217104E-2</v>
      </c>
      <c r="D24">
        <f t="shared" si="5"/>
        <v>3.7054961790575054E-2</v>
      </c>
      <c r="E24">
        <f t="shared" si="5"/>
        <v>3.7541188874588287E-2</v>
      </c>
      <c r="F24">
        <f t="shared" si="5"/>
        <v>3.7117103027552563E-2</v>
      </c>
      <c r="G24">
        <f t="shared" si="5"/>
        <v>3.5767611993579966E-2</v>
      </c>
      <c r="H24">
        <f t="shared" si="5"/>
        <v>3.5769793531358549E-2</v>
      </c>
      <c r="I24">
        <f t="shared" si="5"/>
        <v>3.5823257630854297E-2</v>
      </c>
      <c r="J24">
        <f t="shared" si="5"/>
        <v>3.5671098432523037E-2</v>
      </c>
      <c r="K24">
        <f t="shared" si="5"/>
        <v>3.5645119628542471E-2</v>
      </c>
      <c r="L24">
        <f t="shared" si="5"/>
        <v>3.5919883846954423E-2</v>
      </c>
      <c r="M24">
        <f t="shared" si="5"/>
        <v>3.5880018660707821E-2</v>
      </c>
      <c r="N24">
        <f t="shared" si="5"/>
        <v>3.6118401696828679E-2</v>
      </c>
      <c r="O24">
        <f t="shared" si="5"/>
        <v>3.6433766817038374E-2</v>
      </c>
      <c r="P24">
        <f t="shared" si="5"/>
        <v>3.7951104646146948E-2</v>
      </c>
      <c r="Q24">
        <f t="shared" si="5"/>
        <v>3.8173729610370452E-2</v>
      </c>
      <c r="R24">
        <f t="shared" si="5"/>
        <v>3.84814037089432E-2</v>
      </c>
      <c r="S24">
        <f t="shared" si="5"/>
        <v>3.8830779257925281E-2</v>
      </c>
      <c r="T24">
        <f t="shared" si="5"/>
        <v>3.9236658038844026E-2</v>
      </c>
      <c r="U24">
        <f t="shared" si="5"/>
        <v>3.9644679188542628E-2</v>
      </c>
      <c r="V24">
        <f t="shared" si="5"/>
        <v>3.993275841728277E-2</v>
      </c>
      <c r="W24">
        <f t="shared" si="5"/>
        <v>4.0165433619826378E-2</v>
      </c>
      <c r="X24">
        <f t="shared" si="5"/>
        <v>4.0371963600191414E-2</v>
      </c>
      <c r="Y24">
        <f t="shared" si="5"/>
        <v>4.0554781441752535E-2</v>
      </c>
      <c r="Z24">
        <f t="shared" si="5"/>
        <v>4.071669974684225E-2</v>
      </c>
      <c r="AA24">
        <f t="shared" si="5"/>
        <v>4.0860191712017276E-2</v>
      </c>
      <c r="AB24">
        <f t="shared" si="5"/>
        <v>4.0987408982526077E-2</v>
      </c>
      <c r="AC24">
        <f t="shared" si="5"/>
        <v>4.1100253840696543E-2</v>
      </c>
      <c r="AD24">
        <f t="shared" si="5"/>
        <v>4.1200371163263916E-2</v>
      </c>
      <c r="AE24">
        <f t="shared" si="5"/>
        <v>4.1289229623393174E-2</v>
      </c>
      <c r="AF24">
        <f t="shared" si="5"/>
        <v>4.1368132005341625E-2</v>
      </c>
      <c r="AG24">
        <f t="shared" si="5"/>
        <v>4.1438245194300227E-2</v>
      </c>
      <c r="AH24">
        <f t="shared" si="5"/>
        <v>4.1500491942874328E-2</v>
      </c>
      <c r="AI24">
        <f t="shared" si="6"/>
        <v>4.1555796070142599E-2</v>
      </c>
      <c r="AJ24">
        <f t="shared" si="6"/>
        <v>4.1604942417617259E-2</v>
      </c>
      <c r="AK24">
        <f t="shared" si="6"/>
        <v>4.1648623211014063E-2</v>
      </c>
      <c r="AL24">
        <f t="shared" si="6"/>
        <v>4.1687453264549097E-2</v>
      </c>
      <c r="AM24">
        <f t="shared" si="6"/>
        <v>4.1721970565963898E-2</v>
      </c>
      <c r="AN24">
        <f t="shared" si="6"/>
        <v>4.1752663296858693E-2</v>
      </c>
      <c r="AO24">
        <f t="shared" si="6"/>
        <v>4.1779956481335055E-2</v>
      </c>
      <c r="AP24">
        <f t="shared" si="6"/>
        <v>4.1804259728330885E-2</v>
      </c>
      <c r="AQ24">
        <f t="shared" si="6"/>
        <v>4.1825846546253466E-2</v>
      </c>
      <c r="AR24">
        <f t="shared" si="6"/>
        <v>4.1845044946262074E-2</v>
      </c>
      <c r="AS24">
        <f t="shared" si="6"/>
        <v>4.1862123414983139E-2</v>
      </c>
      <c r="AT24">
        <f t="shared" si="6"/>
        <v>4.1877313173158175E-2</v>
      </c>
      <c r="AU24">
        <f t="shared" si="6"/>
        <v>4.1890826051843862E-2</v>
      </c>
      <c r="AV24">
        <f t="shared" si="6"/>
        <v>4.190284902672254E-2</v>
      </c>
      <c r="AW24">
        <f t="shared" si="6"/>
        <v>4.1913543934449141E-2</v>
      </c>
      <c r="AX24">
        <f t="shared" si="6"/>
        <v>4.1923058432400344E-2</v>
      </c>
      <c r="AY24">
        <f t="shared" si="6"/>
        <v>4.1931527204233411E-2</v>
      </c>
      <c r="AZ24">
        <f t="shared" si="6"/>
        <v>4.1939059889338402E-2</v>
      </c>
    </row>
    <row r="25" spans="1:52">
      <c r="A25">
        <v>15</v>
      </c>
      <c r="B25">
        <f t="shared" si="3"/>
        <v>2.7609134035413978E-2</v>
      </c>
      <c r="C25">
        <f t="shared" si="3"/>
        <v>3.6848037096135808E-2</v>
      </c>
      <c r="D25">
        <f t="shared" si="5"/>
        <v>3.7310098006214057E-2</v>
      </c>
      <c r="E25">
        <f t="shared" si="5"/>
        <v>3.7741061986589525E-2</v>
      </c>
      <c r="F25">
        <f t="shared" si="5"/>
        <v>3.739069277473827E-2</v>
      </c>
      <c r="G25">
        <f t="shared" si="5"/>
        <v>3.6039293428219238E-2</v>
      </c>
      <c r="H25">
        <f t="shared" si="5"/>
        <v>3.595693757315177E-2</v>
      </c>
      <c r="I25">
        <f t="shared" si="5"/>
        <v>3.5988539140567252E-2</v>
      </c>
      <c r="J25">
        <f t="shared" si="5"/>
        <v>3.5877165953953211E-2</v>
      </c>
      <c r="K25">
        <f t="shared" si="5"/>
        <v>3.5942686400247587E-2</v>
      </c>
      <c r="L25">
        <f t="shared" si="5"/>
        <v>3.6296287421263174E-2</v>
      </c>
      <c r="M25">
        <f t="shared" si="5"/>
        <v>3.6174563218962244E-2</v>
      </c>
      <c r="N25">
        <f t="shared" si="5"/>
        <v>3.6445630926664453E-2</v>
      </c>
      <c r="O25">
        <f t="shared" si="5"/>
        <v>3.6809165689039178E-2</v>
      </c>
      <c r="P25">
        <f t="shared" si="5"/>
        <v>3.8328880875763638E-2</v>
      </c>
      <c r="Q25">
        <f t="shared" si="5"/>
        <v>3.8543800840785146E-2</v>
      </c>
      <c r="R25">
        <f t="shared" si="5"/>
        <v>3.8829690654210311E-2</v>
      </c>
      <c r="S25">
        <f t="shared" si="5"/>
        <v>3.9148947459430962E-2</v>
      </c>
      <c r="T25">
        <f t="shared" si="5"/>
        <v>3.951361298835377E-2</v>
      </c>
      <c r="U25">
        <f t="shared" si="5"/>
        <v>3.9876969687648471E-2</v>
      </c>
      <c r="V25">
        <f t="shared" si="5"/>
        <v>4.0135582939911027E-2</v>
      </c>
      <c r="W25">
        <f t="shared" si="5"/>
        <v>4.0345018917745369E-2</v>
      </c>
      <c r="X25">
        <f t="shared" si="5"/>
        <v>4.0531198533348134E-2</v>
      </c>
      <c r="Y25">
        <f t="shared" si="5"/>
        <v>4.0696028292527872E-2</v>
      </c>
      <c r="Z25">
        <f t="shared" si="5"/>
        <v>4.0842034536940498E-2</v>
      </c>
      <c r="AA25">
        <f t="shared" si="5"/>
        <v>4.0971441315390503E-2</v>
      </c>
      <c r="AB25">
        <f t="shared" si="5"/>
        <v>4.1086183139256376E-2</v>
      </c>
      <c r="AC25">
        <f t="shared" si="5"/>
        <v>4.1187972464315582E-2</v>
      </c>
      <c r="AD25">
        <f t="shared" si="5"/>
        <v>4.1278287884862153E-2</v>
      </c>
      <c r="AE25">
        <f t="shared" si="5"/>
        <v>4.1358452328983046E-2</v>
      </c>
      <c r="AF25">
        <f t="shared" si="5"/>
        <v>4.1429640456984926E-2</v>
      </c>
      <c r="AG25">
        <f t="shared" si="5"/>
        <v>4.149289901186428E-2</v>
      </c>
      <c r="AH25">
        <f t="shared" si="5"/>
        <v>4.1549066484592834E-2</v>
      </c>
      <c r="AI25">
        <f t="shared" si="6"/>
        <v>4.15989717392619E-2</v>
      </c>
      <c r="AJ25">
        <f t="shared" si="6"/>
        <v>4.1643322301391068E-2</v>
      </c>
      <c r="AK25">
        <f t="shared" si="6"/>
        <v>4.1682742221130942E-2</v>
      </c>
      <c r="AL25">
        <f t="shared" si="6"/>
        <v>4.1717785854236959E-2</v>
      </c>
      <c r="AM25">
        <f t="shared" si="6"/>
        <v>4.1748937849580933E-2</v>
      </c>
      <c r="AN25">
        <f t="shared" si="6"/>
        <v>4.1776639163562598E-2</v>
      </c>
      <c r="AO25">
        <f t="shared" si="6"/>
        <v>4.1801272916982213E-2</v>
      </c>
      <c r="AP25">
        <f t="shared" si="6"/>
        <v>4.1823207369439681E-2</v>
      </c>
      <c r="AQ25">
        <f t="shared" si="6"/>
        <v>4.1842692052363913E-2</v>
      </c>
      <c r="AR25">
        <f t="shared" si="6"/>
        <v>4.186002128376147E-2</v>
      </c>
      <c r="AS25">
        <f t="shared" si="6"/>
        <v>4.1875437027451404E-2</v>
      </c>
      <c r="AT25">
        <f t="shared" si="6"/>
        <v>4.1889148207908747E-2</v>
      </c>
      <c r="AU25">
        <f t="shared" si="6"/>
        <v>4.1901345881693822E-2</v>
      </c>
      <c r="AV25">
        <f t="shared" si="6"/>
        <v>4.1912198765014022E-2</v>
      </c>
      <c r="AW25">
        <f t="shared" si="6"/>
        <v>4.1921852918384073E-2</v>
      </c>
      <c r="AX25">
        <f t="shared" si="6"/>
        <v>4.1930441451816264E-2</v>
      </c>
      <c r="AY25">
        <f t="shared" si="6"/>
        <v>4.1938086601077576E-2</v>
      </c>
      <c r="AZ25">
        <f t="shared" si="6"/>
        <v>4.1944886373167116E-2</v>
      </c>
    </row>
    <row r="26" spans="1:52">
      <c r="A26">
        <v>16</v>
      </c>
      <c r="B26">
        <f t="shared" si="3"/>
        <v>2.819661454965313E-2</v>
      </c>
      <c r="C26">
        <f t="shared" si="3"/>
        <v>3.7123583126501901E-2</v>
      </c>
      <c r="D26">
        <f t="shared" si="5"/>
        <v>3.7533359589647229E-2</v>
      </c>
      <c r="E26">
        <f t="shared" si="5"/>
        <v>3.7915961931347421E-2</v>
      </c>
      <c r="F26">
        <f t="shared" si="5"/>
        <v>3.7636400303133116E-2</v>
      </c>
      <c r="G26">
        <f t="shared" si="5"/>
        <v>3.6309226829150512E-2</v>
      </c>
      <c r="H26">
        <f t="shared" si="5"/>
        <v>3.6153689699412642E-2</v>
      </c>
      <c r="I26">
        <f t="shared" si="5"/>
        <v>3.6168783258907523E-2</v>
      </c>
      <c r="J26">
        <f t="shared" si="5"/>
        <v>3.6101320035366265E-2</v>
      </c>
      <c r="K26">
        <f t="shared" si="5"/>
        <v>3.6250771137079536E-2</v>
      </c>
      <c r="L26">
        <f t="shared" si="5"/>
        <v>3.6667332445201227E-2</v>
      </c>
      <c r="M26">
        <f t="shared" si="5"/>
        <v>3.6478966544233341E-2</v>
      </c>
      <c r="N26">
        <f t="shared" si="5"/>
        <v>3.6775675024235024E-2</v>
      </c>
      <c r="O26">
        <f t="shared" si="5"/>
        <v>3.7175932660117234E-2</v>
      </c>
      <c r="P26">
        <f t="shared" si="5"/>
        <v>3.8664038627363749E-2</v>
      </c>
      <c r="Q26">
        <f t="shared" si="5"/>
        <v>3.8871830804806662E-2</v>
      </c>
      <c r="R26">
        <f t="shared" si="5"/>
        <v>3.9138060071152531E-2</v>
      </c>
      <c r="S26">
        <f t="shared" si="5"/>
        <v>3.9430314271974964E-2</v>
      </c>
      <c r="T26">
        <f t="shared" si="5"/>
        <v>3.9758140251029278E-2</v>
      </c>
      <c r="U26">
        <f t="shared" si="5"/>
        <v>4.008169643297526E-2</v>
      </c>
      <c r="V26">
        <f t="shared" si="5"/>
        <v>4.0314268341847932E-2</v>
      </c>
      <c r="W26">
        <f t="shared" si="5"/>
        <v>4.0503237750435982E-2</v>
      </c>
      <c r="X26">
        <f t="shared" si="5"/>
        <v>4.0671493317237441E-2</v>
      </c>
      <c r="Y26">
        <f t="shared" si="5"/>
        <v>4.0820478533714295E-2</v>
      </c>
      <c r="Z26">
        <f t="shared" si="5"/>
        <v>4.0952467995308578E-2</v>
      </c>
      <c r="AA26">
        <f t="shared" si="5"/>
        <v>4.1069466588189212E-2</v>
      </c>
      <c r="AB26">
        <f t="shared" si="5"/>
        <v>4.1173217780249759E-2</v>
      </c>
      <c r="AC26">
        <f t="shared" si="5"/>
        <v>4.1265266978140647E-2</v>
      </c>
      <c r="AD26">
        <f t="shared" si="5"/>
        <v>4.13469464213259E-2</v>
      </c>
      <c r="AE26">
        <f t="shared" si="5"/>
        <v>4.1419450740220513E-2</v>
      </c>
      <c r="AF26">
        <f t="shared" si="5"/>
        <v>4.1483841794349482E-2</v>
      </c>
      <c r="AG26">
        <f t="shared" si="5"/>
        <v>4.1541060518139238E-2</v>
      </c>
      <c r="AH26">
        <f t="shared" si="5"/>
        <v>4.1591871246009791E-2</v>
      </c>
      <c r="AI26">
        <f t="shared" si="6"/>
        <v>4.1637019196260484E-2</v>
      </c>
      <c r="AJ26">
        <f t="shared" si="6"/>
        <v>4.1677143798829433E-2</v>
      </c>
      <c r="AK26">
        <f t="shared" si="6"/>
        <v>4.1712809053974044E-2</v>
      </c>
      <c r="AL26">
        <f t="shared" si="6"/>
        <v>4.1744516062132572E-2</v>
      </c>
      <c r="AM26">
        <f t="shared" si="6"/>
        <v>4.1772702485161316E-2</v>
      </c>
      <c r="AN26">
        <f t="shared" si="6"/>
        <v>4.1797767675971098E-2</v>
      </c>
      <c r="AO26">
        <f t="shared" si="6"/>
        <v>4.1820057838737032E-2</v>
      </c>
      <c r="AP26">
        <f t="shared" si="6"/>
        <v>4.1839904810741797E-2</v>
      </c>
      <c r="AQ26">
        <f t="shared" si="6"/>
        <v>4.1857536981986965E-2</v>
      </c>
      <c r="AR26">
        <f t="shared" si="6"/>
        <v>4.1873218992134982E-2</v>
      </c>
      <c r="AS26">
        <f t="shared" si="6"/>
        <v>4.1887169436589364E-2</v>
      </c>
      <c r="AT26">
        <f t="shared" si="6"/>
        <v>4.1899577592456265E-2</v>
      </c>
      <c r="AU26">
        <f t="shared" si="6"/>
        <v>4.1910616211536071E-2</v>
      </c>
      <c r="AV26">
        <f t="shared" si="6"/>
        <v>4.1920437920552861E-2</v>
      </c>
      <c r="AW26">
        <f t="shared" si="6"/>
        <v>4.1929174877760975E-2</v>
      </c>
      <c r="AX26">
        <f t="shared" si="6"/>
        <v>4.1936947374393907E-2</v>
      </c>
      <c r="AY26">
        <f t="shared" si="6"/>
        <v>4.1943866676536809E-2</v>
      </c>
      <c r="AZ26">
        <f t="shared" si="6"/>
        <v>4.1950020541165041E-2</v>
      </c>
    </row>
    <row r="27" spans="1:52">
      <c r="A27">
        <v>17</v>
      </c>
      <c r="B27">
        <f t="shared" si="3"/>
        <v>2.871777545060758E-2</v>
      </c>
      <c r="C27">
        <f t="shared" si="3"/>
        <v>3.7365756516467188E-2</v>
      </c>
      <c r="D27">
        <f t="shared" si="5"/>
        <v>3.7730362429081808E-2</v>
      </c>
      <c r="E27">
        <f t="shared" si="5"/>
        <v>3.8070289843475852E-2</v>
      </c>
      <c r="F27">
        <f t="shared" si="5"/>
        <v>3.7857796130462237E-2</v>
      </c>
      <c r="G27">
        <f t="shared" si="5"/>
        <v>3.6576069826292204E-2</v>
      </c>
      <c r="H27">
        <f t="shared" si="5"/>
        <v>3.6358426083620415E-2</v>
      </c>
      <c r="I27">
        <f t="shared" si="5"/>
        <v>3.6361662844333661E-2</v>
      </c>
      <c r="J27">
        <f t="shared" si="5"/>
        <v>3.6339413624894235E-2</v>
      </c>
      <c r="K27">
        <f t="shared" si="5"/>
        <v>3.6563987737372544E-2</v>
      </c>
      <c r="L27">
        <f t="shared" si="5"/>
        <v>3.7028671047176408E-2</v>
      </c>
      <c r="M27">
        <f t="shared" si="5"/>
        <v>3.6788480155129449E-2</v>
      </c>
      <c r="N27">
        <f t="shared" si="5"/>
        <v>3.7104439237187321E-2</v>
      </c>
      <c r="O27">
        <f t="shared" si="5"/>
        <v>3.7531089925449589E-2</v>
      </c>
      <c r="P27">
        <f t="shared" si="5"/>
        <v>3.8962557416785032E-2</v>
      </c>
      <c r="Q27">
        <f t="shared" si="5"/>
        <v>3.9163824291175819E-2</v>
      </c>
      <c r="R27">
        <f t="shared" si="5"/>
        <v>3.941234032727263E-2</v>
      </c>
      <c r="S27">
        <f t="shared" si="5"/>
        <v>3.9680373466376054E-2</v>
      </c>
      <c r="T27">
        <f t="shared" si="5"/>
        <v>3.9975220480345651E-2</v>
      </c>
      <c r="U27">
        <f t="shared" si="5"/>
        <v>4.0263221461679176E-2</v>
      </c>
      <c r="V27">
        <f t="shared" si="5"/>
        <v>4.0472659599729364E-2</v>
      </c>
      <c r="W27">
        <f t="shared" si="5"/>
        <v>4.0643491090056293E-2</v>
      </c>
      <c r="X27">
        <f t="shared" si="5"/>
        <v>4.0795860957764898E-2</v>
      </c>
      <c r="Y27">
        <f t="shared" si="5"/>
        <v>4.0930802809781903E-2</v>
      </c>
      <c r="Z27">
        <f t="shared" si="5"/>
        <v>4.1050368358360831E-2</v>
      </c>
      <c r="AA27">
        <f t="shared" si="5"/>
        <v>4.115636842099387E-2</v>
      </c>
      <c r="AB27">
        <f t="shared" si="5"/>
        <v>4.1250377270921484E-2</v>
      </c>
      <c r="AC27">
        <f t="shared" si="5"/>
        <v>4.1333792351005094E-2</v>
      </c>
      <c r="AD27">
        <f t="shared" si="5"/>
        <v>4.1407816251820828E-2</v>
      </c>
      <c r="AE27">
        <f t="shared" si="5"/>
        <v>4.1473529939330053E-2</v>
      </c>
      <c r="AF27">
        <f t="shared" ref="D27:AH36" si="7">AF$2+AF$3*(1-EXP(-$A27/AF$5))/($A27/AF$5)+AF$4*((1-EXP(-$A27/AF$5))/($A27/AF$5)-EXP(-$A27/AF$5))</f>
        <v>4.1531895328964945E-2</v>
      </c>
      <c r="AG27">
        <f t="shared" si="7"/>
        <v>4.158375958504984E-2</v>
      </c>
      <c r="AH27">
        <f t="shared" si="7"/>
        <v>4.1629821354408805E-2</v>
      </c>
      <c r="AI27">
        <f t="shared" ref="AI27:AZ32" si="8">AI$2+AI$3*(1-EXP(-$A27/AI$5))/($A27/AI$5)+AI$4*((1-EXP(-$A27/AI$5))/($A27/AI$5)-EXP(-$A27/AI$5))</f>
        <v>4.1670751714585251E-2</v>
      </c>
      <c r="AJ27">
        <f t="shared" si="8"/>
        <v>4.1707129745236798E-2</v>
      </c>
      <c r="AK27">
        <f t="shared" si="8"/>
        <v>4.1739466224045313E-2</v>
      </c>
      <c r="AL27">
        <f t="shared" si="8"/>
        <v>4.1768215049273485E-2</v>
      </c>
      <c r="AM27">
        <f t="shared" si="8"/>
        <v>4.1793772234577087E-2</v>
      </c>
      <c r="AN27">
        <f t="shared" si="8"/>
        <v>4.1816500255222121E-2</v>
      </c>
      <c r="AO27">
        <f t="shared" si="8"/>
        <v>4.1836712591288711E-2</v>
      </c>
      <c r="AP27">
        <f t="shared" si="8"/>
        <v>4.185470879795166E-2</v>
      </c>
      <c r="AQ27">
        <f t="shared" si="8"/>
        <v>4.1870698513918565E-2</v>
      </c>
      <c r="AR27">
        <f t="shared" si="8"/>
        <v>4.1884920074155514E-2</v>
      </c>
      <c r="AS27">
        <f t="shared" si="8"/>
        <v>4.1897571358363271E-2</v>
      </c>
      <c r="AT27">
        <f t="shared" si="8"/>
        <v>4.1908824224869676E-2</v>
      </c>
      <c r="AU27">
        <f t="shared" si="8"/>
        <v>4.1918835198007293E-2</v>
      </c>
      <c r="AV27">
        <f t="shared" si="8"/>
        <v>4.1927742640453868E-2</v>
      </c>
      <c r="AW27">
        <f t="shared" si="8"/>
        <v>4.1935666384887361E-2</v>
      </c>
      <c r="AX27">
        <f t="shared" si="8"/>
        <v>4.1942715357967536E-2</v>
      </c>
      <c r="AY27">
        <f t="shared" si="8"/>
        <v>4.1948991099982583E-2</v>
      </c>
      <c r="AZ27">
        <f t="shared" si="8"/>
        <v>4.1954572280773574E-2</v>
      </c>
    </row>
    <row r="28" spans="1:52">
      <c r="A28">
        <v>18</v>
      </c>
      <c r="B28">
        <f t="shared" si="3"/>
        <v>2.9182710542995621E-2</v>
      </c>
      <c r="C28">
        <f t="shared" si="3"/>
        <v>3.7580382740218091E-2</v>
      </c>
      <c r="D28">
        <f t="shared" si="7"/>
        <v>3.7905479153402227E-2</v>
      </c>
      <c r="E28">
        <f t="shared" si="7"/>
        <v>3.8207472000639661E-2</v>
      </c>
      <c r="F28">
        <f t="shared" si="7"/>
        <v>3.8057941763977449E-2</v>
      </c>
      <c r="G28">
        <f t="shared" si="7"/>
        <v>3.6838740113315005E-2</v>
      </c>
      <c r="H28">
        <f t="shared" si="7"/>
        <v>3.6569689371609697E-2</v>
      </c>
      <c r="I28">
        <f t="shared" si="7"/>
        <v>3.6565095631612823E-2</v>
      </c>
      <c r="J28">
        <f t="shared" si="7"/>
        <v>3.6587907041948725E-2</v>
      </c>
      <c r="K28">
        <f t="shared" si="7"/>
        <v>3.6878119201615073E-2</v>
      </c>
      <c r="L28">
        <f t="shared" si="7"/>
        <v>3.7377398306825162E-2</v>
      </c>
      <c r="M28">
        <f t="shared" si="7"/>
        <v>3.7099323721156215E-2</v>
      </c>
      <c r="N28">
        <f t="shared" si="7"/>
        <v>3.7428803891805751E-2</v>
      </c>
      <c r="O28">
        <f t="shared" si="7"/>
        <v>3.787268233542504E-2</v>
      </c>
      <c r="P28">
        <f t="shared" si="7"/>
        <v>3.9229596877195835E-2</v>
      </c>
      <c r="Q28">
        <f t="shared" si="7"/>
        <v>3.9424919496341582E-2</v>
      </c>
      <c r="R28">
        <f t="shared" si="7"/>
        <v>3.9657467895691342E-2</v>
      </c>
      <c r="S28">
        <f t="shared" si="7"/>
        <v>3.9903730998592617E-2</v>
      </c>
      <c r="T28">
        <f t="shared" si="7"/>
        <v>4.0168975889889422E-2</v>
      </c>
      <c r="U28">
        <f t="shared" si="7"/>
        <v>4.0425107157658555E-2</v>
      </c>
      <c r="V28">
        <f t="shared" si="7"/>
        <v>4.0613887825132547E-2</v>
      </c>
      <c r="W28">
        <f t="shared" si="7"/>
        <v>4.0768549327418281E-2</v>
      </c>
      <c r="X28">
        <f t="shared" si="7"/>
        <v>4.0906756445892131E-2</v>
      </c>
      <c r="Y28">
        <f t="shared" si="7"/>
        <v>4.1029177647432379E-2</v>
      </c>
      <c r="Z28">
        <f t="shared" si="7"/>
        <v>4.1137666077183645E-2</v>
      </c>
      <c r="AA28">
        <f t="shared" si="7"/>
        <v>4.1233859636156896E-2</v>
      </c>
      <c r="AB28">
        <f t="shared" si="7"/>
        <v>4.1319181828507821E-2</v>
      </c>
      <c r="AC28">
        <f t="shared" si="7"/>
        <v>4.1394898235020086E-2</v>
      </c>
      <c r="AD28">
        <f t="shared" si="7"/>
        <v>4.1462095896855539E-2</v>
      </c>
      <c r="AE28">
        <f t="shared" si="7"/>
        <v>4.1521754469638329E-2</v>
      </c>
      <c r="AF28">
        <f t="shared" si="7"/>
        <v>4.1574746782088966E-2</v>
      </c>
      <c r="AG28">
        <f t="shared" si="7"/>
        <v>4.1621836402176551E-2</v>
      </c>
      <c r="AH28">
        <f t="shared" si="7"/>
        <v>4.1663663435272925E-2</v>
      </c>
      <c r="AI28">
        <f t="shared" si="8"/>
        <v>4.1700832854995235E-2</v>
      </c>
      <c r="AJ28">
        <f t="shared" si="8"/>
        <v>4.1733869937096386E-2</v>
      </c>
      <c r="AK28">
        <f t="shared" si="8"/>
        <v>4.1763238008159134E-2</v>
      </c>
      <c r="AL28">
        <f t="shared" si="8"/>
        <v>4.1789348881874869E-2</v>
      </c>
      <c r="AM28">
        <f t="shared" si="8"/>
        <v>4.1812561438019903E-2</v>
      </c>
      <c r="AN28">
        <f t="shared" si="8"/>
        <v>4.1833205270670318E-2</v>
      </c>
      <c r="AO28">
        <f t="shared" si="8"/>
        <v>4.1851564681583062E-2</v>
      </c>
      <c r="AP28">
        <f t="shared" si="8"/>
        <v>4.1867910444027018E-2</v>
      </c>
      <c r="AQ28">
        <f t="shared" si="8"/>
        <v>4.1882435470588453E-2</v>
      </c>
      <c r="AR28">
        <f t="shared" si="8"/>
        <v>4.1895354643660711E-2</v>
      </c>
      <c r="AS28">
        <f t="shared" si="8"/>
        <v>4.1906847371143481E-2</v>
      </c>
      <c r="AT28">
        <f t="shared" si="8"/>
        <v>4.1917069978322979E-2</v>
      </c>
      <c r="AU28">
        <f t="shared" si="8"/>
        <v>4.1926164519434282E-2</v>
      </c>
      <c r="AV28">
        <f t="shared" si="8"/>
        <v>4.1934256637570305E-2</v>
      </c>
      <c r="AW28">
        <f t="shared" si="8"/>
        <v>4.1941455174037995E-2</v>
      </c>
      <c r="AX28">
        <f t="shared" si="8"/>
        <v>4.1947858921346795E-2</v>
      </c>
      <c r="AY28">
        <f t="shared" si="8"/>
        <v>4.1953560746648022E-2</v>
      </c>
      <c r="AZ28">
        <f t="shared" si="8"/>
        <v>4.195863121655348E-2</v>
      </c>
    </row>
    <row r="29" spans="1:52">
      <c r="A29">
        <v>19</v>
      </c>
      <c r="B29">
        <f t="shared" si="3"/>
        <v>2.9599715125003024E-2</v>
      </c>
      <c r="C29">
        <f t="shared" si="3"/>
        <v>3.7771993672096528E-2</v>
      </c>
      <c r="D29">
        <f t="shared" si="7"/>
        <v>3.8062163843072296E-2</v>
      </c>
      <c r="E29">
        <f t="shared" si="7"/>
        <v>3.8330214654771023E-2</v>
      </c>
      <c r="F29">
        <f t="shared" si="7"/>
        <v>3.8239464918958785E-2</v>
      </c>
      <c r="G29">
        <f t="shared" si="7"/>
        <v>3.7096376987720586E-2</v>
      </c>
      <c r="H29">
        <f t="shared" si="7"/>
        <v>3.6786173612960965E-2</v>
      </c>
      <c r="I29">
        <f t="shared" si="7"/>
        <v>3.6777221076643732E-2</v>
      </c>
      <c r="J29">
        <f t="shared" si="7"/>
        <v>3.6843788601110733E-2</v>
      </c>
      <c r="K29">
        <f t="shared" si="7"/>
        <v>3.7189900624688479E-2</v>
      </c>
      <c r="L29">
        <f t="shared" si="7"/>
        <v>3.7711689481827043E-2</v>
      </c>
      <c r="M29">
        <f t="shared" si="7"/>
        <v>3.740851646090565E-2</v>
      </c>
      <c r="N29">
        <f t="shared" si="7"/>
        <v>3.7746434803681332E-2</v>
      </c>
      <c r="O29">
        <f t="shared" si="7"/>
        <v>3.8199528558960853E-2</v>
      </c>
      <c r="P29">
        <f t="shared" si="7"/>
        <v>3.9469547864180048E-2</v>
      </c>
      <c r="Q29">
        <f t="shared" si="7"/>
        <v>3.9659464336129206E-2</v>
      </c>
      <c r="R29">
        <f t="shared" si="7"/>
        <v>3.987759076914639E-2</v>
      </c>
      <c r="S29">
        <f t="shared" si="7"/>
        <v>4.0104229733174679E-2</v>
      </c>
      <c r="T29">
        <f t="shared" si="7"/>
        <v>4.0342814298269962E-2</v>
      </c>
      <c r="U29">
        <f t="shared" si="7"/>
        <v>4.0570270078002242E-2</v>
      </c>
      <c r="V29">
        <f t="shared" si="7"/>
        <v>4.0740511063819596E-2</v>
      </c>
      <c r="W29">
        <f t="shared" si="7"/>
        <v>4.0880676321077086E-2</v>
      </c>
      <c r="X29">
        <f t="shared" si="7"/>
        <v>4.1006186289820251E-2</v>
      </c>
      <c r="Y29">
        <f t="shared" si="7"/>
        <v>4.1117382257813001E-2</v>
      </c>
      <c r="Z29">
        <f t="shared" si="7"/>
        <v>4.1215939437814673E-2</v>
      </c>
      <c r="AA29">
        <f t="shared" si="7"/>
        <v>4.1303340771186026E-2</v>
      </c>
      <c r="AB29">
        <f t="shared" si="7"/>
        <v>4.1380874640457456E-2</v>
      </c>
      <c r="AC29">
        <f t="shared" si="7"/>
        <v>4.1449688442385342E-2</v>
      </c>
      <c r="AD29">
        <f t="shared" si="7"/>
        <v>4.1510765649081113E-2</v>
      </c>
      <c r="AE29">
        <f t="shared" si="7"/>
        <v>4.1564995105591952E-2</v>
      </c>
      <c r="AF29">
        <f t="shared" si="7"/>
        <v>4.1613169783507521E-2</v>
      </c>
      <c r="AG29">
        <f t="shared" si="7"/>
        <v>4.1655978307365261E-2</v>
      </c>
      <c r="AH29">
        <f t="shared" si="7"/>
        <v>4.1694008312288602E-2</v>
      </c>
      <c r="AI29">
        <f t="shared" si="8"/>
        <v>4.1727805505909307E-2</v>
      </c>
      <c r="AJ29">
        <f t="shared" si="8"/>
        <v>4.175784692835606E-2</v>
      </c>
      <c r="AK29">
        <f t="shared" si="8"/>
        <v>4.1784553364873252E-2</v>
      </c>
      <c r="AL29">
        <f t="shared" si="8"/>
        <v>4.1808298898449218E-2</v>
      </c>
      <c r="AM29">
        <f t="shared" si="8"/>
        <v>4.1829409115989258E-2</v>
      </c>
      <c r="AN29">
        <f t="shared" si="8"/>
        <v>4.1848184131031196E-2</v>
      </c>
      <c r="AO29">
        <f t="shared" si="8"/>
        <v>4.1864882084360955E-2</v>
      </c>
      <c r="AP29">
        <f t="shared" si="8"/>
        <v>4.1879747945109631E-2</v>
      </c>
      <c r="AQ29">
        <f t="shared" si="8"/>
        <v>4.1892959625395756E-2</v>
      </c>
      <c r="AR29">
        <f t="shared" si="8"/>
        <v>4.1904710981452098E-2</v>
      </c>
      <c r="AS29">
        <f t="shared" si="8"/>
        <v>4.1915164859123423E-2</v>
      </c>
      <c r="AT29">
        <f t="shared" si="8"/>
        <v>4.1924463655935718E-2</v>
      </c>
      <c r="AU29">
        <f t="shared" si="8"/>
        <v>4.193273645182307E-2</v>
      </c>
      <c r="AV29">
        <f t="shared" si="8"/>
        <v>4.1940097484967881E-2</v>
      </c>
      <c r="AW29">
        <f t="shared" si="8"/>
        <v>4.1946645741133388E-2</v>
      </c>
      <c r="AX29">
        <f t="shared" si="8"/>
        <v>4.195247092607042E-2</v>
      </c>
      <c r="AY29">
        <f t="shared" si="8"/>
        <v>4.19576581299815E-2</v>
      </c>
      <c r="AZ29">
        <f t="shared" si="8"/>
        <v>4.1962270653773781E-2</v>
      </c>
    </row>
    <row r="30" spans="1:52">
      <c r="A30">
        <v>20</v>
      </c>
      <c r="B30">
        <f t="shared" si="3"/>
        <v>2.9975625800864561E-2</v>
      </c>
      <c r="C30">
        <f t="shared" si="3"/>
        <v>3.7944165619384226E-2</v>
      </c>
      <c r="D30">
        <f t="shared" si="7"/>
        <v>3.8203180615500987E-2</v>
      </c>
      <c r="E30">
        <f t="shared" si="7"/>
        <v>3.844068333633547E-2</v>
      </c>
      <c r="F30">
        <f t="shared" si="7"/>
        <v>3.8404623941701035E-2</v>
      </c>
      <c r="G30">
        <f t="shared" si="7"/>
        <v>3.7348308088013683E-2</v>
      </c>
      <c r="H30">
        <f t="shared" si="7"/>
        <v>3.7006710487525706E-2</v>
      </c>
      <c r="I30">
        <f t="shared" si="7"/>
        <v>3.6996379293109428E-2</v>
      </c>
      <c r="J30">
        <f t="shared" si="7"/>
        <v>3.7104505131850117E-2</v>
      </c>
      <c r="K30">
        <f t="shared" si="7"/>
        <v>3.7496840163419767E-2</v>
      </c>
      <c r="L30">
        <f t="shared" si="7"/>
        <v>3.80305208172034E-2</v>
      </c>
      <c r="M30">
        <f t="shared" si="7"/>
        <v>3.7713736200543121E-2</v>
      </c>
      <c r="N30">
        <f t="shared" si="7"/>
        <v>3.8055628003964087E-2</v>
      </c>
      <c r="O30">
        <f t="shared" si="7"/>
        <v>3.8511026938967081E-2</v>
      </c>
      <c r="P30">
        <f t="shared" si="7"/>
        <v>3.9686119940399833E-2</v>
      </c>
      <c r="Q30">
        <f t="shared" si="7"/>
        <v>3.9871117688764592E-2</v>
      </c>
      <c r="R30">
        <f t="shared" si="7"/>
        <v>4.0076182445160494E-2</v>
      </c>
      <c r="S30">
        <f t="shared" si="7"/>
        <v>4.0285071474666853E-2</v>
      </c>
      <c r="T30">
        <f t="shared" si="7"/>
        <v>4.0499556342171492E-2</v>
      </c>
      <c r="U30">
        <f t="shared" si="7"/>
        <v>4.0701107176741351E-2</v>
      </c>
      <c r="V30">
        <f t="shared" si="7"/>
        <v>4.0854628344006889E-2</v>
      </c>
      <c r="W30">
        <f t="shared" si="7"/>
        <v>4.0981730012810344E-2</v>
      </c>
      <c r="X30">
        <f t="shared" si="7"/>
        <v>4.1095797456826982E-2</v>
      </c>
      <c r="Y30">
        <f t="shared" si="7"/>
        <v>4.1196877220017691E-2</v>
      </c>
      <c r="Z30">
        <f t="shared" si="7"/>
        <v>4.1286484216980633E-2</v>
      </c>
      <c r="AA30">
        <f t="shared" si="7"/>
        <v>4.1365961779426128E-2</v>
      </c>
      <c r="AB30">
        <f t="shared" si="7"/>
        <v>4.1436476547418319E-2</v>
      </c>
      <c r="AC30">
        <f t="shared" si="7"/>
        <v>4.1499069431413765E-2</v>
      </c>
      <c r="AD30">
        <f t="shared" si="7"/>
        <v>4.155463058224388E-2</v>
      </c>
      <c r="AE30">
        <f t="shared" si="7"/>
        <v>4.1603967017154624E-2</v>
      </c>
      <c r="AF30">
        <f t="shared" si="7"/>
        <v>4.1647799747871417E-2</v>
      </c>
      <c r="AG30">
        <f t="shared" si="7"/>
        <v>4.1686749862084968E-2</v>
      </c>
      <c r="AH30">
        <f t="shared" si="7"/>
        <v>4.1721357717319517E-2</v>
      </c>
      <c r="AI30">
        <f t="shared" si="8"/>
        <v>4.175211560977065E-2</v>
      </c>
      <c r="AJ30">
        <f t="shared" si="8"/>
        <v>4.1779457110487569E-2</v>
      </c>
      <c r="AK30">
        <f t="shared" si="8"/>
        <v>4.1803764666583879E-2</v>
      </c>
      <c r="AL30">
        <f t="shared" si="8"/>
        <v>4.182537835787245E-2</v>
      </c>
      <c r="AM30">
        <f t="shared" si="8"/>
        <v>4.1844593767073245E-2</v>
      </c>
      <c r="AN30">
        <f t="shared" si="8"/>
        <v>4.1861684439000665E-2</v>
      </c>
      <c r="AO30">
        <f t="shared" si="8"/>
        <v>4.1876884937202118E-2</v>
      </c>
      <c r="AP30">
        <f t="shared" si="8"/>
        <v>4.1890416976016767E-2</v>
      </c>
      <c r="AQ30">
        <f t="shared" si="8"/>
        <v>4.1902444946153576E-2</v>
      </c>
      <c r="AR30">
        <f t="shared" si="8"/>
        <v>4.191314375499481E-2</v>
      </c>
      <c r="AS30">
        <f t="shared" si="8"/>
        <v>4.1922661321781407E-2</v>
      </c>
      <c r="AT30">
        <f t="shared" si="8"/>
        <v>4.1931127491216774E-2</v>
      </c>
      <c r="AU30">
        <f t="shared" si="8"/>
        <v>4.1938659649969005E-2</v>
      </c>
      <c r="AV30">
        <f t="shared" si="8"/>
        <v>4.1945361757286699E-2</v>
      </c>
      <c r="AW30">
        <f t="shared" si="8"/>
        <v>4.1951323916266645E-2</v>
      </c>
      <c r="AX30">
        <f t="shared" si="8"/>
        <v>4.1956627642978347E-2</v>
      </c>
      <c r="AY30">
        <f t="shared" si="8"/>
        <v>4.1961351018320124E-2</v>
      </c>
      <c r="AZ30">
        <f t="shared" si="8"/>
        <v>4.1965550794811443E-2</v>
      </c>
    </row>
    <row r="31" spans="1:52">
      <c r="A31">
        <v>21</v>
      </c>
      <c r="B31">
        <f t="shared" si="3"/>
        <v>3.0316099542366533E-2</v>
      </c>
      <c r="C31">
        <f t="shared" si="3"/>
        <v>3.809975883606892E-2</v>
      </c>
      <c r="D31">
        <f t="shared" si="7"/>
        <v>3.8330767452674143E-2</v>
      </c>
      <c r="E31">
        <f t="shared" si="7"/>
        <v>3.8540631309569959E-2</v>
      </c>
      <c r="F31">
        <f t="shared" si="7"/>
        <v>3.8555362783611213E-2</v>
      </c>
      <c r="G31">
        <f t="shared" si="7"/>
        <v>3.7594020654552446E-2</v>
      </c>
      <c r="H31">
        <f t="shared" si="7"/>
        <v>3.7230256718699901E-2</v>
      </c>
      <c r="I31">
        <f t="shared" si="7"/>
        <v>3.7221091896429401E-2</v>
      </c>
      <c r="J31">
        <f t="shared" si="7"/>
        <v>3.736790118970737E-2</v>
      </c>
      <c r="K31">
        <f t="shared" si="7"/>
        <v>3.7797071521020381E-2</v>
      </c>
      <c r="L31">
        <f t="shared" si="7"/>
        <v>3.8333455413724779E-2</v>
      </c>
      <c r="M31">
        <f t="shared" si="7"/>
        <v>3.8013201684669262E-2</v>
      </c>
      <c r="N31">
        <f t="shared" si="7"/>
        <v>3.8355182776077572E-2</v>
      </c>
      <c r="O31">
        <f t="shared" si="7"/>
        <v>3.8807004541946286E-2</v>
      </c>
      <c r="P31">
        <f t="shared" si="7"/>
        <v>3.9882437605395921E-2</v>
      </c>
      <c r="Q31">
        <f t="shared" si="7"/>
        <v>4.0062952837929711E-2</v>
      </c>
      <c r="R31">
        <f t="shared" si="7"/>
        <v>4.0256150317303209E-2</v>
      </c>
      <c r="S31">
        <f t="shared" si="7"/>
        <v>4.0448926549227937E-2</v>
      </c>
      <c r="T31">
        <f t="shared" si="7"/>
        <v>4.0641543243807809E-2</v>
      </c>
      <c r="U31">
        <f t="shared" si="7"/>
        <v>4.0819597708113983E-2</v>
      </c>
      <c r="V31">
        <f t="shared" si="7"/>
        <v>4.0957970915284761E-2</v>
      </c>
      <c r="W31">
        <f t="shared" si="7"/>
        <v>4.1073242997079318E-2</v>
      </c>
      <c r="X31">
        <f t="shared" si="7"/>
        <v>4.1176948652251771E-2</v>
      </c>
      <c r="Y31">
        <f t="shared" si="7"/>
        <v>4.1268867583558869E-2</v>
      </c>
      <c r="Z31">
        <f t="shared" si="7"/>
        <v>4.1350369579228156E-2</v>
      </c>
      <c r="AA31">
        <f t="shared" si="7"/>
        <v>4.1422671570464538E-2</v>
      </c>
      <c r="AB31">
        <f t="shared" si="7"/>
        <v>4.1486829970040766E-2</v>
      </c>
      <c r="AC31">
        <f t="shared" si="7"/>
        <v>4.1543789271631479E-2</v>
      </c>
      <c r="AD31">
        <f t="shared" si="7"/>
        <v>4.1594355127350456E-2</v>
      </c>
      <c r="AE31">
        <f t="shared" si="7"/>
        <v>4.1639260461045186E-2</v>
      </c>
      <c r="AF31">
        <f t="shared" si="7"/>
        <v>4.1679161125034031E-2</v>
      </c>
      <c r="AG31">
        <f t="shared" si="7"/>
        <v>4.1714617049750116E-2</v>
      </c>
      <c r="AH31">
        <f t="shared" si="7"/>
        <v>4.1746125785274354E-2</v>
      </c>
      <c r="AI31">
        <f t="shared" si="8"/>
        <v>4.1774131260052548E-2</v>
      </c>
      <c r="AJ31">
        <f t="shared" si="8"/>
        <v>4.1799027681855783E-2</v>
      </c>
      <c r="AK31">
        <f t="shared" si="8"/>
        <v>4.1821162780445148E-2</v>
      </c>
      <c r="AL31">
        <f t="shared" si="8"/>
        <v>4.1840845843601614E-2</v>
      </c>
      <c r="AM31">
        <f t="shared" si="8"/>
        <v>4.1858345283100749E-2</v>
      </c>
      <c r="AN31">
        <f t="shared" si="8"/>
        <v>4.1873910583696231E-2</v>
      </c>
      <c r="AO31">
        <f t="shared" si="8"/>
        <v>4.1887754957773762E-2</v>
      </c>
      <c r="AP31">
        <f t="shared" si="8"/>
        <v>4.1900079061031402E-2</v>
      </c>
      <c r="AQ31">
        <f t="shared" si="8"/>
        <v>4.1911035037937555E-2</v>
      </c>
      <c r="AR31">
        <f t="shared" si="8"/>
        <v>4.192078063653322E-2</v>
      </c>
      <c r="AS31">
        <f t="shared" si="8"/>
        <v>4.192945025861039E-2</v>
      </c>
      <c r="AT31">
        <f t="shared" si="8"/>
        <v>4.1937162380873229E-2</v>
      </c>
      <c r="AU31">
        <f t="shared" si="8"/>
        <v>4.1944023800550789E-2</v>
      </c>
      <c r="AV31">
        <f t="shared" si="8"/>
        <v>4.1950129168211843E-2</v>
      </c>
      <c r="AW31">
        <f t="shared" si="8"/>
        <v>4.1955560542662113E-2</v>
      </c>
      <c r="AX31">
        <f t="shared" si="8"/>
        <v>4.1960392023313225E-2</v>
      </c>
      <c r="AY31">
        <f t="shared" si="8"/>
        <v>4.1964695343292134E-2</v>
      </c>
      <c r="AZ31">
        <f t="shared" si="8"/>
        <v>4.1968521324844986E-2</v>
      </c>
    </row>
    <row r="32" spans="1:52">
      <c r="A32">
        <v>22</v>
      </c>
      <c r="B32">
        <f t="shared" si="3"/>
        <v>3.062583957761944E-2</v>
      </c>
      <c r="C32">
        <f t="shared" si="3"/>
        <v>3.8241089393617346E-2</v>
      </c>
      <c r="D32">
        <f t="shared" si="7"/>
        <v>3.844675558542042E-2</v>
      </c>
      <c r="E32">
        <f t="shared" si="7"/>
        <v>3.8631493151372993E-2</v>
      </c>
      <c r="F32">
        <f t="shared" si="7"/>
        <v>3.8693357781460061E-2</v>
      </c>
      <c r="G32">
        <f t="shared" si="7"/>
        <v>3.7833136725932026E-2</v>
      </c>
      <c r="H32">
        <f t="shared" si="7"/>
        <v>3.745588257399065E-2</v>
      </c>
      <c r="I32">
        <f t="shared" si="7"/>
        <v>3.7450044586532644E-2</v>
      </c>
      <c r="J32">
        <f t="shared" si="7"/>
        <v>3.7632165899119552E-2</v>
      </c>
      <c r="K32">
        <f t="shared" si="7"/>
        <v>3.8089232570997632E-2</v>
      </c>
      <c r="L32">
        <f t="shared" si="7"/>
        <v>3.8620479653613669E-2</v>
      </c>
      <c r="M32">
        <f t="shared" si="7"/>
        <v>3.830557442273369E-2</v>
      </c>
      <c r="N32">
        <f t="shared" si="7"/>
        <v>3.864429802936685E-2</v>
      </c>
      <c r="O32">
        <f t="shared" si="7"/>
        <v>3.9087600265130869E-2</v>
      </c>
      <c r="P32">
        <f t="shared" si="7"/>
        <v>4.0061131984376969E-2</v>
      </c>
      <c r="Q32">
        <f t="shared" si="7"/>
        <v>4.0237552686714431E-2</v>
      </c>
      <c r="R32">
        <f t="shared" si="7"/>
        <v>4.0419931771932281E-2</v>
      </c>
      <c r="S32">
        <f t="shared" si="7"/>
        <v>4.0598027798916136E-2</v>
      </c>
      <c r="T32">
        <f t="shared" si="7"/>
        <v>4.0770725902682957E-2</v>
      </c>
      <c r="U32">
        <f t="shared" si="7"/>
        <v>4.0927384713990773E-2</v>
      </c>
      <c r="V32">
        <f t="shared" si="7"/>
        <v>4.1051974727882329E-2</v>
      </c>
      <c r="W32">
        <f t="shared" si="7"/>
        <v>4.115648656919315E-2</v>
      </c>
      <c r="X32">
        <f t="shared" si="7"/>
        <v>4.1250767015552636E-2</v>
      </c>
      <c r="Y32">
        <f t="shared" si="7"/>
        <v>4.1334353086617225E-2</v>
      </c>
      <c r="Z32">
        <f t="shared" si="7"/>
        <v>4.140848258113785E-2</v>
      </c>
      <c r="AA32">
        <f t="shared" si="7"/>
        <v>4.1474257468891648E-2</v>
      </c>
      <c r="AB32">
        <f t="shared" si="7"/>
        <v>4.15326339086836E-2</v>
      </c>
      <c r="AC32">
        <f t="shared" si="7"/>
        <v>4.158446869956741E-2</v>
      </c>
      <c r="AD32">
        <f t="shared" si="7"/>
        <v>4.1630490637714679E-2</v>
      </c>
      <c r="AE32">
        <f t="shared" si="7"/>
        <v>4.1671365254255063E-2</v>
      </c>
      <c r="AF32">
        <f t="shared" si="7"/>
        <v>4.170768913408917E-2</v>
      </c>
      <c r="AG32">
        <f t="shared" si="7"/>
        <v>4.173996657875103E-2</v>
      </c>
      <c r="AH32">
        <f t="shared" si="7"/>
        <v>4.1768656203071283E-2</v>
      </c>
      <c r="AI32">
        <f t="shared" si="8"/>
        <v>4.1794157939016509E-2</v>
      </c>
      <c r="AJ32">
        <f t="shared" si="8"/>
        <v>4.1816830189155829E-2</v>
      </c>
      <c r="AK32">
        <f t="shared" si="8"/>
        <v>4.183698910379078E-2</v>
      </c>
      <c r="AL32">
        <f t="shared" si="8"/>
        <v>4.1854915961639511E-2</v>
      </c>
      <c r="AM32">
        <f t="shared" si="8"/>
        <v>4.18708544590779E-2</v>
      </c>
      <c r="AN32">
        <f t="shared" si="8"/>
        <v>4.1885032195095574E-2</v>
      </c>
      <c r="AO32">
        <f t="shared" si="8"/>
        <v>4.1897642960335671E-2</v>
      </c>
      <c r="AP32">
        <f t="shared" si="8"/>
        <v>4.1908868255154004E-2</v>
      </c>
      <c r="AQ32">
        <f t="shared" si="8"/>
        <v>4.1918849083530614E-2</v>
      </c>
      <c r="AR32">
        <f t="shared" si="8"/>
        <v>4.1927727585045309E-2</v>
      </c>
      <c r="AS32">
        <f t="shared" ref="AI32:AZ37" si="9">AS$2+AS$3*(1-EXP(-$A32/AS$5))/($A32/AS$5)+AS$4*((1-EXP(-$A32/AS$5))/($A32/AS$5)-EXP(-$A32/AS$5))</f>
        <v>4.1935625865461727E-2</v>
      </c>
      <c r="AT32">
        <f t="shared" si="9"/>
        <v>4.1942652060542505E-2</v>
      </c>
      <c r="AU32">
        <f t="shared" si="9"/>
        <v>4.1948903334876671E-2</v>
      </c>
      <c r="AV32">
        <f t="shared" si="9"/>
        <v>4.1954465871392815E-2</v>
      </c>
      <c r="AW32">
        <f t="shared" si="9"/>
        <v>4.1959414411358295E-2</v>
      </c>
      <c r="AX32">
        <f t="shared" si="9"/>
        <v>4.1963816307609626E-2</v>
      </c>
      <c r="AY32">
        <f t="shared" si="9"/>
        <v>4.1967737518967679E-2</v>
      </c>
      <c r="AZ32">
        <f t="shared" si="9"/>
        <v>4.1971223473203208E-2</v>
      </c>
    </row>
    <row r="33" spans="1:52">
      <c r="A33">
        <v>23</v>
      </c>
      <c r="B33">
        <f t="shared" si="3"/>
        <v>3.0908776723910215E-2</v>
      </c>
      <c r="C33">
        <f t="shared" si="3"/>
        <v>3.8370054127676197E-2</v>
      </c>
      <c r="D33">
        <f t="shared" si="7"/>
        <v>3.8552657835539766E-2</v>
      </c>
      <c r="E33">
        <f t="shared" si="7"/>
        <v>3.8714453982866749E-2</v>
      </c>
      <c r="F33">
        <f t="shared" si="7"/>
        <v>3.8820057383166788E-2</v>
      </c>
      <c r="G33">
        <f t="shared" si="7"/>
        <v>3.8065391757380641E-2</v>
      </c>
      <c r="H33">
        <f t="shared" si="7"/>
        <v>3.7682761361622082E-2</v>
      </c>
      <c r="I33">
        <f t="shared" si="7"/>
        <v>3.7682071315641726E-2</v>
      </c>
      <c r="J33">
        <f t="shared" si="7"/>
        <v>3.7895786495424154E-2</v>
      </c>
      <c r="K33">
        <f t="shared" si="7"/>
        <v>3.8372365644956691E-2</v>
      </c>
      <c r="L33">
        <f t="shared" si="7"/>
        <v>3.8891878840705441E-2</v>
      </c>
      <c r="M33">
        <f t="shared" si="7"/>
        <v>3.8589876938002157E-2</v>
      </c>
      <c r="N33">
        <f t="shared" si="7"/>
        <v>3.8922487892510529E-2</v>
      </c>
      <c r="O33">
        <f t="shared" si="7"/>
        <v>3.9353174747617743E-2</v>
      </c>
      <c r="P33">
        <f t="shared" si="7"/>
        <v>4.0224422407381305E-2</v>
      </c>
      <c r="Q33">
        <f t="shared" si="7"/>
        <v>4.0397092827325461E-2</v>
      </c>
      <c r="R33">
        <f t="shared" si="7"/>
        <v>4.0569576159786722E-2</v>
      </c>
      <c r="S33">
        <f t="shared" si="7"/>
        <v>4.0734249091980382E-2</v>
      </c>
      <c r="T33">
        <f t="shared" si="7"/>
        <v>4.0888737484548417E-2</v>
      </c>
      <c r="U33">
        <f t="shared" si="7"/>
        <v>4.1025839856440725E-2</v>
      </c>
      <c r="V33">
        <f t="shared" si="7"/>
        <v>4.1137837817052374E-2</v>
      </c>
      <c r="W33">
        <f t="shared" si="7"/>
        <v>4.1232521460780519E-2</v>
      </c>
      <c r="X33">
        <f t="shared" si="7"/>
        <v>4.1318193051446128E-2</v>
      </c>
      <c r="Y33">
        <f t="shared" si="7"/>
        <v>4.1394167968805975E-2</v>
      </c>
      <c r="Z33">
        <f t="shared" si="7"/>
        <v>4.1461563465868934E-2</v>
      </c>
      <c r="AA33">
        <f t="shared" si="7"/>
        <v>4.1521376516696386E-2</v>
      </c>
      <c r="AB33">
        <f t="shared" si="7"/>
        <v>4.1574471715616124E-2</v>
      </c>
      <c r="AC33">
        <f t="shared" si="7"/>
        <v>4.1621625767009965E-2</v>
      </c>
      <c r="AD33">
        <f t="shared" si="7"/>
        <v>4.1663497270985332E-2</v>
      </c>
      <c r="AE33">
        <f t="shared" si="7"/>
        <v>4.1700690205231018E-2</v>
      </c>
      <c r="AF33">
        <f t="shared" si="7"/>
        <v>4.1733747022038456E-2</v>
      </c>
      <c r="AG33">
        <f t="shared" si="7"/>
        <v>4.1763121212566715E-2</v>
      </c>
      <c r="AH33">
        <f t="shared" si="7"/>
        <v>4.1789235830488589E-2</v>
      </c>
      <c r="AI33">
        <f t="shared" si="9"/>
        <v>4.1812450621639831E-2</v>
      </c>
      <c r="AJ33">
        <f t="shared" si="9"/>
        <v>4.183309128468065E-2</v>
      </c>
      <c r="AK33">
        <f t="shared" si="9"/>
        <v>4.185144512558861E-2</v>
      </c>
      <c r="AL33">
        <f t="shared" si="9"/>
        <v>4.1867767839834924E-2</v>
      </c>
      <c r="AM33">
        <f t="shared" si="9"/>
        <v>4.1882280548861235E-2</v>
      </c>
      <c r="AN33">
        <f t="shared" si="9"/>
        <v>4.1895190861235651E-2</v>
      </c>
      <c r="AO33">
        <f t="shared" si="9"/>
        <v>4.190667482776738E-2</v>
      </c>
      <c r="AP33">
        <f t="shared" si="9"/>
        <v>4.1916896452498131E-2</v>
      </c>
      <c r="AQ33">
        <f t="shared" si="9"/>
        <v>4.1925986563138645E-2</v>
      </c>
      <c r="AR33">
        <f t="shared" si="9"/>
        <v>4.1934073042645341E-2</v>
      </c>
      <c r="AS33">
        <f t="shared" si="9"/>
        <v>4.1941266765521686E-2</v>
      </c>
      <c r="AT33">
        <f t="shared" si="9"/>
        <v>4.1947666421971973E-2</v>
      </c>
      <c r="AU33">
        <f t="shared" si="9"/>
        <v>4.1953360378048379E-2</v>
      </c>
      <c r="AV33">
        <f t="shared" si="9"/>
        <v>4.1958427082240866E-2</v>
      </c>
      <c r="AW33">
        <f t="shared" si="9"/>
        <v>4.1962934591864454E-2</v>
      </c>
      <c r="AX33">
        <f t="shared" si="9"/>
        <v>4.1966944097349745E-2</v>
      </c>
      <c r="AY33">
        <f t="shared" si="9"/>
        <v>4.1970516283167066E-2</v>
      </c>
      <c r="AZ33">
        <f t="shared" si="9"/>
        <v>4.197369164971055E-2</v>
      </c>
    </row>
    <row r="34" spans="1:52">
      <c r="A34">
        <v>24</v>
      </c>
      <c r="B34">
        <f t="shared" si="3"/>
        <v>3.1168214340680726E-2</v>
      </c>
      <c r="C34">
        <f t="shared" si="3"/>
        <v>3.8488222675092498E-2</v>
      </c>
      <c r="D34">
        <f t="shared" si="7"/>
        <v>3.8649734915954567E-2</v>
      </c>
      <c r="E34">
        <f t="shared" si="7"/>
        <v>3.8790501419596564E-2</v>
      </c>
      <c r="F34">
        <f t="shared" si="7"/>
        <v>3.8936715834193177E-2</v>
      </c>
      <c r="G34">
        <f t="shared" si="7"/>
        <v>3.829061621294088E-2</v>
      </c>
      <c r="H34">
        <f t="shared" si="7"/>
        <v>3.791015983945898E-2</v>
      </c>
      <c r="I34">
        <f t="shared" si="7"/>
        <v>3.7916139900660534E-2</v>
      </c>
      <c r="J34">
        <f t="shared" si="7"/>
        <v>3.8157507745763056E-2</v>
      </c>
      <c r="K34">
        <f t="shared" si="7"/>
        <v>3.8645835760871688E-2</v>
      </c>
      <c r="L34">
        <f t="shared" si="7"/>
        <v>3.9148143192214796E-2</v>
      </c>
      <c r="M34">
        <f t="shared" si="7"/>
        <v>3.8865424779170314E-2</v>
      </c>
      <c r="N34">
        <f t="shared" si="7"/>
        <v>3.9189513120202198E-2</v>
      </c>
      <c r="O34">
        <f t="shared" si="7"/>
        <v>3.9604241332717831E-2</v>
      </c>
      <c r="P34">
        <f t="shared" si="7"/>
        <v>4.0374186305100063E-2</v>
      </c>
      <c r="Q34">
        <f t="shared" si="7"/>
        <v>4.0543411840987531E-2</v>
      </c>
      <c r="R34">
        <f t="shared" si="7"/>
        <v>4.0706813156257543E-2</v>
      </c>
      <c r="S34">
        <f t="shared" si="7"/>
        <v>4.085916987425927E-2</v>
      </c>
      <c r="T34">
        <f t="shared" si="7"/>
        <v>4.0996952073111367E-2</v>
      </c>
      <c r="U34">
        <f t="shared" si="7"/>
        <v>4.1116114899188101E-2</v>
      </c>
      <c r="V34">
        <f t="shared" si="7"/>
        <v>4.1216565703562545E-2</v>
      </c>
      <c r="W34">
        <f t="shared" si="7"/>
        <v>4.1302237995550835E-2</v>
      </c>
      <c r="X34">
        <f t="shared" si="7"/>
        <v>4.1380016203368626E-2</v>
      </c>
      <c r="Y34">
        <f t="shared" si="7"/>
        <v>4.1449012501308898E-2</v>
      </c>
      <c r="Z34">
        <f t="shared" si="7"/>
        <v>4.1510233622087361E-2</v>
      </c>
      <c r="AA34">
        <f t="shared" si="7"/>
        <v>4.1564580275244963E-2</v>
      </c>
      <c r="AB34">
        <f t="shared" si="7"/>
        <v>4.1612833104150954E-2</v>
      </c>
      <c r="AC34">
        <f t="shared" si="7"/>
        <v>4.1655695377746625E-2</v>
      </c>
      <c r="AD34">
        <f t="shared" si="7"/>
        <v>4.1693761335863562E-2</v>
      </c>
      <c r="AE34">
        <f t="shared" si="7"/>
        <v>4.1727578519681958E-2</v>
      </c>
      <c r="AF34">
        <f t="shared" si="7"/>
        <v>4.175763974865291E-2</v>
      </c>
      <c r="AG34">
        <f t="shared" si="7"/>
        <v>4.1784351926535138E-2</v>
      </c>
      <c r="AH34">
        <f t="shared" si="7"/>
        <v>4.1808105502356696E-2</v>
      </c>
      <c r="AI34">
        <f t="shared" si="9"/>
        <v>4.1829223375436347E-2</v>
      </c>
      <c r="AJ34">
        <f t="shared" si="9"/>
        <v>4.1848001258554E-2</v>
      </c>
      <c r="AK34">
        <f t="shared" si="9"/>
        <v>4.1864700010535244E-2</v>
      </c>
      <c r="AL34">
        <f t="shared" si="9"/>
        <v>4.1879551869707037E-2</v>
      </c>
      <c r="AM34">
        <f t="shared" si="9"/>
        <v>4.1892757258617172E-2</v>
      </c>
      <c r="AN34">
        <f t="shared" si="9"/>
        <v>4.1904505456633996E-2</v>
      </c>
      <c r="AO34">
        <f t="shared" si="9"/>
        <v>4.1914956248901021E-2</v>
      </c>
      <c r="AP34">
        <f t="shared" si="9"/>
        <v>4.1924257597192385E-2</v>
      </c>
      <c r="AQ34">
        <f t="shared" si="9"/>
        <v>4.1932530998265036E-2</v>
      </c>
      <c r="AR34">
        <f t="shared" si="9"/>
        <v>4.1939891263262426E-2</v>
      </c>
      <c r="AS34">
        <f t="shared" si="9"/>
        <v>4.1946438968702489E-2</v>
      </c>
      <c r="AT34">
        <f t="shared" si="9"/>
        <v>4.195226414406935E-2</v>
      </c>
      <c r="AU34">
        <f t="shared" si="9"/>
        <v>4.1957447087984698E-2</v>
      </c>
      <c r="AV34">
        <f t="shared" si="9"/>
        <v>4.1962059157172264E-2</v>
      </c>
      <c r="AW34">
        <f t="shared" si="9"/>
        <v>4.1966162280361777E-2</v>
      </c>
      <c r="AX34">
        <f t="shared" si="9"/>
        <v>4.1969811997621891E-2</v>
      </c>
      <c r="AY34">
        <f t="shared" si="9"/>
        <v>4.1973064157309857E-2</v>
      </c>
      <c r="AZ34">
        <f t="shared" si="9"/>
        <v>4.1975954741869388E-2</v>
      </c>
    </row>
    <row r="35" spans="1:52">
      <c r="A35">
        <v>25</v>
      </c>
      <c r="B35">
        <f t="shared" si="3"/>
        <v>3.1406944045048263E-2</v>
      </c>
      <c r="C35">
        <f t="shared" si="3"/>
        <v>3.8596906163328233E-2</v>
      </c>
      <c r="D35">
        <f t="shared" si="7"/>
        <v>3.8739045837496704E-2</v>
      </c>
      <c r="E35">
        <f t="shared" si="7"/>
        <v>3.8860465064571477E-2</v>
      </c>
      <c r="F35">
        <f t="shared" si="7"/>
        <v>3.9044421716304928E-2</v>
      </c>
      <c r="G35">
        <f t="shared" si="7"/>
        <v>3.8508719740328795E-2</v>
      </c>
      <c r="H35">
        <f t="shared" si="7"/>
        <v>3.8137429459443879E-2</v>
      </c>
      <c r="I35">
        <f t="shared" si="7"/>
        <v>3.815133895200451E-2</v>
      </c>
      <c r="J35">
        <f t="shared" si="7"/>
        <v>3.8416296527428125E-2</v>
      </c>
      <c r="K35">
        <f t="shared" si="7"/>
        <v>3.8909263695564286E-2</v>
      </c>
      <c r="L35">
        <f t="shared" si="7"/>
        <v>3.938989726496718E-2</v>
      </c>
      <c r="M35">
        <f t="shared" si="7"/>
        <v>3.9131770071078986E-2</v>
      </c>
      <c r="N35">
        <f t="shared" si="7"/>
        <v>3.9445325496189933E-2</v>
      </c>
      <c r="O35">
        <f t="shared" si="7"/>
        <v>3.9841413524080001E-2</v>
      </c>
      <c r="P35">
        <f t="shared" si="7"/>
        <v>4.0512017787707216E-2</v>
      </c>
      <c r="Q35">
        <f t="shared" si="7"/>
        <v>4.0678069731143136E-2</v>
      </c>
      <c r="R35">
        <f t="shared" si="7"/>
        <v>4.0833109015111162E-2</v>
      </c>
      <c r="S35">
        <f t="shared" si="7"/>
        <v>4.0974127763190531E-2</v>
      </c>
      <c r="T35">
        <f t="shared" si="7"/>
        <v>4.1096531861599415E-2</v>
      </c>
      <c r="U35">
        <f t="shared" si="7"/>
        <v>4.1199182599230957E-2</v>
      </c>
      <c r="V35">
        <f t="shared" si="7"/>
        <v>4.1289007355598963E-2</v>
      </c>
      <c r="W35">
        <f t="shared" si="7"/>
        <v>4.1366387906222948E-2</v>
      </c>
      <c r="X35">
        <f t="shared" si="7"/>
        <v>4.1436903046679158E-2</v>
      </c>
      <c r="Y35">
        <f t="shared" si="7"/>
        <v>4.1499477981045585E-2</v>
      </c>
      <c r="Z35">
        <f t="shared" si="7"/>
        <v>4.1555017751430279E-2</v>
      </c>
      <c r="AA35">
        <f t="shared" si="7"/>
        <v>4.1604334493012804E-2</v>
      </c>
      <c r="AB35">
        <f t="shared" si="7"/>
        <v>4.1648131604222823E-2</v>
      </c>
      <c r="AC35">
        <f t="shared" si="7"/>
        <v>4.1687044784247604E-2</v>
      </c>
      <c r="AD35">
        <f t="shared" si="7"/>
        <v>4.1721609053173472E-2</v>
      </c>
      <c r="AE35">
        <f t="shared" si="7"/>
        <v>4.175232002311282E-2</v>
      </c>
      <c r="AF35">
        <f t="shared" si="7"/>
        <v>4.1779624844562338E-2</v>
      </c>
      <c r="AG35">
        <f t="shared" si="7"/>
        <v>4.1803887554162783E-2</v>
      </c>
      <c r="AH35">
        <f t="shared" si="7"/>
        <v>4.1825468600538207E-2</v>
      </c>
      <c r="AI35">
        <f t="shared" si="9"/>
        <v>4.1844656978691649E-2</v>
      </c>
      <c r="AJ35">
        <f t="shared" si="9"/>
        <v>4.1861720810029944E-2</v>
      </c>
      <c r="AK35">
        <f t="shared" si="9"/>
        <v>4.1876896618098958E-2</v>
      </c>
      <c r="AL35">
        <f t="shared" si="9"/>
        <v>4.1890395057163521E-2</v>
      </c>
      <c r="AM35">
        <f t="shared" si="9"/>
        <v>4.1902397503676525E-2</v>
      </c>
      <c r="AN35">
        <f t="shared" si="9"/>
        <v>4.1913076371362969E-2</v>
      </c>
      <c r="AO35">
        <f t="shared" si="9"/>
        <v>4.1922576478470808E-2</v>
      </c>
      <c r="AP35">
        <f t="shared" si="9"/>
        <v>4.1931031025507964E-2</v>
      </c>
      <c r="AQ35">
        <f t="shared" si="9"/>
        <v>4.1938552923132907E-2</v>
      </c>
      <c r="AR35">
        <f t="shared" si="9"/>
        <v>4.194524495448259E-2</v>
      </c>
      <c r="AS35">
        <f t="shared" si="9"/>
        <v>4.195119822033469E-2</v>
      </c>
      <c r="AT35">
        <f t="shared" si="9"/>
        <v>4.1956494780939428E-2</v>
      </c>
      <c r="AU35">
        <f t="shared" si="9"/>
        <v>4.1961207511622987E-2</v>
      </c>
      <c r="AV35">
        <f t="shared" si="9"/>
        <v>4.1965401243568748E-2</v>
      </c>
      <c r="AW35">
        <f t="shared" si="9"/>
        <v>4.1969132266233181E-2</v>
      </c>
      <c r="AX35">
        <f t="shared" si="9"/>
        <v>4.1972450920460445E-2</v>
      </c>
      <c r="AY35">
        <f t="shared" si="9"/>
        <v>4.197540860461077E-2</v>
      </c>
      <c r="AZ35">
        <f t="shared" si="9"/>
        <v>4.1978037143902296E-2</v>
      </c>
    </row>
    <row r="36" spans="1:52">
      <c r="A36">
        <v>26</v>
      </c>
      <c r="B36">
        <f t="shared" si="3"/>
        <v>3.1627338151987074E-2</v>
      </c>
      <c r="C36">
        <f t="shared" si="3"/>
        <v>3.869720913788588E-2</v>
      </c>
      <c r="D36">
        <f t="shared" si="7"/>
        <v>3.8821486691363163E-2</v>
      </c>
      <c r="E36">
        <f t="shared" si="7"/>
        <v>3.8925046891991701E-2</v>
      </c>
      <c r="F36">
        <f t="shared" si="7"/>
        <v>3.9144122113796226E-2</v>
      </c>
      <c r="G36">
        <f t="shared" si="7"/>
        <v>3.8719677587321394E-2</v>
      </c>
      <c r="H36">
        <f t="shared" ref="D36:AH44" si="10">H$2+H$3*(1-EXP(-$A36/H$5))/($A36/H$5)+H$4*((1-EXP(-$A36/H$5))/($A36/H$5)-EXP(-$A36/H$5))</f>
        <v>3.8363998377094657E-2</v>
      </c>
      <c r="I36">
        <f t="shared" si="10"/>
        <v>3.8386866001900631E-2</v>
      </c>
      <c r="J36">
        <f t="shared" si="10"/>
        <v>3.8671310929223643E-2</v>
      </c>
      <c r="K36">
        <f t="shared" si="10"/>
        <v>3.9162471327913159E-2</v>
      </c>
      <c r="L36">
        <f t="shared" si="10"/>
        <v>3.9617847424443083E-2</v>
      </c>
      <c r="M36">
        <f t="shared" si="10"/>
        <v>3.9388654732470538E-2</v>
      </c>
      <c r="N36">
        <f t="shared" si="10"/>
        <v>3.9690022904715634E-2</v>
      </c>
      <c r="O36">
        <f t="shared" si="10"/>
        <v>4.006536532959399E-2</v>
      </c>
      <c r="P36">
        <f t="shared" si="10"/>
        <v>4.0639276106029104E-2</v>
      </c>
      <c r="Q36">
        <f t="shared" si="10"/>
        <v>4.080239598761088E-2</v>
      </c>
      <c r="R36">
        <f t="shared" si="10"/>
        <v>4.0949712513423095E-2</v>
      </c>
      <c r="S36">
        <f t="shared" si="10"/>
        <v>4.1080261198308959E-2</v>
      </c>
      <c r="T36">
        <f t="shared" si="10"/>
        <v>4.1188465072665388E-2</v>
      </c>
      <c r="U36">
        <f t="shared" si="10"/>
        <v>4.127586924920934E-2</v>
      </c>
      <c r="V36">
        <f t="shared" si="10"/>
        <v>4.1355883748016624E-2</v>
      </c>
      <c r="W36">
        <f t="shared" si="10"/>
        <v>4.1425609607702821E-2</v>
      </c>
      <c r="X36">
        <f t="shared" si="10"/>
        <v>4.1489419687625269E-2</v>
      </c>
      <c r="Y36">
        <f t="shared" si="10"/>
        <v>4.1546066591342433E-2</v>
      </c>
      <c r="Z36">
        <f t="shared" si="10"/>
        <v>4.1596361485592981E-2</v>
      </c>
      <c r="AA36">
        <f t="shared" si="10"/>
        <v>4.1641034738044688E-2</v>
      </c>
      <c r="AB36">
        <f t="shared" si="10"/>
        <v>4.1680718438103899E-2</v>
      </c>
      <c r="AC36">
        <f t="shared" si="10"/>
        <v>4.1715985907415341E-2</v>
      </c>
      <c r="AD36">
        <f t="shared" si="10"/>
        <v>4.1747317496733417E-2</v>
      </c>
      <c r="AE36">
        <f t="shared" si="10"/>
        <v>4.1775160879178132E-2</v>
      </c>
      <c r="AF36">
        <f t="shared" si="10"/>
        <v>4.1799921045260369E-2</v>
      </c>
      <c r="AG36">
        <f t="shared" si="10"/>
        <v>4.1821922457962624E-2</v>
      </c>
      <c r="AH36">
        <f t="shared" si="10"/>
        <v>4.1841497870761302E-2</v>
      </c>
      <c r="AI36">
        <f t="shared" si="9"/>
        <v>4.1858904979067121E-2</v>
      </c>
      <c r="AJ36">
        <f t="shared" si="9"/>
        <v>4.1874386432718597E-2</v>
      </c>
      <c r="AK36">
        <f t="shared" si="9"/>
        <v>4.1888156289594525E-2</v>
      </c>
      <c r="AL36">
        <f t="shared" si="9"/>
        <v>4.1900405278123512E-2</v>
      </c>
      <c r="AM36">
        <f t="shared" si="9"/>
        <v>4.1911297191886292E-2</v>
      </c>
      <c r="AN36">
        <f t="shared" si="9"/>
        <v>4.1920988874659393E-2</v>
      </c>
      <c r="AO36">
        <f t="shared" si="9"/>
        <v>4.1929611327609584E-2</v>
      </c>
      <c r="AP36">
        <f t="shared" si="9"/>
        <v>4.1937284124037459E-2</v>
      </c>
      <c r="AQ36">
        <f t="shared" si="9"/>
        <v>4.1944112248001569E-2</v>
      </c>
      <c r="AR36">
        <f t="shared" si="9"/>
        <v>4.1950187378704491E-2</v>
      </c>
      <c r="AS36">
        <f t="shared" si="9"/>
        <v>4.1955591869133439E-2</v>
      </c>
      <c r="AT36">
        <f t="shared" si="9"/>
        <v>4.1960400422502292E-2</v>
      </c>
      <c r="AU36">
        <f t="shared" si="9"/>
        <v>4.1964679061111038E-2</v>
      </c>
      <c r="AV36">
        <f t="shared" si="9"/>
        <v>4.1968486591900001E-2</v>
      </c>
      <c r="AW36">
        <f t="shared" si="9"/>
        <v>4.1971874098259435E-2</v>
      </c>
      <c r="AX36">
        <f t="shared" si="9"/>
        <v>4.197488712121597E-2</v>
      </c>
      <c r="AY36">
        <f t="shared" si="9"/>
        <v>4.1977572950977787E-2</v>
      </c>
      <c r="AZ36">
        <f t="shared" si="9"/>
        <v>4.197995957489855E-2</v>
      </c>
    </row>
    <row r="37" spans="1:52">
      <c r="A37">
        <v>27</v>
      </c>
      <c r="B37">
        <f t="shared" si="3"/>
        <v>3.1831423682325215E-2</v>
      </c>
      <c r="C37">
        <f t="shared" si="3"/>
        <v>3.8790069308925111E-2</v>
      </c>
      <c r="D37">
        <f t="shared" si="10"/>
        <v>3.8897820816679037E-2</v>
      </c>
      <c r="E37">
        <f t="shared" si="10"/>
        <v>3.898484488086619E-2</v>
      </c>
      <c r="F37">
        <f t="shared" si="10"/>
        <v>3.9236643075313445E-2</v>
      </c>
      <c r="G37">
        <f t="shared" si="10"/>
        <v>3.8923518962208671E-2</v>
      </c>
      <c r="H37">
        <f t="shared" si="10"/>
        <v>3.8589364161442215E-2</v>
      </c>
      <c r="I37">
        <f t="shared" si="10"/>
        <v>3.8622016725405335E-2</v>
      </c>
      <c r="J37">
        <f t="shared" si="10"/>
        <v>3.8921873318064792E-2</v>
      </c>
      <c r="K37">
        <f t="shared" si="10"/>
        <v>3.9405437114963526E-2</v>
      </c>
      <c r="L37">
        <f t="shared" si="10"/>
        <v>3.9832743160096315E-2</v>
      </c>
      <c r="M37">
        <f t="shared" si="10"/>
        <v>3.9635971785363551E-2</v>
      </c>
      <c r="N37">
        <f t="shared" si="10"/>
        <v>3.9923813147743792E-2</v>
      </c>
      <c r="O37">
        <f t="shared" si="10"/>
        <v>4.0276801643834889E-2</v>
      </c>
      <c r="P37">
        <f t="shared" si="10"/>
        <v>4.0757125452422029E-2</v>
      </c>
      <c r="Q37">
        <f t="shared" si="10"/>
        <v>4.0917528900370981E-2</v>
      </c>
      <c r="R37">
        <f t="shared" si="10"/>
        <v>4.1057692340798937E-2</v>
      </c>
      <c r="S37">
        <f t="shared" si="10"/>
        <v>4.1178543969486295E-2</v>
      </c>
      <c r="T37">
        <f t="shared" si="10"/>
        <v>4.127359644945118E-2</v>
      </c>
      <c r="U37">
        <f t="shared" si="10"/>
        <v>4.1346880655591368E-2</v>
      </c>
      <c r="V37">
        <f t="shared" si="10"/>
        <v>4.1417810624600343E-2</v>
      </c>
      <c r="W37">
        <f t="shared" si="10"/>
        <v>4.1480448343719355E-2</v>
      </c>
      <c r="X37">
        <f t="shared" si="10"/>
        <v>4.1538049621347953E-2</v>
      </c>
      <c r="Y37">
        <f t="shared" si="10"/>
        <v>4.1589207238220502E-2</v>
      </c>
      <c r="Z37">
        <f t="shared" si="10"/>
        <v>4.1634645435194788E-2</v>
      </c>
      <c r="AA37">
        <f t="shared" si="10"/>
        <v>4.1675018865364732E-2</v>
      </c>
      <c r="AB37">
        <f t="shared" si="10"/>
        <v>4.1710893587681118E-2</v>
      </c>
      <c r="AC37">
        <f t="shared" si="10"/>
        <v>4.1742785163543968E-2</v>
      </c>
      <c r="AD37">
        <f t="shared" si="10"/>
        <v>4.1771123320998735E-2</v>
      </c>
      <c r="AE37">
        <f t="shared" si="10"/>
        <v>4.1796311342540422E-2</v>
      </c>
      <c r="AF37">
        <f t="shared" si="10"/>
        <v>4.1818715179249399E-2</v>
      </c>
      <c r="AG37">
        <f t="shared" si="10"/>
        <v>4.183862264943463E-2</v>
      </c>
      <c r="AH37">
        <f t="shared" si="10"/>
        <v>4.1856340861443818E-2</v>
      </c>
      <c r="AI37">
        <f t="shared" si="9"/>
        <v>4.1872098527610133E-2</v>
      </c>
      <c r="AJ37">
        <f t="shared" si="9"/>
        <v>4.1886114711427107E-2</v>
      </c>
      <c r="AK37">
        <f t="shared" si="9"/>
        <v>4.1898582667835776E-2</v>
      </c>
      <c r="AL37">
        <f t="shared" si="9"/>
        <v>4.1909674674168777E-2</v>
      </c>
      <c r="AM37">
        <f t="shared" si="9"/>
        <v>4.1919538242456575E-2</v>
      </c>
      <c r="AN37">
        <f t="shared" si="9"/>
        <v>4.1928315798862595E-2</v>
      </c>
      <c r="AO37">
        <f t="shared" si="9"/>
        <v>4.1936125550071715E-2</v>
      </c>
      <c r="AP37">
        <f t="shared" si="9"/>
        <v>4.1943074450749039E-2</v>
      </c>
      <c r="AQ37">
        <f t="shared" si="9"/>
        <v>4.1949260144927794E-2</v>
      </c>
      <c r="AR37">
        <f t="shared" si="9"/>
        <v>4.1954764029696744E-2</v>
      </c>
      <c r="AS37">
        <f t="shared" si="9"/>
        <v>4.1959660357666954E-2</v>
      </c>
      <c r="AT37">
        <f t="shared" si="9"/>
        <v>4.1964017019490853E-2</v>
      </c>
      <c r="AU37">
        <f t="shared" si="9"/>
        <v>4.1967893691623098E-2</v>
      </c>
      <c r="AV37">
        <f t="shared" si="9"/>
        <v>4.1971343602602039E-2</v>
      </c>
      <c r="AW37">
        <f t="shared" si="9"/>
        <v>4.1974413015037321E-2</v>
      </c>
      <c r="AX37">
        <f t="shared" si="9"/>
        <v>4.1977143025361041E-2</v>
      </c>
      <c r="AY37">
        <f t="shared" si="9"/>
        <v>4.1979577119660182E-2</v>
      </c>
      <c r="AZ37">
        <f t="shared" si="9"/>
        <v>4.1981739731455692E-2</v>
      </c>
    </row>
    <row r="38" spans="1:52">
      <c r="A38">
        <v>28</v>
      </c>
      <c r="B38">
        <f t="shared" si="3"/>
        <v>3.2020941806942267E-2</v>
      </c>
      <c r="C38">
        <f t="shared" si="3"/>
        <v>3.8876288337597792E-2</v>
      </c>
      <c r="D38">
        <f t="shared" si="10"/>
        <v>3.8968702505053049E-2</v>
      </c>
      <c r="E38">
        <f t="shared" si="10"/>
        <v>3.9040371585032756E-2</v>
      </c>
      <c r="F38">
        <f t="shared" si="10"/>
        <v>3.9322706943482312E-2</v>
      </c>
      <c r="G38">
        <f t="shared" si="10"/>
        <v>3.9120317079038187E-2</v>
      </c>
      <c r="H38">
        <f t="shared" si="10"/>
        <v>3.8813087146142435E-2</v>
      </c>
      <c r="I38">
        <f t="shared" si="10"/>
        <v>3.8856175156726694E-2</v>
      </c>
      <c r="J38">
        <f t="shared" si="10"/>
        <v>3.9167446880517681E-2</v>
      </c>
      <c r="K38">
        <f t="shared" si="10"/>
        <v>3.96382599260202E-2</v>
      </c>
      <c r="L38">
        <f t="shared" si="10"/>
        <v>4.0035348985911504E-2</v>
      </c>
      <c r="M38">
        <f t="shared" si="10"/>
        <v>3.9873733430901892E-2</v>
      </c>
      <c r="N38">
        <f t="shared" si="10"/>
        <v>4.0146984921272708E-2</v>
      </c>
      <c r="O38">
        <f t="shared" si="10"/>
        <v>4.0476436421239118E-2</v>
      </c>
      <c r="P38">
        <f t="shared" si="10"/>
        <v>4.0866567535636701E-2</v>
      </c>
      <c r="Q38">
        <f t="shared" si="10"/>
        <v>4.102444764071634E-2</v>
      </c>
      <c r="R38">
        <f t="shared" si="10"/>
        <v>4.115796749676244E-2</v>
      </c>
      <c r="S38">
        <f t="shared" si="10"/>
        <v>4.1269813181157487E-2</v>
      </c>
      <c r="T38">
        <f t="shared" si="10"/>
        <v>4.1352651825998038E-2</v>
      </c>
      <c r="U38">
        <f t="shared" si="10"/>
        <v>4.1412822958765014E-2</v>
      </c>
      <c r="V38">
        <f t="shared" si="10"/>
        <v>4.1475316718780013E-2</v>
      </c>
      <c r="W38">
        <f t="shared" si="10"/>
        <v>4.1531372315874643E-2</v>
      </c>
      <c r="X38">
        <f t="shared" si="10"/>
        <v>4.1583208030249411E-2</v>
      </c>
      <c r="Y38">
        <f t="shared" si="10"/>
        <v>4.1629268231242217E-2</v>
      </c>
      <c r="Z38">
        <f t="shared" si="10"/>
        <v>4.16701964402919E-2</v>
      </c>
      <c r="AA38">
        <f t="shared" si="10"/>
        <v>4.1706577001766901E-2</v>
      </c>
      <c r="AB38">
        <f t="shared" si="10"/>
        <v>4.1738914658485629E-2</v>
      </c>
      <c r="AC38">
        <f t="shared" si="10"/>
        <v>4.1767671335388376E-2</v>
      </c>
      <c r="AD38">
        <f t="shared" si="10"/>
        <v>4.1793229751953404E-2</v>
      </c>
      <c r="AE38">
        <f t="shared" si="10"/>
        <v>4.1815951969215261E-2</v>
      </c>
      <c r="AF38">
        <f t="shared" si="10"/>
        <v>4.1836167685916782E-2</v>
      </c>
      <c r="AG38">
        <f t="shared" si="10"/>
        <v>4.1854130691737115E-2</v>
      </c>
      <c r="AH38">
        <f t="shared" si="10"/>
        <v>4.1870124280810196E-2</v>
      </c>
      <c r="AI38">
        <f t="shared" ref="AI38:AZ42" si="11">AI$2+AI$3*(1-EXP(-$A38/AI$5))/($A38/AI$5)+AI$4*((1-EXP(-$A38/AI$5))/($A38/AI$5)-EXP(-$A38/AI$5))</f>
        <v>4.1884350251431592E-2</v>
      </c>
      <c r="AJ38">
        <f t="shared" si="11"/>
        <v>4.1897005764556579E-2</v>
      </c>
      <c r="AK38">
        <f t="shared" si="11"/>
        <v>4.190826475727906E-2</v>
      </c>
      <c r="AL38">
        <f t="shared" si="11"/>
        <v>4.1918282373025202E-2</v>
      </c>
      <c r="AM38">
        <f t="shared" si="11"/>
        <v>4.1927191004577549E-2</v>
      </c>
      <c r="AN38">
        <f t="shared" si="11"/>
        <v>4.1935119689721516E-2</v>
      </c>
      <c r="AO38">
        <f t="shared" si="11"/>
        <v>4.1942174754020484E-2</v>
      </c>
      <c r="AP38">
        <f t="shared" si="11"/>
        <v>4.1948451434326468E-2</v>
      </c>
      <c r="AQ38">
        <f t="shared" si="11"/>
        <v>4.1954040558587181E-2</v>
      </c>
      <c r="AR38">
        <f t="shared" si="11"/>
        <v>4.1959013975799889E-2</v>
      </c>
      <c r="AS38">
        <f t="shared" si="11"/>
        <v>4.1963438416456875E-2</v>
      </c>
      <c r="AT38">
        <f t="shared" si="11"/>
        <v>4.1967375444967044E-2</v>
      </c>
      <c r="AU38">
        <f t="shared" si="11"/>
        <v>4.1970878844944874E-2</v>
      </c>
      <c r="AV38">
        <f t="shared" si="11"/>
        <v>4.1973996664745272E-2</v>
      </c>
      <c r="AW38">
        <f t="shared" si="11"/>
        <v>4.1976770690330047E-2</v>
      </c>
      <c r="AX38">
        <f t="shared" si="11"/>
        <v>4.1979237890816985E-2</v>
      </c>
      <c r="AY38">
        <f t="shared" si="11"/>
        <v>4.1981438219729265E-2</v>
      </c>
      <c r="AZ38">
        <f t="shared" si="11"/>
        <v>4.1983392810448099E-2</v>
      </c>
    </row>
    <row r="39" spans="1:52">
      <c r="A39">
        <v>29</v>
      </c>
      <c r="B39">
        <f t="shared" si="3"/>
        <v>3.2197395785067362E-2</v>
      </c>
      <c r="C39">
        <f t="shared" si="3"/>
        <v>3.8956555951011856E-2</v>
      </c>
      <c r="D39">
        <f t="shared" si="10"/>
        <v>3.9034695801372477E-2</v>
      </c>
      <c r="E39">
        <f t="shared" si="10"/>
        <v>3.9092068861411554E-2</v>
      </c>
      <c r="F39">
        <f t="shared" si="10"/>
        <v>3.9402947039879746E-2</v>
      </c>
      <c r="G39">
        <f t="shared" si="10"/>
        <v>3.9310180661761063E-2</v>
      </c>
      <c r="H39">
        <f t="shared" si="10"/>
        <v>3.9034784367413179E-2</v>
      </c>
      <c r="I39">
        <f t="shared" si="10"/>
        <v>3.9088804811966131E-2</v>
      </c>
      <c r="J39">
        <f t="shared" si="10"/>
        <v>3.9407615208400901E-2</v>
      </c>
      <c r="K39">
        <f t="shared" si="10"/>
        <v>3.9861129762026326E-2</v>
      </c>
      <c r="L39">
        <f t="shared" si="10"/>
        <v>4.0226424396775727E-2</v>
      </c>
      <c r="M39">
        <f t="shared" si="10"/>
        <v>4.0102044777636681E-2</v>
      </c>
      <c r="N39">
        <f t="shared" si="10"/>
        <v>4.0359884642257385E-2</v>
      </c>
      <c r="O39">
        <f t="shared" si="10"/>
        <v>4.0664976869758965E-2</v>
      </c>
      <c r="P39">
        <f t="shared" si="10"/>
        <v>4.0968468218180197E-2</v>
      </c>
      <c r="Q39">
        <f t="shared" si="10"/>
        <v>4.1123998438241653E-2</v>
      </c>
      <c r="R39">
        <f t="shared" si="10"/>
        <v>4.1251332026178901E-2</v>
      </c>
      <c r="S39">
        <f t="shared" si="10"/>
        <v>4.1354791943522748E-2</v>
      </c>
      <c r="T39">
        <f t="shared" si="10"/>
        <v>4.1426257989890455E-2</v>
      </c>
      <c r="U39">
        <f t="shared" si="10"/>
        <v>4.1474219395167031E-2</v>
      </c>
      <c r="V39">
        <f t="shared" si="10"/>
        <v>4.1528858409650524E-2</v>
      </c>
      <c r="W39">
        <f t="shared" si="10"/>
        <v>4.1578785658482768E-2</v>
      </c>
      <c r="X39">
        <f t="shared" si="10"/>
        <v>4.1625253287106451E-2</v>
      </c>
      <c r="Y39">
        <f t="shared" si="10"/>
        <v>4.1666567486055385E-2</v>
      </c>
      <c r="Z39">
        <f t="shared" si="10"/>
        <v>4.1703296622697568E-2</v>
      </c>
      <c r="AA39">
        <f t="shared" si="10"/>
        <v>4.173595958016018E-2</v>
      </c>
      <c r="AB39">
        <f t="shared" si="10"/>
        <v>4.17650040125521E-2</v>
      </c>
      <c r="AC39">
        <f t="shared" si="10"/>
        <v>4.1790841906257703E-2</v>
      </c>
      <c r="AD39">
        <f t="shared" si="10"/>
        <v>4.1813812213103568E-2</v>
      </c>
      <c r="AE39">
        <f t="shared" si="10"/>
        <v>4.1834238614570793E-2</v>
      </c>
      <c r="AF39">
        <f t="shared" si="10"/>
        <v>4.1852417056366845E-2</v>
      </c>
      <c r="AG39">
        <f t="shared" si="10"/>
        <v>4.1868569645486783E-2</v>
      </c>
      <c r="AH39">
        <f t="shared" si="10"/>
        <v>4.1882957503684773E-2</v>
      </c>
      <c r="AI39">
        <f t="shared" si="11"/>
        <v>4.1895757370653937E-2</v>
      </c>
      <c r="AJ39">
        <f t="shared" si="11"/>
        <v>4.1907146014773994E-2</v>
      </c>
      <c r="AK39">
        <f t="shared" si="11"/>
        <v>4.1917279387058776E-2</v>
      </c>
      <c r="AL39">
        <f t="shared" si="11"/>
        <v>4.1926296678230772E-2</v>
      </c>
      <c r="AM39">
        <f t="shared" si="11"/>
        <v>4.1934316204133466E-2</v>
      </c>
      <c r="AN39">
        <f t="shared" si="11"/>
        <v>4.1941454537155275E-2</v>
      </c>
      <c r="AO39">
        <f t="shared" si="11"/>
        <v>4.1947806940808186E-2</v>
      </c>
      <c r="AP39">
        <f t="shared" si="11"/>
        <v>4.1953457741952041E-2</v>
      </c>
      <c r="AQ39">
        <f t="shared" si="11"/>
        <v>4.1958491422315815E-2</v>
      </c>
      <c r="AR39">
        <f t="shared" si="11"/>
        <v>4.1962970941046659E-2</v>
      </c>
      <c r="AS39">
        <f t="shared" si="11"/>
        <v>4.1966956025080986E-2</v>
      </c>
      <c r="AT39">
        <f t="shared" si="11"/>
        <v>4.1970502348701255E-2</v>
      </c>
      <c r="AU39">
        <f t="shared" si="11"/>
        <v>4.1973658208923362E-2</v>
      </c>
      <c r="AV39">
        <f t="shared" si="11"/>
        <v>4.1976466831030013E-2</v>
      </c>
      <c r="AW39">
        <f t="shared" si="11"/>
        <v>4.1978965832944679E-2</v>
      </c>
      <c r="AX39">
        <f t="shared" si="11"/>
        <v>4.1981188340999086E-2</v>
      </c>
      <c r="AY39">
        <f t="shared" si="11"/>
        <v>4.1983171019678703E-2</v>
      </c>
      <c r="AZ39">
        <f t="shared" si="11"/>
        <v>4.1984931929729824E-2</v>
      </c>
    </row>
    <row r="40" spans="1:52">
      <c r="A40">
        <v>30</v>
      </c>
      <c r="B40">
        <f t="shared" si="3"/>
        <v>3.23620897993456E-2</v>
      </c>
      <c r="C40">
        <f t="shared" si="3"/>
        <v>3.9031469030983063E-2</v>
      </c>
      <c r="D40">
        <f t="shared" si="10"/>
        <v>3.9096289544709097E-2</v>
      </c>
      <c r="E40">
        <f t="shared" si="10"/>
        <v>3.9140319652733194E-2</v>
      </c>
      <c r="F40">
        <f t="shared" si="10"/>
        <v>3.9477920119080377E-2</v>
      </c>
      <c r="G40">
        <f t="shared" si="10"/>
        <v>3.9493246710557331E-2</v>
      </c>
      <c r="H40">
        <f t="shared" si="10"/>
        <v>3.9254124038960531E-2</v>
      </c>
      <c r="I40">
        <f t="shared" si="10"/>
        <v>3.9319440637186065E-2</v>
      </c>
      <c r="J40">
        <f t="shared" si="10"/>
        <v>3.9642064549870466E-2</v>
      </c>
      <c r="K40">
        <f t="shared" si="10"/>
        <v>4.0074304139110326E-2</v>
      </c>
      <c r="L40">
        <f t="shared" si="10"/>
        <v>4.0406709922805963E-2</v>
      </c>
      <c r="M40">
        <f t="shared" si="10"/>
        <v>4.0321082286200273E-2</v>
      </c>
      <c r="N40">
        <f t="shared" si="10"/>
        <v>4.0562898048036672E-2</v>
      </c>
      <c r="O40">
        <f t="shared" si="10"/>
        <v>4.084311227357456E-2</v>
      </c>
      <c r="P40">
        <f t="shared" si="10"/>
        <v>4.1063579318697627E-2</v>
      </c>
      <c r="Q40">
        <f t="shared" si="10"/>
        <v>4.1216915972425675E-2</v>
      </c>
      <c r="R40">
        <f t="shared" si="10"/>
        <v>4.1338475192122852E-2</v>
      </c>
      <c r="S40">
        <f t="shared" si="10"/>
        <v>4.1434107839530214E-2</v>
      </c>
      <c r="T40">
        <f t="shared" si="10"/>
        <v>4.1494958802128369E-2</v>
      </c>
      <c r="U40">
        <f t="shared" si="10"/>
        <v>4.1531523859188721E-2</v>
      </c>
      <c r="V40">
        <f t="shared" si="10"/>
        <v>4.1578831571730611E-2</v>
      </c>
      <c r="W40">
        <f t="shared" si="10"/>
        <v>4.1623038929826259E-2</v>
      </c>
      <c r="X40">
        <f t="shared" si="10"/>
        <v>4.1664496256889345E-2</v>
      </c>
      <c r="Y40">
        <f t="shared" si="10"/>
        <v>4.1701380774973817E-2</v>
      </c>
      <c r="Z40">
        <f t="shared" si="10"/>
        <v>4.1734190706748685E-2</v>
      </c>
      <c r="AA40">
        <f t="shared" si="10"/>
        <v>4.1763383837351307E-2</v>
      </c>
      <c r="AB40">
        <f t="shared" si="10"/>
        <v>4.1789354537333352E-2</v>
      </c>
      <c r="AC40">
        <f t="shared" si="10"/>
        <v>4.1812468183066429E-2</v>
      </c>
      <c r="AD40">
        <f t="shared" si="10"/>
        <v>4.1833022875938999E-2</v>
      </c>
      <c r="AE40">
        <f t="shared" si="10"/>
        <v>4.1851306475946766E-2</v>
      </c>
      <c r="AF40">
        <f t="shared" si="10"/>
        <v>4.1867583425451022E-2</v>
      </c>
      <c r="AG40">
        <f t="shared" si="10"/>
        <v>4.1882046260429885E-2</v>
      </c>
      <c r="AH40">
        <f t="shared" si="10"/>
        <v>4.1894935408102484E-2</v>
      </c>
      <c r="AI40">
        <f t="shared" si="11"/>
        <v>4.1906404219711417E-2</v>
      </c>
      <c r="AJ40">
        <f t="shared" si="11"/>
        <v>4.1916610430232815E-2</v>
      </c>
      <c r="AK40">
        <f t="shared" si="11"/>
        <v>4.192569320337463E-2</v>
      </c>
      <c r="AL40">
        <f t="shared" si="11"/>
        <v>4.1933776840402705E-2</v>
      </c>
      <c r="AM40">
        <f t="shared" si="11"/>
        <v>4.1940966518446185E-2</v>
      </c>
      <c r="AN40">
        <f t="shared" si="11"/>
        <v>4.1947367175310474E-2</v>
      </c>
      <c r="AO40">
        <f t="shared" si="11"/>
        <v>4.1953063749736362E-2</v>
      </c>
      <c r="AP40">
        <f t="shared" si="11"/>
        <v>4.1958130385742552E-2</v>
      </c>
      <c r="AQ40">
        <f t="shared" si="11"/>
        <v>4.1962645641796054E-2</v>
      </c>
      <c r="AR40">
        <f t="shared" si="11"/>
        <v>4.1966664179702497E-2</v>
      </c>
      <c r="AS40">
        <f t="shared" si="11"/>
        <v>4.1970239189624198E-2</v>
      </c>
      <c r="AT40">
        <f t="shared" si="11"/>
        <v>4.1973420848287313E-2</v>
      </c>
      <c r="AU40">
        <f t="shared" si="11"/>
        <v>4.1976252331785993E-2</v>
      </c>
      <c r="AV40">
        <f t="shared" si="11"/>
        <v>4.1978772363783508E-2</v>
      </c>
      <c r="AW40">
        <f t="shared" si="11"/>
        <v>4.1981014671959596E-2</v>
      </c>
      <c r="AX40">
        <f t="shared" si="11"/>
        <v>4.198300879597737E-2</v>
      </c>
      <c r="AY40">
        <f t="shared" si="11"/>
        <v>4.1984788330494599E-2</v>
      </c>
      <c r="AZ40">
        <f t="shared" si="11"/>
        <v>4.1986368468410508E-2</v>
      </c>
    </row>
    <row r="41" spans="1:52">
      <c r="A41">
        <v>31</v>
      </c>
      <c r="B41">
        <f t="shared" si="3"/>
        <v>3.2516160569860064E-2</v>
      </c>
      <c r="C41">
        <f t="shared" si="3"/>
        <v>3.9101546872561781E-2</v>
      </c>
      <c r="D41">
        <f t="shared" si="10"/>
        <v>3.9153909498197803E-2</v>
      </c>
      <c r="E41">
        <f t="shared" si="10"/>
        <v>3.9185457489790111E-2</v>
      </c>
      <c r="F41">
        <f t="shared" si="10"/>
        <v>3.954811694176192E-2</v>
      </c>
      <c r="G41">
        <f t="shared" si="10"/>
        <v>3.9669674359100432E-2</v>
      </c>
      <c r="H41">
        <f t="shared" si="10"/>
        <v>3.9470820518201638E-2</v>
      </c>
      <c r="I41">
        <f t="shared" si="10"/>
        <v>3.9547681707825799E-2</v>
      </c>
      <c r="J41">
        <f t="shared" si="10"/>
        <v>3.9870568393442732E-2</v>
      </c>
      <c r="K41">
        <f t="shared" si="10"/>
        <v>4.0278089124526122E-2</v>
      </c>
      <c r="L41">
        <f t="shared" si="10"/>
        <v>4.0576917769796737E-2</v>
      </c>
      <c r="M41">
        <f t="shared" si="10"/>
        <v>4.0531076144370515E-2</v>
      </c>
      <c r="N41">
        <f t="shared" si="10"/>
        <v>4.0756435680788954E-2</v>
      </c>
      <c r="O41">
        <f t="shared" si="10"/>
        <v>4.1011506353635138E-2</v>
      </c>
      <c r="P41">
        <f t="shared" si="10"/>
        <v>4.1152556496185128E-2</v>
      </c>
      <c r="Q41">
        <f t="shared" si="10"/>
        <v>4.1303840899382382E-2</v>
      </c>
      <c r="R41">
        <f t="shared" si="10"/>
        <v>4.14199979795477E-2</v>
      </c>
      <c r="S41">
        <f t="shared" si="10"/>
        <v>4.1508308009524243E-2</v>
      </c>
      <c r="T41">
        <f t="shared" si="10"/>
        <v>4.1559228337223898E-2</v>
      </c>
      <c r="U41">
        <f t="shared" si="10"/>
        <v>4.1585131932832829E-2</v>
      </c>
      <c r="V41">
        <f t="shared" si="10"/>
        <v>4.1625581207205713E-2</v>
      </c>
      <c r="W41">
        <f t="shared" si="10"/>
        <v>4.1664437640593341E-2</v>
      </c>
      <c r="X41">
        <f t="shared" si="10"/>
        <v>4.1701207858646339E-2</v>
      </c>
      <c r="Y41">
        <f t="shared" si="10"/>
        <v>4.173394843453395E-2</v>
      </c>
      <c r="Z41">
        <f t="shared" si="10"/>
        <v>4.176309197115418E-2</v>
      </c>
      <c r="AA41">
        <f t="shared" si="10"/>
        <v>4.1789039096964298E-2</v>
      </c>
      <c r="AB41">
        <f t="shared" si="10"/>
        <v>4.1812134336153051E-2</v>
      </c>
      <c r="AC41">
        <f t="shared" si="10"/>
        <v>4.1832699461762497E-2</v>
      </c>
      <c r="AD41">
        <f t="shared" si="10"/>
        <v>4.1850994359879032E-2</v>
      </c>
      <c r="AE41">
        <f t="shared" si="10"/>
        <v>4.1867273379736766E-2</v>
      </c>
      <c r="AF41">
        <f t="shared" si="10"/>
        <v>4.1881771492518156E-2</v>
      </c>
      <c r="AG41">
        <f t="shared" si="10"/>
        <v>4.1894653570686093E-2</v>
      </c>
      <c r="AH41">
        <f t="shared" si="10"/>
        <v>4.1906140681868535E-2</v>
      </c>
      <c r="AI41">
        <f t="shared" si="11"/>
        <v>4.1916364297537777E-2</v>
      </c>
      <c r="AJ41">
        <f t="shared" si="11"/>
        <v>4.1925464347028887E-2</v>
      </c>
      <c r="AK41">
        <f t="shared" si="11"/>
        <v>4.1933564289617906E-2</v>
      </c>
      <c r="AL41">
        <f t="shared" si="11"/>
        <v>4.1940774497564788E-2</v>
      </c>
      <c r="AM41">
        <f t="shared" si="11"/>
        <v>4.1947187856801155E-2</v>
      </c>
      <c r="AN41">
        <f t="shared" si="11"/>
        <v>4.1952898421040608E-2</v>
      </c>
      <c r="AO41">
        <f t="shared" si="11"/>
        <v>4.1957981470253543E-2</v>
      </c>
      <c r="AP41">
        <f t="shared" si="11"/>
        <v>4.1962501622466321E-2</v>
      </c>
      <c r="AQ41">
        <f t="shared" si="11"/>
        <v>4.1966531894955438E-2</v>
      </c>
      <c r="AR41">
        <f t="shared" si="11"/>
        <v>4.1970119187408853E-2</v>
      </c>
      <c r="AS41">
        <f t="shared" si="11"/>
        <v>4.197331057486927E-2</v>
      </c>
      <c r="AT41">
        <f t="shared" si="11"/>
        <v>4.1976151091124812E-2</v>
      </c>
      <c r="AU41">
        <f t="shared" si="11"/>
        <v>4.1978679121672295E-2</v>
      </c>
      <c r="AV41">
        <f t="shared" si="11"/>
        <v>4.198092917893155E-2</v>
      </c>
      <c r="AW41">
        <f t="shared" si="11"/>
        <v>4.1982931351277439E-2</v>
      </c>
      <c r="AX41">
        <f t="shared" si="11"/>
        <v>4.1984711823061606E-2</v>
      </c>
      <c r="AY41">
        <f t="shared" si="11"/>
        <v>4.1986301317132137E-2</v>
      </c>
      <c r="AZ41">
        <f t="shared" si="11"/>
        <v>4.198771234353102E-2</v>
      </c>
    </row>
    <row r="42" spans="1:52">
      <c r="A42">
        <v>32</v>
      </c>
      <c r="B42">
        <f t="shared" si="3"/>
        <v>3.266060322039048E-2</v>
      </c>
      <c r="C42">
        <f t="shared" si="3"/>
        <v>3.916724349172282E-2</v>
      </c>
      <c r="D42">
        <f t="shared" si="10"/>
        <v>3.9207928204612538E-2</v>
      </c>
      <c r="E42">
        <f t="shared" si="10"/>
        <v>3.922777421203668E-2</v>
      </c>
      <c r="F42">
        <f t="shared" si="10"/>
        <v>3.9613971262205276E-2</v>
      </c>
      <c r="G42">
        <f t="shared" si="10"/>
        <v>3.9839639673775171E-2</v>
      </c>
      <c r="H42">
        <f t="shared" si="10"/>
        <v>3.968462972189514E-2</v>
      </c>
      <c r="I42">
        <f t="shared" si="10"/>
        <v>3.9773184611986485E-2</v>
      </c>
      <c r="J42">
        <f t="shared" si="10"/>
        <v>4.0092974092920092E-2</v>
      </c>
      <c r="K42">
        <f t="shared" si="10"/>
        <v>4.0472824187333056E-2</v>
      </c>
      <c r="L42">
        <f t="shared" si="10"/>
        <v>4.073772588156277E-2</v>
      </c>
      <c r="M42">
        <f t="shared" si="10"/>
        <v>4.0732295912947178E-2</v>
      </c>
      <c r="N42">
        <f t="shared" si="10"/>
        <v>4.0940921527208726E-2</v>
      </c>
      <c r="O42">
        <f t="shared" si="10"/>
        <v>4.1170792312397064E-2</v>
      </c>
      <c r="P42">
        <f t="shared" si="10"/>
        <v>4.1235973965278887E-2</v>
      </c>
      <c r="Q42">
        <f t="shared" si="10"/>
        <v>4.1385334260637563E-2</v>
      </c>
      <c r="R42">
        <f t="shared" si="10"/>
        <v>4.1496426648125931E-2</v>
      </c>
      <c r="S42">
        <f t="shared" si="10"/>
        <v>4.1577871524593864E-2</v>
      </c>
      <c r="T42">
        <f t="shared" si="10"/>
        <v>4.1619481644930706E-2</v>
      </c>
      <c r="U42">
        <f t="shared" si="10"/>
        <v>4.1635389903606788E-2</v>
      </c>
      <c r="V42">
        <f t="shared" si="10"/>
        <v>4.1669409318271053E-2</v>
      </c>
      <c r="W42">
        <f t="shared" si="10"/>
        <v>4.1703249224378763E-2</v>
      </c>
      <c r="X42">
        <f t="shared" si="10"/>
        <v>4.1735625246231672E-2</v>
      </c>
      <c r="Y42">
        <f t="shared" si="10"/>
        <v>4.1764480848101866E-2</v>
      </c>
      <c r="Z42">
        <f t="shared" si="10"/>
        <v>4.1790187114031999E-2</v>
      </c>
      <c r="AA42">
        <f t="shared" si="10"/>
        <v>4.1813091087795809E-2</v>
      </c>
      <c r="AB42">
        <f t="shared" si="10"/>
        <v>4.1833490562345435E-2</v>
      </c>
      <c r="AC42">
        <f t="shared" si="10"/>
        <v>4.185166643235412E-2</v>
      </c>
      <c r="AD42">
        <f t="shared" si="10"/>
        <v>4.1867842756837949E-2</v>
      </c>
      <c r="AE42">
        <f t="shared" si="10"/>
        <v>4.1882242468489046E-2</v>
      </c>
      <c r="AF42">
        <f t="shared" si="10"/>
        <v>4.1895072909076611E-2</v>
      </c>
      <c r="AG42">
        <f t="shared" si="10"/>
        <v>4.1906473016335273E-2</v>
      </c>
      <c r="AH42">
        <f t="shared" si="10"/>
        <v>4.1916645708164231E-2</v>
      </c>
      <c r="AI42">
        <f t="shared" si="11"/>
        <v>4.1925701943600575E-2</v>
      </c>
      <c r="AJ42">
        <f t="shared" si="11"/>
        <v>4.1933764959071883E-2</v>
      </c>
      <c r="AK42">
        <f t="shared" si="11"/>
        <v>4.1940943490842902E-2</v>
      </c>
      <c r="AL42">
        <f t="shared" si="11"/>
        <v>4.194733485263534E-2</v>
      </c>
      <c r="AM42">
        <f t="shared" si="11"/>
        <v>4.1953020407298119E-2</v>
      </c>
      <c r="AN42">
        <f t="shared" si="11"/>
        <v>4.195808400463287E-2</v>
      </c>
      <c r="AO42">
        <f t="shared" si="11"/>
        <v>4.1962591869444864E-2</v>
      </c>
      <c r="AP42">
        <f t="shared" si="11"/>
        <v>4.1966599689077705E-2</v>
      </c>
      <c r="AQ42">
        <f t="shared" si="11"/>
        <v>4.1970175285897235E-2</v>
      </c>
      <c r="AR42">
        <f t="shared" si="11"/>
        <v>4.1973358282553191E-2</v>
      </c>
      <c r="AS42">
        <f t="shared" si="11"/>
        <v>4.1976190021120061E-2</v>
      </c>
      <c r="AT42">
        <f t="shared" si="11"/>
        <v>4.1978710713844035E-2</v>
      </c>
      <c r="AU42">
        <f t="shared" si="11"/>
        <v>4.1980954255002458E-2</v>
      </c>
      <c r="AV42">
        <f t="shared" si="11"/>
        <v>4.1982951208943957E-2</v>
      </c>
      <c r="AW42">
        <f t="shared" si="11"/>
        <v>4.1984728252168306E-2</v>
      </c>
      <c r="AX42">
        <f t="shared" si="11"/>
        <v>4.1986308423398302E-2</v>
      </c>
      <c r="AY42">
        <f t="shared" si="11"/>
        <v>4.1987719753139266E-2</v>
      </c>
      <c r="AZ42">
        <f t="shared" si="11"/>
        <v>4.1988972236235073E-2</v>
      </c>
    </row>
    <row r="43" spans="1:52">
      <c r="A43">
        <v>33</v>
      </c>
      <c r="B43">
        <f t="shared" si="3"/>
        <v>3.2796292551070499E-2</v>
      </c>
      <c r="C43">
        <f t="shared" si="3"/>
        <v>3.9228957636108716E-2</v>
      </c>
      <c r="D43">
        <f t="shared" si="10"/>
        <v>3.9258673050040563E-2</v>
      </c>
      <c r="E43">
        <f t="shared" si="10"/>
        <v>3.9267526284452445E-2</v>
      </c>
      <c r="F43">
        <f t="shared" si="10"/>
        <v>3.9675867478950605E-2</v>
      </c>
      <c r="G43">
        <f t="shared" si="10"/>
        <v>4.0003331265293887E-2</v>
      </c>
      <c r="H43">
        <f t="shared" si="10"/>
        <v>3.9895344952780618E-2</v>
      </c>
      <c r="I43">
        <f t="shared" si="10"/>
        <v>3.9995657456041063E-2</v>
      </c>
      <c r="J43">
        <f t="shared" si="10"/>
        <v>4.030919127682802E-2</v>
      </c>
      <c r="K43">
        <f t="shared" si="10"/>
        <v>4.0658870170919688E-2</v>
      </c>
      <c r="L43">
        <f t="shared" si="10"/>
        <v>4.0889774530476201E-2</v>
      </c>
      <c r="M43">
        <f t="shared" si="10"/>
        <v>4.0925038889346232E-2</v>
      </c>
      <c r="N43">
        <f t="shared" si="10"/>
        <v>4.1116784213926019E-2</v>
      </c>
      <c r="O43">
        <f t="shared" si="10"/>
        <v>4.1321569896928013E-2</v>
      </c>
      <c r="P43">
        <f t="shared" si="10"/>
        <v>4.1314336648511765E-2</v>
      </c>
      <c r="Q43">
        <f t="shared" si="10"/>
        <v>4.1461889374752953E-2</v>
      </c>
      <c r="R43">
        <f t="shared" si="10"/>
        <v>4.1568223908456742E-2</v>
      </c>
      <c r="S43">
        <f t="shared" si="10"/>
        <v>4.1643219581515727E-2</v>
      </c>
      <c r="T43">
        <f t="shared" si="10"/>
        <v>4.1676083607235639E-2</v>
      </c>
      <c r="U43">
        <f t="shared" si="10"/>
        <v>4.168260217696626E-2</v>
      </c>
      <c r="V43">
        <f t="shared" si="10"/>
        <v>4.1710581376128104E-2</v>
      </c>
      <c r="W43">
        <f t="shared" si="10"/>
        <v>4.1739708765778309E-2</v>
      </c>
      <c r="X43">
        <f t="shared" si="10"/>
        <v>4.1767956887525347E-2</v>
      </c>
      <c r="Y43">
        <f t="shared" si="10"/>
        <v>4.1793162951490104E-2</v>
      </c>
      <c r="Z43">
        <f t="shared" si="10"/>
        <v>4.1815640251084529E-2</v>
      </c>
      <c r="AA43">
        <f t="shared" si="10"/>
        <v>4.1835685492778746E-2</v>
      </c>
      <c r="AB43">
        <f t="shared" si="10"/>
        <v>4.1853552570322479E-2</v>
      </c>
      <c r="AC43">
        <f t="shared" si="10"/>
        <v>4.1869483977349381E-2</v>
      </c>
      <c r="AD43">
        <f t="shared" si="10"/>
        <v>4.1883670117008623E-2</v>
      </c>
      <c r="AE43">
        <f t="shared" si="10"/>
        <v>4.1896304409362033E-2</v>
      </c>
      <c r="AF43">
        <f t="shared" si="10"/>
        <v>4.190756824116601E-2</v>
      </c>
      <c r="AG43">
        <f t="shared" si="10"/>
        <v>4.1917576187119429E-2</v>
      </c>
      <c r="AH43">
        <f t="shared" si="10"/>
        <v>4.1926514115309448E-2</v>
      </c>
      <c r="AI43">
        <f t="shared" ref="AI43:AZ47" si="12">AI$2+AI$3*(1-EXP(-$A43/AI$5))/($A43/AI$5)+AI$4*((1-EXP(-$A43/AI$5))/($A43/AI$5)-EXP(-$A43/AI$5))</f>
        <v>4.1934473715425802E-2</v>
      </c>
      <c r="AJ43">
        <f t="shared" si="12"/>
        <v>4.1941562542608869E-2</v>
      </c>
      <c r="AK43">
        <f t="shared" si="12"/>
        <v>4.1947875502352218E-2</v>
      </c>
      <c r="AL43">
        <f t="shared" si="12"/>
        <v>4.1953497641208953E-2</v>
      </c>
      <c r="AM43">
        <f t="shared" si="12"/>
        <v>4.1958499497263158E-2</v>
      </c>
      <c r="AN43">
        <f t="shared" si="12"/>
        <v>4.1962955334778007E-2</v>
      </c>
      <c r="AO43">
        <f t="shared" si="12"/>
        <v>4.196692287215098E-2</v>
      </c>
      <c r="AP43">
        <f t="shared" si="12"/>
        <v>4.1970449407257596E-2</v>
      </c>
      <c r="AQ43">
        <f t="shared" si="12"/>
        <v>4.1973597882369464E-2</v>
      </c>
      <c r="AR43">
        <f t="shared" si="12"/>
        <v>4.1976401084099106E-2</v>
      </c>
      <c r="AS43">
        <f t="shared" si="12"/>
        <v>4.1978894968979365E-2</v>
      </c>
      <c r="AT43">
        <f t="shared" si="12"/>
        <v>4.1981115219906703E-2</v>
      </c>
      <c r="AU43">
        <f t="shared" si="12"/>
        <v>4.1983091512113546E-2</v>
      </c>
      <c r="AV43">
        <f t="shared" si="12"/>
        <v>4.1984850701136056E-2</v>
      </c>
      <c r="AW43">
        <f t="shared" si="12"/>
        <v>4.1986416258363343E-2</v>
      </c>
      <c r="AX43">
        <f t="shared" si="12"/>
        <v>4.1987808267518925E-2</v>
      </c>
      <c r="AY43">
        <f t="shared" si="12"/>
        <v>4.1989052229924946E-2</v>
      </c>
      <c r="AZ43">
        <f t="shared" si="12"/>
        <v>4.1990155777651805E-2</v>
      </c>
    </row>
    <row r="44" spans="1:52">
      <c r="A44">
        <v>34</v>
      </c>
      <c r="B44">
        <f t="shared" si="3"/>
        <v>3.2924000623448205E-2</v>
      </c>
      <c r="C44">
        <f t="shared" si="3"/>
        <v>3.9287040990386414E-2</v>
      </c>
      <c r="D44">
        <f t="shared" si="10"/>
        <v>3.9306432904564516E-2</v>
      </c>
      <c r="E44">
        <f t="shared" si="10"/>
        <v>3.9304939999668213E-2</v>
      </c>
      <c r="F44">
        <f t="shared" si="10"/>
        <v>3.9734147157859771E-2</v>
      </c>
      <c r="G44">
        <f t="shared" si="10"/>
        <v>4.0160946600115092E-2</v>
      </c>
      <c r="H44">
        <f t="shared" si="10"/>
        <v>4.0102793102032998E-2</v>
      </c>
      <c r="I44">
        <f t="shared" si="10"/>
        <v>4.021485443644443E-2</v>
      </c>
      <c r="J44">
        <f t="shared" si="10"/>
        <v>4.0519181817329032E-2</v>
      </c>
      <c r="K44">
        <f t="shared" si="10"/>
        <v>4.0836599814762911E-2</v>
      </c>
      <c r="L44">
        <f t="shared" si="10"/>
        <v>4.1033664752692371E-2</v>
      </c>
      <c r="M44">
        <f t="shared" si="10"/>
        <v>4.1109620725469795E-2</v>
      </c>
      <c r="N44">
        <f t="shared" si="10"/>
        <v>4.128445026685254E-2</v>
      </c>
      <c r="O44">
        <f t="shared" ref="D44:AH52" si="13">O$2+O$3*(1-EXP(-$A44/O$5))/($A44/O$5)+O$4*((1-EXP(-$A44/O$5))/($A44/O$5)-EXP(-$A44/O$5))</f>
        <v>4.1464403962772366E-2</v>
      </c>
      <c r="P44">
        <f t="shared" si="13"/>
        <v>4.1388090252559261E-2</v>
      </c>
      <c r="Q44">
        <f t="shared" si="13"/>
        <v>4.1533941692909603E-2</v>
      </c>
      <c r="R44">
        <f t="shared" si="13"/>
        <v>4.1635798179257354E-2</v>
      </c>
      <c r="S44">
        <f t="shared" si="13"/>
        <v>4.1704723941941753E-2</v>
      </c>
      <c r="T44">
        <f t="shared" si="13"/>
        <v>4.1729356263898426E-2</v>
      </c>
      <c r="U44">
        <f t="shared" si="13"/>
        <v>4.1727037401392393E-2</v>
      </c>
      <c r="V44">
        <f t="shared" si="13"/>
        <v>4.174933166534997E-2</v>
      </c>
      <c r="W44">
        <f t="shared" si="13"/>
        <v>4.1774023732764454E-2</v>
      </c>
      <c r="X44">
        <f t="shared" si="13"/>
        <v>4.1798386760807923E-2</v>
      </c>
      <c r="Y44">
        <f t="shared" si="13"/>
        <v>4.1820157955492217E-2</v>
      </c>
      <c r="Z44">
        <f t="shared" si="13"/>
        <v>4.1839596218933545E-2</v>
      </c>
      <c r="AA44">
        <f t="shared" si="13"/>
        <v>4.1856950881210893E-2</v>
      </c>
      <c r="AB44">
        <f t="shared" si="13"/>
        <v>4.1872434519080917E-2</v>
      </c>
      <c r="AC44">
        <f t="shared" si="13"/>
        <v>4.1886253483934141E-2</v>
      </c>
      <c r="AD44">
        <f t="shared" si="13"/>
        <v>4.1898566502729641E-2</v>
      </c>
      <c r="AE44">
        <f t="shared" si="13"/>
        <v>4.1909539218863583E-2</v>
      </c>
      <c r="AF44">
        <f t="shared" si="13"/>
        <v>4.1919328590779688E-2</v>
      </c>
      <c r="AG44">
        <f t="shared" si="13"/>
        <v>4.192802626319557E-2</v>
      </c>
      <c r="AH44">
        <f t="shared" si="13"/>
        <v>4.1935802057276532E-2</v>
      </c>
      <c r="AI44">
        <f t="shared" si="12"/>
        <v>4.1942729526802176E-2</v>
      </c>
      <c r="AJ44">
        <f t="shared" si="12"/>
        <v>4.1948901468011862E-2</v>
      </c>
      <c r="AK44">
        <f t="shared" si="12"/>
        <v>4.1954399769164763E-2</v>
      </c>
      <c r="AL44">
        <f t="shared" si="12"/>
        <v>4.1959297931209505E-2</v>
      </c>
      <c r="AM44">
        <f t="shared" si="12"/>
        <v>4.1963656304185852E-2</v>
      </c>
      <c r="AN44">
        <f t="shared" si="12"/>
        <v>4.1967540130646602E-2</v>
      </c>
      <c r="AO44">
        <f t="shared" si="12"/>
        <v>4.1970999122934102E-2</v>
      </c>
      <c r="AP44">
        <f t="shared" si="12"/>
        <v>4.1974072682930734E-2</v>
      </c>
      <c r="AQ44">
        <f t="shared" si="12"/>
        <v>4.1976819159862302E-2</v>
      </c>
      <c r="AR44">
        <f t="shared" si="12"/>
        <v>4.1979264906405044E-2</v>
      </c>
      <c r="AS44">
        <f t="shared" si="12"/>
        <v>4.1981440810331165E-2</v>
      </c>
      <c r="AT44">
        <f t="shared" si="12"/>
        <v>4.198337829160631E-2</v>
      </c>
      <c r="AU44">
        <f t="shared" si="12"/>
        <v>4.1985103054584791E-2</v>
      </c>
      <c r="AV44">
        <f t="shared" si="12"/>
        <v>4.1986638464144861E-2</v>
      </c>
      <c r="AW44">
        <f t="shared" si="12"/>
        <v>4.1988004975091295E-2</v>
      </c>
      <c r="AX44">
        <f t="shared" si="12"/>
        <v>4.1989219889963098E-2</v>
      </c>
      <c r="AY44">
        <f t="shared" si="12"/>
        <v>4.1990306329667208E-2</v>
      </c>
      <c r="AZ44">
        <f t="shared" si="12"/>
        <v>4.1991269702480231E-2</v>
      </c>
    </row>
    <row r="45" spans="1:52">
      <c r="A45">
        <v>35</v>
      </c>
      <c r="B45">
        <f t="shared" si="3"/>
        <v>3.3044411371239001E-2</v>
      </c>
      <c r="C45">
        <f t="shared" si="3"/>
        <v>3.934180494966303E-2</v>
      </c>
      <c r="D45">
        <f t="shared" si="13"/>
        <v>3.9351463624545724E-2</v>
      </c>
      <c r="E45">
        <f t="shared" si="13"/>
        <v>3.9340215788300617E-2</v>
      </c>
      <c r="F45">
        <f t="shared" si="13"/>
        <v>3.97891146034417E-2</v>
      </c>
      <c r="G45">
        <f t="shared" si="13"/>
        <v>4.0312688913866912E-2</v>
      </c>
      <c r="H45">
        <f t="shared" si="13"/>
        <v>4.0306831195277761E-2</v>
      </c>
      <c r="I45">
        <f t="shared" si="13"/>
        <v>4.0430570926567364E-2</v>
      </c>
      <c r="J45">
        <f t="shared" si="13"/>
        <v>4.0722951161160217E-2</v>
      </c>
      <c r="K45">
        <f t="shared" si="13"/>
        <v>4.1006390352712044E-2</v>
      </c>
      <c r="L45">
        <f t="shared" si="13"/>
        <v>4.1169958107581228E-2</v>
      </c>
      <c r="M45">
        <f t="shared" si="13"/>
        <v>4.1286367911855984E-2</v>
      </c>
      <c r="N45">
        <f t="shared" si="13"/>
        <v>4.1444339031516855E-2</v>
      </c>
      <c r="O45">
        <f t="shared" si="13"/>
        <v>4.1599824137767236E-2</v>
      </c>
      <c r="P45">
        <f t="shared" si="13"/>
        <v>4.1457629658792801E-2</v>
      </c>
      <c r="Q45">
        <f t="shared" si="13"/>
        <v>4.1601877002949476E-2</v>
      </c>
      <c r="R45">
        <f t="shared" si="13"/>
        <v>4.1699511289968405E-2</v>
      </c>
      <c r="S45">
        <f t="shared" si="13"/>
        <v>4.1762713951195428E-2</v>
      </c>
      <c r="T45">
        <f t="shared" si="13"/>
        <v>4.177958490132145E-2</v>
      </c>
      <c r="U45">
        <f t="shared" si="13"/>
        <v>4.176893355599804E-2</v>
      </c>
      <c r="V45">
        <f t="shared" si="13"/>
        <v>4.1785867722332372E-2</v>
      </c>
      <c r="W45">
        <f t="shared" si="13"/>
        <v>4.1806377906950021E-2</v>
      </c>
      <c r="X45">
        <f t="shared" si="13"/>
        <v>4.1827077839921144E-2</v>
      </c>
      <c r="Y45">
        <f t="shared" si="13"/>
        <v>4.1845610437548454E-2</v>
      </c>
      <c r="Z45">
        <f t="shared" si="13"/>
        <v>4.1862183318658576E-2</v>
      </c>
      <c r="AA45">
        <f t="shared" si="13"/>
        <v>4.1877001144098799E-2</v>
      </c>
      <c r="AB45">
        <f t="shared" si="13"/>
        <v>4.1890237534546022E-2</v>
      </c>
      <c r="AC45">
        <f t="shared" si="13"/>
        <v>4.1902064764366038E-2</v>
      </c>
      <c r="AD45">
        <f t="shared" si="13"/>
        <v>4.191261169434795E-2</v>
      </c>
      <c r="AE45">
        <f t="shared" si="13"/>
        <v>4.1922017778417101E-2</v>
      </c>
      <c r="AF45">
        <f t="shared" si="13"/>
        <v>4.1930416942569056E-2</v>
      </c>
      <c r="AG45">
        <f t="shared" si="13"/>
        <v>4.193787921178585E-2</v>
      </c>
      <c r="AH45">
        <f t="shared" si="13"/>
        <v>4.1944559277254011E-2</v>
      </c>
      <c r="AI45">
        <f t="shared" si="12"/>
        <v>4.1950513593148595E-2</v>
      </c>
      <c r="AJ45">
        <f t="shared" si="12"/>
        <v>4.195582104014834E-2</v>
      </c>
      <c r="AK45">
        <f t="shared" si="12"/>
        <v>4.1960551233097262E-2</v>
      </c>
      <c r="AL45">
        <f t="shared" si="12"/>
        <v>4.1964766787068022E-2</v>
      </c>
      <c r="AM45">
        <f t="shared" si="12"/>
        <v>4.196851844621189E-2</v>
      </c>
      <c r="AN45">
        <f t="shared" si="12"/>
        <v>4.1971862946881343E-2</v>
      </c>
      <c r="AO45">
        <f t="shared" si="12"/>
        <v>4.1974842452838008E-2</v>
      </c>
      <c r="AP45">
        <f t="shared" si="12"/>
        <v>4.1977488921156859E-2</v>
      </c>
      <c r="AQ45">
        <f t="shared" si="12"/>
        <v>4.197985637046811E-2</v>
      </c>
      <c r="AR45">
        <f t="shared" si="12"/>
        <v>4.1981965087153961E-2</v>
      </c>
      <c r="AS45">
        <f t="shared" si="12"/>
        <v>4.1983841179860114E-2</v>
      </c>
      <c r="AT45">
        <f t="shared" si="12"/>
        <v>4.1985512049209424E-2</v>
      </c>
      <c r="AU45">
        <f t="shared" si="12"/>
        <v>4.198699965557804E-2</v>
      </c>
      <c r="AV45">
        <f t="shared" si="12"/>
        <v>4.1988324072645945E-2</v>
      </c>
      <c r="AW45">
        <f t="shared" si="12"/>
        <v>4.1989502911004173E-2</v>
      </c>
      <c r="AX45">
        <f t="shared" si="12"/>
        <v>4.1990550850926796E-2</v>
      </c>
      <c r="AY45">
        <f t="shared" si="12"/>
        <v>4.1991488768924744E-2</v>
      </c>
      <c r="AZ45">
        <f t="shared" si="12"/>
        <v>4.1992319976550625E-2</v>
      </c>
    </row>
    <row r="46" spans="1:52">
      <c r="A46">
        <v>36</v>
      </c>
      <c r="B46">
        <f t="shared" si="3"/>
        <v>3.3158132800355858E-2</v>
      </c>
      <c r="C46">
        <f t="shared" si="3"/>
        <v>3.9393526247544261E-2</v>
      </c>
      <c r="D46">
        <f t="shared" si="13"/>
        <v>3.939399263786194E-2</v>
      </c>
      <c r="E46">
        <f t="shared" si="13"/>
        <v>3.9373531810898033E-2</v>
      </c>
      <c r="F46">
        <f t="shared" si="13"/>
        <v>3.9841041626153789E-2</v>
      </c>
      <c r="G46">
        <f t="shared" si="13"/>
        <v>4.0458764641885289E-2</v>
      </c>
      <c r="H46">
        <f t="shared" si="13"/>
        <v>4.0507343252611613E-2</v>
      </c>
      <c r="I46">
        <f t="shared" si="13"/>
        <v>4.0642639031896077E-2</v>
      </c>
      <c r="J46">
        <f t="shared" si="13"/>
        <v>4.0920540849396454E-2</v>
      </c>
      <c r="K46">
        <f t="shared" si="13"/>
        <v>4.1168617798005291E-2</v>
      </c>
      <c r="L46">
        <f t="shared" si="13"/>
        <v>4.1299177367057606E-2</v>
      </c>
      <c r="M46">
        <f t="shared" si="13"/>
        <v>4.1455611803575654E-2</v>
      </c>
      <c r="N46">
        <f t="shared" si="13"/>
        <v>4.1596858924766285E-2</v>
      </c>
      <c r="O46">
        <f t="shared" si="13"/>
        <v>4.1728325276857853E-2</v>
      </c>
      <c r="P46">
        <f t="shared" si="13"/>
        <v>4.1523305940714468E-2</v>
      </c>
      <c r="Q46">
        <f t="shared" si="13"/>
        <v>4.1666038289142185E-2</v>
      </c>
      <c r="R46">
        <f t="shared" si="13"/>
        <v>4.1759684919232196E-2</v>
      </c>
      <c r="S46">
        <f t="shared" si="13"/>
        <v>4.1817482403237578E-2</v>
      </c>
      <c r="T46">
        <f t="shared" si="13"/>
        <v>4.1827023138204099E-2</v>
      </c>
      <c r="U46">
        <f t="shared" si="13"/>
        <v>4.180850219778745E-2</v>
      </c>
      <c r="V46">
        <f t="shared" si="13"/>
        <v>4.1820374040208545E-2</v>
      </c>
      <c r="W46">
        <f t="shared" si="13"/>
        <v>4.1836934664342587E-2</v>
      </c>
      <c r="X46">
        <f t="shared" si="13"/>
        <v>4.1854175003505634E-2</v>
      </c>
      <c r="Y46">
        <f t="shared" si="13"/>
        <v>4.186964892253657E-2</v>
      </c>
      <c r="Z46">
        <f t="shared" si="13"/>
        <v>4.1883515606003528E-2</v>
      </c>
      <c r="AA46">
        <f t="shared" si="13"/>
        <v>4.1895937527108545E-2</v>
      </c>
      <c r="AB46">
        <f t="shared" si="13"/>
        <v>4.1907051514640976E-2</v>
      </c>
      <c r="AC46">
        <f t="shared" si="13"/>
        <v>4.1916997659078456E-2</v>
      </c>
      <c r="AD46">
        <f t="shared" si="13"/>
        <v>4.1925876614243254E-2</v>
      </c>
      <c r="AE46">
        <f t="shared" si="13"/>
        <v>4.1933803099534636E-2</v>
      </c>
      <c r="AF46">
        <f t="shared" si="13"/>
        <v>4.1940889288057136E-2</v>
      </c>
      <c r="AG46">
        <f t="shared" si="13"/>
        <v>4.1947184786130354E-2</v>
      </c>
      <c r="AH46">
        <f t="shared" si="13"/>
        <v>4.1952829995502178E-2</v>
      </c>
      <c r="AI46">
        <f t="shared" si="12"/>
        <v>4.1957865220701926E-2</v>
      </c>
      <c r="AJ46">
        <f t="shared" si="12"/>
        <v>4.1962356199919247E-2</v>
      </c>
      <c r="AK46">
        <f t="shared" si="12"/>
        <v>4.1966360956425849E-2</v>
      </c>
      <c r="AL46">
        <f t="shared" si="12"/>
        <v>4.1969931824177145E-2</v>
      </c>
      <c r="AM46">
        <f t="shared" si="12"/>
        <v>4.1973110475085521E-2</v>
      </c>
      <c r="AN46">
        <f t="shared" si="12"/>
        <v>4.1975945611860181E-2</v>
      </c>
      <c r="AO46">
        <f t="shared" si="12"/>
        <v>4.1978472269038926E-2</v>
      </c>
      <c r="AP46">
        <f t="shared" si="12"/>
        <v>4.1980715372481457E-2</v>
      </c>
      <c r="AQ46">
        <f t="shared" si="12"/>
        <v>4.1982724850805356E-2</v>
      </c>
      <c r="AR46">
        <f t="shared" si="12"/>
        <v>4.198451526110835E-2</v>
      </c>
      <c r="AS46">
        <f t="shared" si="12"/>
        <v>4.1986108198411108E-2</v>
      </c>
      <c r="AT46">
        <f t="shared" si="12"/>
        <v>4.1987527267285739E-2</v>
      </c>
      <c r="AU46">
        <f t="shared" si="12"/>
        <v>4.1988790892124615E-2</v>
      </c>
      <c r="AV46">
        <f t="shared" si="12"/>
        <v>4.1989916038249891E-2</v>
      </c>
      <c r="AW46">
        <f t="shared" si="12"/>
        <v>4.1990917630047302E-2</v>
      </c>
      <c r="AX46">
        <f t="shared" si="12"/>
        <v>4.1991807871204302E-2</v>
      </c>
      <c r="AY46">
        <f t="shared" si="12"/>
        <v>4.1992605518521749E-2</v>
      </c>
      <c r="AZ46">
        <f t="shared" si="12"/>
        <v>4.1993311903310432E-2</v>
      </c>
    </row>
    <row r="47" spans="1:52">
      <c r="A47">
        <v>37</v>
      </c>
      <c r="B47">
        <f t="shared" si="3"/>
        <v>3.3265707225328844E-2</v>
      </c>
      <c r="C47">
        <f t="shared" si="3"/>
        <v>3.9442451660869932E-2</v>
      </c>
      <c r="D47">
        <f t="shared" si="13"/>
        <v>3.9434222785593762E-2</v>
      </c>
      <c r="E47">
        <f t="shared" si="13"/>
        <v>3.9405046967409173E-2</v>
      </c>
      <c r="F47">
        <f t="shared" si="13"/>
        <v>3.9890171629729285E-2</v>
      </c>
      <c r="G47">
        <f t="shared" si="13"/>
        <v>4.0599381293231394E-2</v>
      </c>
      <c r="H47">
        <f t="shared" si="13"/>
        <v>4.0704237435548872E-2</v>
      </c>
      <c r="I47">
        <f t="shared" si="13"/>
        <v>4.0850923571063638E-2</v>
      </c>
      <c r="J47">
        <f t="shared" si="13"/>
        <v>4.1112022074167823E-2</v>
      </c>
      <c r="K47">
        <f t="shared" si="13"/>
        <v>4.1323652594005528E-2</v>
      </c>
      <c r="L47">
        <f t="shared" si="13"/>
        <v>4.1421807837932902E-2</v>
      </c>
      <c r="M47">
        <f t="shared" si="13"/>
        <v>4.1617683916696832E-2</v>
      </c>
      <c r="N47">
        <f t="shared" si="13"/>
        <v>4.1742404748644123E-2</v>
      </c>
      <c r="O47">
        <f t="shared" si="13"/>
        <v>4.1850368471054715E-2</v>
      </c>
      <c r="P47">
        <f t="shared" si="13"/>
        <v>4.1585432258783098E-2</v>
      </c>
      <c r="Q47">
        <f t="shared" si="13"/>
        <v>4.1726731493546797E-2</v>
      </c>
      <c r="R47">
        <f t="shared" si="13"/>
        <v>4.1816606001200435E-2</v>
      </c>
      <c r="S47">
        <f t="shared" si="13"/>
        <v>4.1869290464232316E-2</v>
      </c>
      <c r="T47">
        <f t="shared" si="13"/>
        <v>4.187189719351634E-2</v>
      </c>
      <c r="U47">
        <f t="shared" si="13"/>
        <v>4.1845932024757664E-2</v>
      </c>
      <c r="V47">
        <f t="shared" si="13"/>
        <v>4.1853015176716385E-2</v>
      </c>
      <c r="W47">
        <f t="shared" si="13"/>
        <v>4.1865839727428682E-2</v>
      </c>
      <c r="X47">
        <f t="shared" si="13"/>
        <v>4.1879807475453786E-2</v>
      </c>
      <c r="Y47">
        <f t="shared" si="13"/>
        <v>4.1892388047716424E-2</v>
      </c>
      <c r="Z47">
        <f t="shared" si="13"/>
        <v>4.1903694812570128E-2</v>
      </c>
      <c r="AA47">
        <f t="shared" si="13"/>
        <v>4.191385033596251E-2</v>
      </c>
      <c r="AB47">
        <f t="shared" si="13"/>
        <v>4.192295664352548E-2</v>
      </c>
      <c r="AC47">
        <f t="shared" si="13"/>
        <v>4.1931123381499423E-2</v>
      </c>
      <c r="AD47">
        <f t="shared" si="13"/>
        <v>4.1938424521423587E-2</v>
      </c>
      <c r="AE47">
        <f t="shared" si="13"/>
        <v>4.1944951385157123E-2</v>
      </c>
      <c r="AF47">
        <f t="shared" si="13"/>
        <v>4.1950795568731616E-2</v>
      </c>
      <c r="AG47">
        <f t="shared" si="13"/>
        <v>4.195598736350175E-2</v>
      </c>
      <c r="AH47">
        <f t="shared" si="13"/>
        <v>4.196065365417035E-2</v>
      </c>
      <c r="AI47">
        <f t="shared" si="12"/>
        <v>4.1964819468563369E-2</v>
      </c>
      <c r="AJ47">
        <f t="shared" si="12"/>
        <v>4.19685381127771E-2</v>
      </c>
      <c r="AK47">
        <f t="shared" si="12"/>
        <v>4.1971856645074315E-2</v>
      </c>
      <c r="AL47">
        <f t="shared" si="12"/>
        <v>4.1974817674022002E-2</v>
      </c>
      <c r="AM47">
        <f t="shared" si="12"/>
        <v>4.1977454289678459E-2</v>
      </c>
      <c r="AN47">
        <f t="shared" si="12"/>
        <v>4.1979807595354801E-2</v>
      </c>
      <c r="AO47">
        <f t="shared" si="12"/>
        <v>4.1981905881723292E-2</v>
      </c>
      <c r="AP47">
        <f t="shared" si="12"/>
        <v>4.1983767423489117E-2</v>
      </c>
      <c r="AQ47">
        <f t="shared" si="12"/>
        <v>4.1985438280335553E-2</v>
      </c>
      <c r="AR47">
        <f t="shared" si="12"/>
        <v>4.1986927589762892E-2</v>
      </c>
      <c r="AS47">
        <f t="shared" si="12"/>
        <v>4.1988252677143165E-2</v>
      </c>
      <c r="AT47">
        <f t="shared" si="12"/>
        <v>4.1989433556186805E-2</v>
      </c>
      <c r="AU47">
        <f t="shared" si="12"/>
        <v>4.1990485306434039E-2</v>
      </c>
      <c r="AV47">
        <f t="shared" si="12"/>
        <v>4.1991421952866211E-2</v>
      </c>
      <c r="AW47">
        <f t="shared" si="12"/>
        <v>4.1992255878862003E-2</v>
      </c>
      <c r="AX47">
        <f t="shared" si="12"/>
        <v>4.1992996945389931E-2</v>
      </c>
      <c r="AY47">
        <f t="shared" si="12"/>
        <v>4.1993661904118081E-2</v>
      </c>
      <c r="AZ47">
        <f t="shared" si="12"/>
        <v>4.199425021315404E-2</v>
      </c>
    </row>
    <row r="48" spans="1:52">
      <c r="A48">
        <v>38</v>
      </c>
      <c r="B48">
        <f t="shared" si="3"/>
        <v>3.3367619898383438E-2</v>
      </c>
      <c r="C48">
        <f t="shared" si="3"/>
        <v>3.948880196470337E-2</v>
      </c>
      <c r="D48">
        <f t="shared" si="13"/>
        <v>3.9472335557129291E-2</v>
      </c>
      <c r="E48">
        <f t="shared" si="13"/>
        <v>3.9434903431472372E-2</v>
      </c>
      <c r="F48">
        <f t="shared" si="13"/>
        <v>3.9936723122716844E-2</v>
      </c>
      <c r="G48">
        <f t="shared" si="13"/>
        <v>4.073474570436246E-2</v>
      </c>
      <c r="H48">
        <f t="shared" si="13"/>
        <v>4.0897443456085897E-2</v>
      </c>
      <c r="I48">
        <f t="shared" si="13"/>
        <v>4.1055318443944992E-2</v>
      </c>
      <c r="J48">
        <f t="shared" si="13"/>
        <v>4.1297490139207554E-2</v>
      </c>
      <c r="K48">
        <f t="shared" si="13"/>
        <v>4.1471856366655763E-2</v>
      </c>
      <c r="L48">
        <f t="shared" si="13"/>
        <v>4.1538299095439372E-2</v>
      </c>
      <c r="M48">
        <f t="shared" si="13"/>
        <v>4.1772912268968607E-2</v>
      </c>
      <c r="N48">
        <f t="shared" si="13"/>
        <v>4.1881355847015751E-2</v>
      </c>
      <c r="O48">
        <f t="shared" si="13"/>
        <v>4.1966382430123177E-2</v>
      </c>
      <c r="P48">
        <f t="shared" si="13"/>
        <v>4.1644288833784092E-2</v>
      </c>
      <c r="Q48">
        <f t="shared" si="13"/>
        <v>4.1784230376161247E-2</v>
      </c>
      <c r="R48">
        <f t="shared" si="13"/>
        <v>4.1870531285425908E-2</v>
      </c>
      <c r="S48">
        <f t="shared" si="13"/>
        <v>4.1918371824565065E-2</v>
      </c>
      <c r="T48">
        <f t="shared" si="13"/>
        <v>4.1914409484827733E-2</v>
      </c>
      <c r="U48">
        <f t="shared" si="13"/>
        <v>4.1881391879175278E-2</v>
      </c>
      <c r="V48">
        <f t="shared" si="13"/>
        <v>4.1883938373613455E-2</v>
      </c>
      <c r="W48">
        <f t="shared" si="13"/>
        <v>4.1893223484737653E-2</v>
      </c>
      <c r="X48">
        <f t="shared" si="13"/>
        <v>4.190409088182926E-2</v>
      </c>
      <c r="Y48">
        <f t="shared" si="13"/>
        <v>4.1913930387447694E-2</v>
      </c>
      <c r="Z48">
        <f t="shared" si="13"/>
        <v>4.1922811965097125E-2</v>
      </c>
      <c r="AA48">
        <f t="shared" si="13"/>
        <v>4.1930820373839238E-2</v>
      </c>
      <c r="AB48">
        <f t="shared" si="13"/>
        <v>4.1938024667881331E-2</v>
      </c>
      <c r="AC48">
        <f t="shared" si="13"/>
        <v>4.1944505651543583E-2</v>
      </c>
      <c r="AD48">
        <f t="shared" si="13"/>
        <v>4.195031201840272E-2</v>
      </c>
      <c r="AE48">
        <f t="shared" si="13"/>
        <v>4.1955512924218098E-2</v>
      </c>
      <c r="AF48">
        <f t="shared" si="13"/>
        <v>4.1960180470943798E-2</v>
      </c>
      <c r="AG48">
        <f t="shared" si="13"/>
        <v>4.1964326651538417E-2</v>
      </c>
      <c r="AH48">
        <f t="shared" si="13"/>
        <v>4.1968065545078058E-2</v>
      </c>
      <c r="AI48">
        <f t="shared" ref="AI48:AZ53" si="14">AI$2+AI$3*(1-EXP(-$A48/AI$5))/($A48/AI$5)+AI$4*((1-EXP(-$A48/AI$5))/($A48/AI$5)-EXP(-$A48/AI$5))</f>
        <v>4.1971407706715459E-2</v>
      </c>
      <c r="AJ48">
        <f t="shared" si="14"/>
        <v>4.1974394664768856E-2</v>
      </c>
      <c r="AK48">
        <f t="shared" si="14"/>
        <v>4.197706308959296E-2</v>
      </c>
      <c r="AL48">
        <f t="shared" si="14"/>
        <v>4.1979446376224541E-2</v>
      </c>
      <c r="AM48">
        <f t="shared" si="14"/>
        <v>4.1981569484540494E-2</v>
      </c>
      <c r="AN48">
        <f t="shared" si="14"/>
        <v>4.1983466318418684E-2</v>
      </c>
      <c r="AO48">
        <f t="shared" si="14"/>
        <v>4.198515877960305E-2</v>
      </c>
      <c r="AP48">
        <f t="shared" si="14"/>
        <v>4.1986658841702031E-2</v>
      </c>
      <c r="AQ48">
        <f t="shared" si="14"/>
        <v>4.1988008899090733E-2</v>
      </c>
      <c r="AR48">
        <f t="shared" si="14"/>
        <v>4.198921295491153E-2</v>
      </c>
      <c r="AS48">
        <f t="shared" si="14"/>
        <v>4.1990284289604225E-2</v>
      </c>
      <c r="AT48">
        <f t="shared" si="14"/>
        <v>4.1991239515008535E-2</v>
      </c>
      <c r="AU48">
        <f t="shared" si="14"/>
        <v>4.1992090541855848E-2</v>
      </c>
      <c r="AV48">
        <f t="shared" si="14"/>
        <v>4.1992848609540064E-2</v>
      </c>
      <c r="AW48">
        <f t="shared" si="14"/>
        <v>4.1993523694168824E-2</v>
      </c>
      <c r="AX48">
        <f t="shared" si="14"/>
        <v>4.1994123437291579E-2</v>
      </c>
      <c r="AY48">
        <f t="shared" si="14"/>
        <v>4.1994662690975994E-2</v>
      </c>
      <c r="AZ48">
        <f t="shared" si="14"/>
        <v>4.1995139138715214E-2</v>
      </c>
    </row>
    <row r="49" spans="1:52">
      <c r="A49">
        <v>39</v>
      </c>
      <c r="B49">
        <f t="shared" si="3"/>
        <v>3.3464306316369062E-2</v>
      </c>
      <c r="C49">
        <f t="shared" si="3"/>
        <v>3.9532775274416114E-2</v>
      </c>
      <c r="D49">
        <f t="shared" si="13"/>
        <v>3.9508493827560477E-2</v>
      </c>
      <c r="E49">
        <f t="shared" si="13"/>
        <v>3.9463228794814398E-2</v>
      </c>
      <c r="F49">
        <f t="shared" si="13"/>
        <v>3.9980892741766416E-2</v>
      </c>
      <c r="G49">
        <f t="shared" si="13"/>
        <v>4.0865062617176852E-2</v>
      </c>
      <c r="H49">
        <f t="shared" si="13"/>
        <v>4.1086910225160075E-2</v>
      </c>
      <c r="I49">
        <f t="shared" si="13"/>
        <v>4.1255743351484367E-2</v>
      </c>
      <c r="J49">
        <f t="shared" si="13"/>
        <v>4.1477059707584155E-2</v>
      </c>
      <c r="K49">
        <f t="shared" si="13"/>
        <v>4.1613579561879582E-2</v>
      </c>
      <c r="L49">
        <f t="shared" si="13"/>
        <v>4.1649066963677872E-2</v>
      </c>
      <c r="M49">
        <f t="shared" si="13"/>
        <v>4.1921618576023695E-2</v>
      </c>
      <c r="N49">
        <f t="shared" si="13"/>
        <v>4.2014074926461434E-2</v>
      </c>
      <c r="O49">
        <f t="shared" si="13"/>
        <v>4.2076765102672664E-2</v>
      </c>
      <c r="P49">
        <f t="shared" si="13"/>
        <v>4.170012716069995E-2</v>
      </c>
      <c r="Q49">
        <f t="shared" si="13"/>
        <v>4.1838780632487499E-2</v>
      </c>
      <c r="R49">
        <f t="shared" si="13"/>
        <v>4.1921691199596121E-2</v>
      </c>
      <c r="S49">
        <f t="shared" si="13"/>
        <v>4.1964936215631167E-2</v>
      </c>
      <c r="T49">
        <f t="shared" si="13"/>
        <v>4.1954741675613381E-2</v>
      </c>
      <c r="U49">
        <f t="shared" si="13"/>
        <v>4.1915033290482642E-2</v>
      </c>
      <c r="V49">
        <f t="shared" si="13"/>
        <v>4.1913275774470786E-2</v>
      </c>
      <c r="W49">
        <f t="shared" si="13"/>
        <v>4.191920295476767E-2</v>
      </c>
      <c r="X49">
        <f t="shared" si="13"/>
        <v>4.1927128992424297E-2</v>
      </c>
      <c r="Y49">
        <f t="shared" si="13"/>
        <v>4.1934367998151062E-2</v>
      </c>
      <c r="Z49">
        <f t="shared" si="13"/>
        <v>4.1940948756483874E-2</v>
      </c>
      <c r="AA49">
        <f t="shared" si="13"/>
        <v>4.1946920158405149E-2</v>
      </c>
      <c r="AB49">
        <f t="shared" si="13"/>
        <v>4.195231997753255E-2</v>
      </c>
      <c r="AC49">
        <f t="shared" si="13"/>
        <v>4.1957201655332177E-2</v>
      </c>
      <c r="AD49">
        <f t="shared" si="13"/>
        <v>4.1961589903717962E-2</v>
      </c>
      <c r="AE49">
        <f t="shared" si="13"/>
        <v>4.1965532849066962E-2</v>
      </c>
      <c r="AF49">
        <f t="shared" si="13"/>
        <v>4.1969084098947118E-2</v>
      </c>
      <c r="AG49">
        <f t="shared" si="13"/>
        <v>4.1972238286295246E-2</v>
      </c>
      <c r="AH49">
        <f t="shared" si="13"/>
        <v>4.1975097341256491E-2</v>
      </c>
      <c r="AI49">
        <f t="shared" si="14"/>
        <v>4.197765808849465E-2</v>
      </c>
      <c r="AJ49">
        <f t="shared" si="14"/>
        <v>4.197995088253529E-2</v>
      </c>
      <c r="AK49">
        <f t="shared" si="14"/>
        <v>4.1982002538535394E-2</v>
      </c>
      <c r="AL49">
        <f t="shared" si="14"/>
        <v>4.1983837710487651E-2</v>
      </c>
      <c r="AM49">
        <f t="shared" si="14"/>
        <v>4.1985473645017625E-2</v>
      </c>
      <c r="AN49">
        <f t="shared" si="14"/>
        <v>4.198693741576956E-2</v>
      </c>
      <c r="AO49">
        <f t="shared" si="14"/>
        <v>4.1988244863194579E-2</v>
      </c>
      <c r="AP49">
        <f t="shared" si="14"/>
        <v>4.1989401982935777E-2</v>
      </c>
      <c r="AQ49">
        <f t="shared" si="14"/>
        <v>4.1990447692023376E-2</v>
      </c>
      <c r="AR49">
        <f t="shared" si="14"/>
        <v>4.1991381122540819E-2</v>
      </c>
      <c r="AS49">
        <f t="shared" si="14"/>
        <v>4.199221171742689E-2</v>
      </c>
      <c r="AT49">
        <f t="shared" si="14"/>
        <v>4.1992952861104514E-2</v>
      </c>
      <c r="AU49">
        <f t="shared" si="14"/>
        <v>4.1993613457998277E-2</v>
      </c>
      <c r="AV49">
        <f t="shared" si="14"/>
        <v>4.1994202104764469E-2</v>
      </c>
      <c r="AW49">
        <f t="shared" si="14"/>
        <v>4.1994726493688746E-2</v>
      </c>
      <c r="AX49">
        <f t="shared" si="14"/>
        <v>4.199519216071719E-2</v>
      </c>
      <c r="AY49">
        <f t="shared" si="14"/>
        <v>4.199561215573188E-2</v>
      </c>
      <c r="AZ49">
        <f t="shared" si="14"/>
        <v>4.1995982478616842E-2</v>
      </c>
    </row>
    <row r="50" spans="1:52">
      <c r="A50">
        <v>40</v>
      </c>
      <c r="B50">
        <f t="shared" si="3"/>
        <v>3.3556158434910562E-2</v>
      </c>
      <c r="C50">
        <f t="shared" si="3"/>
        <v>3.9574549883599951E-2</v>
      </c>
      <c r="D50">
        <f t="shared" si="13"/>
        <v>3.9542844184470127E-2</v>
      </c>
      <c r="E50">
        <f t="shared" si="13"/>
        <v>3.9490137889989327E-2</v>
      </c>
      <c r="F50">
        <f t="shared" si="13"/>
        <v>4.0022857860247174E-2</v>
      </c>
      <c r="G50">
        <f t="shared" si="13"/>
        <v>4.0990533533597266E-2</v>
      </c>
      <c r="H50">
        <f t="shared" si="13"/>
        <v>4.1272603719691894E-2</v>
      </c>
      <c r="I50">
        <f t="shared" si="13"/>
        <v>4.1452140835060561E-2</v>
      </c>
      <c r="J50">
        <f t="shared" si="13"/>
        <v>4.1650860734449638E-2</v>
      </c>
      <c r="K50">
        <f t="shared" si="13"/>
        <v>4.1749159790236821E-2</v>
      </c>
      <c r="L50">
        <f t="shared" si="13"/>
        <v>4.1754495622798753E-2</v>
      </c>
      <c r="M50">
        <f t="shared" si="13"/>
        <v>4.2064116145992744E-2</v>
      </c>
      <c r="N50">
        <f t="shared" si="13"/>
        <v>4.2140907396602874E-2</v>
      </c>
      <c r="O50">
        <f t="shared" si="13"/>
        <v>4.2181885431622136E-2</v>
      </c>
      <c r="P50">
        <f t="shared" si="13"/>
        <v>4.1753173593909371E-2</v>
      </c>
      <c r="Q50">
        <f t="shared" si="13"/>
        <v>4.1890603396565453E-2</v>
      </c>
      <c r="R50">
        <f t="shared" si="13"/>
        <v>4.197029313549535E-2</v>
      </c>
      <c r="S50">
        <f t="shared" si="13"/>
        <v>4.2009172401247262E-2</v>
      </c>
      <c r="T50">
        <f t="shared" si="13"/>
        <v>4.1993057267013696E-2</v>
      </c>
      <c r="U50">
        <f t="shared" si="13"/>
        <v>4.1946992637776778E-2</v>
      </c>
      <c r="V50">
        <f t="shared" si="13"/>
        <v>4.1941146310621139E-2</v>
      </c>
      <c r="W50">
        <f t="shared" si="13"/>
        <v>4.1943883456057526E-2</v>
      </c>
      <c r="X50">
        <f t="shared" si="13"/>
        <v>4.1949015201738861E-2</v>
      </c>
      <c r="Y50">
        <f t="shared" si="13"/>
        <v>4.1953783732109833E-2</v>
      </c>
      <c r="Z50">
        <f t="shared" si="13"/>
        <v>4.1958178711681393E-2</v>
      </c>
      <c r="AA50">
        <f t="shared" si="13"/>
        <v>4.1962214956755881E-2</v>
      </c>
      <c r="AB50">
        <f t="shared" si="13"/>
        <v>4.1965900524386431E-2</v>
      </c>
      <c r="AC50">
        <f t="shared" si="13"/>
        <v>4.1969262861323769E-2</v>
      </c>
      <c r="AD50">
        <f t="shared" si="13"/>
        <v>4.1972303896898516E-2</v>
      </c>
      <c r="AE50">
        <f t="shared" si="13"/>
        <v>4.1975051779571296E-2</v>
      </c>
      <c r="AF50">
        <f t="shared" si="13"/>
        <v>4.1977542547240232E-2</v>
      </c>
      <c r="AG50">
        <f t="shared" si="13"/>
        <v>4.1979754340818479E-2</v>
      </c>
      <c r="AH50">
        <f t="shared" si="13"/>
        <v>4.1981777548964969E-2</v>
      </c>
      <c r="AI50">
        <f t="shared" si="14"/>
        <v>4.1983595952376537E-2</v>
      </c>
      <c r="AJ50">
        <f t="shared" si="14"/>
        <v>4.1985229290473797E-2</v>
      </c>
      <c r="AK50">
        <f t="shared" si="14"/>
        <v>4.1986695015974157E-2</v>
      </c>
      <c r="AL50">
        <f t="shared" si="14"/>
        <v>4.1988009478876903E-2</v>
      </c>
      <c r="AM50">
        <f t="shared" si="14"/>
        <v>4.1989182598217406E-2</v>
      </c>
      <c r="AN50">
        <f t="shared" si="14"/>
        <v>4.1990234958916767E-2</v>
      </c>
      <c r="AO50">
        <f t="shared" si="14"/>
        <v>4.199117664319682E-2</v>
      </c>
      <c r="AP50">
        <f t="shared" si="14"/>
        <v>4.1992007967632528E-2</v>
      </c>
      <c r="AQ50">
        <f t="shared" si="14"/>
        <v>4.1992764545775746E-2</v>
      </c>
      <c r="AR50">
        <f t="shared" si="14"/>
        <v>4.1993440882203074E-2</v>
      </c>
      <c r="AS50">
        <f t="shared" si="14"/>
        <v>4.1994042774226609E-2</v>
      </c>
      <c r="AT50">
        <f t="shared" si="14"/>
        <v>4.1994580540222703E-2</v>
      </c>
      <c r="AU50">
        <f t="shared" si="14"/>
        <v>4.1995060228623954E-2</v>
      </c>
      <c r="AV50">
        <f t="shared" si="14"/>
        <v>4.1995487925485402E-2</v>
      </c>
      <c r="AW50">
        <f t="shared" si="14"/>
        <v>4.1995869153461381E-2</v>
      </c>
      <c r="AX50">
        <f t="shared" si="14"/>
        <v>4.199620744817438E-2</v>
      </c>
      <c r="AY50">
        <f t="shared" si="14"/>
        <v>4.1996514147429824E-2</v>
      </c>
      <c r="AZ50">
        <f t="shared" si="14"/>
        <v>4.1996783651682759E-2</v>
      </c>
    </row>
    <row r="51" spans="1:52">
      <c r="A51">
        <v>41</v>
      </c>
      <c r="B51">
        <f t="shared" si="3"/>
        <v>3.3643529975140779E-2</v>
      </c>
      <c r="C51">
        <f t="shared" si="3"/>
        <v>3.9614286684837949E-2</v>
      </c>
      <c r="D51">
        <f t="shared" si="13"/>
        <v>3.9575518914213459E-2</v>
      </c>
      <c r="E51">
        <f t="shared" si="13"/>
        <v>3.9515734346375231E-2</v>
      </c>
      <c r="F51">
        <f t="shared" si="13"/>
        <v>4.0062778844105661E-2</v>
      </c>
      <c r="G51">
        <f t="shared" si="13"/>
        <v>4.1111355805335044E-2</v>
      </c>
      <c r="H51">
        <f t="shared" si="13"/>
        <v>4.145450504915283E-2</v>
      </c>
      <c r="I51">
        <f t="shared" si="13"/>
        <v>4.1644473606058822E-2</v>
      </c>
      <c r="J51">
        <f t="shared" si="13"/>
        <v>4.1819034995355379E-2</v>
      </c>
      <c r="K51">
        <f t="shared" si="13"/>
        <v>4.1878920733465316E-2</v>
      </c>
      <c r="L51">
        <f t="shared" si="13"/>
        <v>4.1854939756285882E-2</v>
      </c>
      <c r="M51">
        <f t="shared" si="13"/>
        <v>4.2200708341919663E-2</v>
      </c>
      <c r="N51">
        <f t="shared" si="13"/>
        <v>4.2262181112654514E-2</v>
      </c>
      <c r="O51">
        <f t="shared" si="13"/>
        <v>4.2282085169628308E-2</v>
      </c>
      <c r="P51">
        <f t="shared" si="13"/>
        <v>4.1803632409783784E-2</v>
      </c>
      <c r="Q51">
        <f t="shared" si="13"/>
        <v>4.193989823324349E-2</v>
      </c>
      <c r="R51">
        <f t="shared" si="13"/>
        <v>4.201652425568831E-2</v>
      </c>
      <c r="S51">
        <f t="shared" si="13"/>
        <v>4.2051250732588079E-2</v>
      </c>
      <c r="T51">
        <f t="shared" si="13"/>
        <v>4.2029503811247454E-2</v>
      </c>
      <c r="U51">
        <f t="shared" si="13"/>
        <v>4.1977392996435978E-2</v>
      </c>
      <c r="V51">
        <f t="shared" si="13"/>
        <v>4.1967657311611166E-2</v>
      </c>
      <c r="W51">
        <f t="shared" si="13"/>
        <v>4.1967360033300399E-2</v>
      </c>
      <c r="X51">
        <f t="shared" si="13"/>
        <v>4.1969833793626135E-2</v>
      </c>
      <c r="Y51">
        <f t="shared" si="13"/>
        <v>4.1972252359360203E-2</v>
      </c>
      <c r="Z51">
        <f t="shared" si="13"/>
        <v>4.1974568183279465E-2</v>
      </c>
      <c r="AA51">
        <f t="shared" si="13"/>
        <v>4.1976763669182841E-2</v>
      </c>
      <c r="AB51">
        <f t="shared" si="13"/>
        <v>4.1978818607144835E-2</v>
      </c>
      <c r="AC51">
        <f t="shared" si="13"/>
        <v>4.198073571723332E-2</v>
      </c>
      <c r="AD51">
        <f t="shared" si="13"/>
        <v>4.1982495257538964E-2</v>
      </c>
      <c r="AE51">
        <f t="shared" si="13"/>
        <v>4.1984106373136494E-2</v>
      </c>
      <c r="AF51">
        <f t="shared" si="13"/>
        <v>4.1985588389309506E-2</v>
      </c>
      <c r="AG51">
        <f t="shared" si="13"/>
        <v>4.1986903759434681E-2</v>
      </c>
      <c r="AH51">
        <f t="shared" si="13"/>
        <v>4.1988131893682994E-2</v>
      </c>
      <c r="AI51">
        <f t="shared" si="14"/>
        <v>4.1989244165073929E-2</v>
      </c>
      <c r="AJ51">
        <f t="shared" si="14"/>
        <v>4.1990250215731967E-2</v>
      </c>
      <c r="AK51">
        <f t="shared" si="14"/>
        <v>4.1991158592638314E-2</v>
      </c>
      <c r="AL51">
        <f t="shared" si="14"/>
        <v>4.1991977746870725E-2</v>
      </c>
      <c r="AM51">
        <f t="shared" si="14"/>
        <v>4.1992710627317006E-2</v>
      </c>
      <c r="AN51">
        <f t="shared" si="14"/>
        <v>4.1993371646697475E-2</v>
      </c>
      <c r="AO51">
        <f t="shared" si="14"/>
        <v>4.1993965409893204E-2</v>
      </c>
      <c r="AP51">
        <f t="shared" si="14"/>
        <v>4.1994486831438145E-2</v>
      </c>
      <c r="AQ51">
        <f t="shared" si="14"/>
        <v>4.1994968382550617E-2</v>
      </c>
      <c r="AR51">
        <f t="shared" si="14"/>
        <v>4.199540016603192E-2</v>
      </c>
      <c r="AS51">
        <f t="shared" si="14"/>
        <v>4.199578451140247E-2</v>
      </c>
      <c r="AT51">
        <f t="shared" si="14"/>
        <v>4.1996128820554972E-2</v>
      </c>
      <c r="AU51">
        <f t="shared" si="14"/>
        <v>4.1996436425246302E-2</v>
      </c>
      <c r="AV51">
        <f t="shared" si="14"/>
        <v>4.1996711023398373E-2</v>
      </c>
      <c r="AW51">
        <f t="shared" si="14"/>
        <v>4.19969560738696E-2</v>
      </c>
      <c r="AX51">
        <f t="shared" si="14"/>
        <v>4.1997173209535381E-2</v>
      </c>
      <c r="AY51">
        <f t="shared" si="14"/>
        <v>4.1997372139640228E-2</v>
      </c>
      <c r="AZ51">
        <f t="shared" si="14"/>
        <v>4.1997545743230953E-2</v>
      </c>
    </row>
    <row r="52" spans="1:52">
      <c r="A52">
        <v>42</v>
      </c>
      <c r="B52">
        <f t="shared" si="3"/>
        <v>3.3726740973516543E-2</v>
      </c>
      <c r="C52">
        <f t="shared" si="3"/>
        <v>3.9652131243473436E-2</v>
      </c>
      <c r="D52">
        <f t="shared" si="13"/>
        <v>3.9606637704445211E-2</v>
      </c>
      <c r="E52">
        <f t="shared" si="13"/>
        <v>3.9540111923885624E-2</v>
      </c>
      <c r="F52">
        <f t="shared" si="13"/>
        <v>4.0100801007098119E-2</v>
      </c>
      <c r="G52">
        <f t="shared" si="13"/>
        <v>4.1227721923115704E-2</v>
      </c>
      <c r="H52">
        <f t="shared" si="13"/>
        <v>4.1632608704210122E-2</v>
      </c>
      <c r="I52">
        <f t="shared" si="13"/>
        <v>4.1832722138930419E-2</v>
      </c>
      <c r="J52">
        <f t="shared" si="13"/>
        <v>4.1981733131857976E-2</v>
      </c>
      <c r="K52">
        <f t="shared" si="13"/>
        <v>4.2003171494238711E-2</v>
      </c>
      <c r="L52">
        <f t="shared" si="13"/>
        <v>4.1950726677148061E-2</v>
      </c>
      <c r="M52">
        <f t="shared" si="13"/>
        <v>4.2331687503570414E-2</v>
      </c>
      <c r="N52">
        <f t="shared" si="13"/>
        <v>4.2378206425638089E-2</v>
      </c>
      <c r="O52">
        <f t="shared" si="13"/>
        <v>4.2377680699614451E-2</v>
      </c>
      <c r="P52">
        <f t="shared" si="13"/>
        <v>4.1851688433015198E-2</v>
      </c>
      <c r="Q52">
        <f t="shared" si="13"/>
        <v>4.1986845704114616E-2</v>
      </c>
      <c r="R52">
        <f t="shared" si="13"/>
        <v>4.2060553900211441E-2</v>
      </c>
      <c r="S52">
        <f t="shared" si="13"/>
        <v>4.2091325338912709E-2</v>
      </c>
      <c r="T52">
        <f t="shared" si="13"/>
        <v>4.2064214809387143E-2</v>
      </c>
      <c r="U52">
        <f t="shared" si="13"/>
        <v>4.2006345721308895E-2</v>
      </c>
      <c r="V52">
        <f t="shared" ref="D52:AH60" si="15">V$2+V$3*(1-EXP(-$A52/V$5))/($A52/V$5)+V$4*((1-EXP(-$A52/V$5))/($A52/V$5)-EXP(-$A52/V$5))</f>
        <v>4.1992905885887825E-2</v>
      </c>
      <c r="W52">
        <f t="shared" si="15"/>
        <v>4.1989718679993758E-2</v>
      </c>
      <c r="X52">
        <f t="shared" si="15"/>
        <v>4.1989661025512312E-2</v>
      </c>
      <c r="Y52">
        <f t="shared" si="15"/>
        <v>4.1989841529523689E-2</v>
      </c>
      <c r="Z52">
        <f t="shared" si="15"/>
        <v>4.1990177205056128E-2</v>
      </c>
      <c r="AA52">
        <f t="shared" si="15"/>
        <v>4.1990619586855987E-2</v>
      </c>
      <c r="AB52">
        <f t="shared" si="15"/>
        <v>4.1991121544064189E-2</v>
      </c>
      <c r="AC52">
        <f t="shared" si="15"/>
        <v>4.1991662247525402E-2</v>
      </c>
      <c r="AD52">
        <f t="shared" si="15"/>
        <v>4.199220131605285E-2</v>
      </c>
      <c r="AE52">
        <f t="shared" si="15"/>
        <v>4.1992729796257365E-2</v>
      </c>
      <c r="AF52">
        <f t="shared" si="15"/>
        <v>4.1993251096645721E-2</v>
      </c>
      <c r="AG52">
        <f t="shared" si="15"/>
        <v>4.1993712730082601E-2</v>
      </c>
      <c r="AH52">
        <f t="shared" si="15"/>
        <v>4.1994183651035528E-2</v>
      </c>
      <c r="AI52">
        <f t="shared" si="14"/>
        <v>4.1994623415687535E-2</v>
      </c>
      <c r="AJ52">
        <f t="shared" si="14"/>
        <v>4.199503204968992E-2</v>
      </c>
      <c r="AK52">
        <f t="shared" si="14"/>
        <v>4.1995409618369707E-2</v>
      </c>
      <c r="AL52">
        <f t="shared" si="14"/>
        <v>4.1995757050021738E-2</v>
      </c>
      <c r="AM52">
        <f t="shared" si="14"/>
        <v>4.1996070655297549E-2</v>
      </c>
      <c r="AN52">
        <f t="shared" si="14"/>
        <v>4.1996358968630486E-2</v>
      </c>
      <c r="AO52">
        <f t="shared" si="14"/>
        <v>4.1996621378386306E-2</v>
      </c>
      <c r="AP52">
        <f t="shared" si="14"/>
        <v>4.1996847654297564E-2</v>
      </c>
      <c r="AQ52">
        <f t="shared" si="14"/>
        <v>4.199706727488374E-2</v>
      </c>
      <c r="AR52">
        <f t="shared" si="14"/>
        <v>4.1997266150778839E-2</v>
      </c>
      <c r="AS52">
        <f t="shared" si="14"/>
        <v>4.1997443308844327E-2</v>
      </c>
      <c r="AT52">
        <f t="shared" si="14"/>
        <v>4.1997603373369156E-2</v>
      </c>
      <c r="AU52">
        <f t="shared" si="14"/>
        <v>4.1997747088799872E-2</v>
      </c>
      <c r="AV52">
        <f t="shared" si="14"/>
        <v>4.1997875878645646E-2</v>
      </c>
      <c r="AW52">
        <f t="shared" si="14"/>
        <v>4.1997991236244821E-2</v>
      </c>
      <c r="AX52">
        <f t="shared" si="14"/>
        <v>4.1998092982332598E-2</v>
      </c>
      <c r="AY52">
        <f t="shared" si="14"/>
        <v>4.1998189275142948E-2</v>
      </c>
      <c r="AZ52">
        <f t="shared" si="14"/>
        <v>4.1998271544762343E-2</v>
      </c>
    </row>
    <row r="53" spans="1:52">
      <c r="A53">
        <v>43</v>
      </c>
      <c r="B53">
        <f t="shared" si="3"/>
        <v>3.3806081697492947E-2</v>
      </c>
      <c r="C53">
        <f t="shared" si="3"/>
        <v>3.9688215581261864E-2</v>
      </c>
      <c r="D53">
        <f t="shared" si="15"/>
        <v>3.9636309109084784E-2</v>
      </c>
      <c r="E53">
        <f t="shared" si="15"/>
        <v>3.9563355660581577E-2</v>
      </c>
      <c r="F53">
        <f t="shared" si="15"/>
        <v>4.0137056309349231E-2</v>
      </c>
      <c r="G53">
        <f t="shared" si="15"/>
        <v>4.1339818974548206E-2</v>
      </c>
      <c r="H53">
        <f t="shared" si="15"/>
        <v>4.1806920971475335E-2</v>
      </c>
      <c r="I53">
        <f t="shared" si="15"/>
        <v>4.2016882503404809E-2</v>
      </c>
      <c r="J53">
        <f t="shared" si="15"/>
        <v>4.2139112145946324E-2</v>
      </c>
      <c r="K53">
        <f t="shared" si="15"/>
        <v>4.2122206292505425E-2</v>
      </c>
      <c r="L53">
        <f t="shared" si="15"/>
        <v>4.2042158390984061E-2</v>
      </c>
      <c r="M53">
        <f t="shared" si="15"/>
        <v>4.2457334238819831E-2</v>
      </c>
      <c r="N53">
        <f t="shared" si="15"/>
        <v>4.2489276464240104E-2</v>
      </c>
      <c r="O53">
        <f t="shared" si="15"/>
        <v>4.2468964821331112E-2</v>
      </c>
      <c r="P53">
        <f t="shared" si="15"/>
        <v>4.1897509297231253E-2</v>
      </c>
      <c r="Q53">
        <f t="shared" si="15"/>
        <v>4.2031609576098881E-2</v>
      </c>
      <c r="R53">
        <f t="shared" si="15"/>
        <v>4.2102535658027622E-2</v>
      </c>
      <c r="S53">
        <f t="shared" si="15"/>
        <v>4.2129536013078873E-2</v>
      </c>
      <c r="T53">
        <f t="shared" si="15"/>
        <v>4.2097311344668494E-2</v>
      </c>
      <c r="U53">
        <f t="shared" si="15"/>
        <v>4.2033951809214286E-2</v>
      </c>
      <c r="V53">
        <f t="shared" si="15"/>
        <v>4.2016980109010948E-2</v>
      </c>
      <c r="W53">
        <f t="shared" si="15"/>
        <v>4.2011037390647495E-2</v>
      </c>
      <c r="X53">
        <f t="shared" si="15"/>
        <v>4.2008566061473261E-2</v>
      </c>
      <c r="Y53">
        <f t="shared" si="15"/>
        <v>4.2006612599558193E-2</v>
      </c>
      <c r="Z53">
        <f t="shared" si="15"/>
        <v>4.200506022654122E-2</v>
      </c>
      <c r="AA53">
        <f t="shared" si="15"/>
        <v>4.2003831043885012E-2</v>
      </c>
      <c r="AB53">
        <f t="shared" si="15"/>
        <v>4.2002852251932427E-2</v>
      </c>
      <c r="AC53">
        <f t="shared" si="15"/>
        <v>4.2002080567616791E-2</v>
      </c>
      <c r="AD53">
        <f t="shared" si="15"/>
        <v>4.2001455930439517E-2</v>
      </c>
      <c r="AE53">
        <f t="shared" si="15"/>
        <v>4.200095213033582E-2</v>
      </c>
      <c r="AF53">
        <f t="shared" si="15"/>
        <v>4.2000557399350234E-2</v>
      </c>
      <c r="AG53">
        <f t="shared" si="15"/>
        <v>4.2000205004742379E-2</v>
      </c>
      <c r="AH53">
        <f t="shared" si="15"/>
        <v>4.1999953931587675E-2</v>
      </c>
      <c r="AI53">
        <f t="shared" si="14"/>
        <v>4.1999752468852521E-2</v>
      </c>
      <c r="AJ53">
        <f t="shared" ref="AI53:AZ58" si="16">AJ$2+AJ$3*(1-EXP(-$A53/AJ$5))/($A53/AJ$5)+AJ$4*((1-EXP(-$A53/AJ$5))/($A53/AJ$5)-EXP(-$A53/AJ$5))</f>
        <v>4.199959147299244E-2</v>
      </c>
      <c r="AK53">
        <f t="shared" si="16"/>
        <v>4.1999462922175441E-2</v>
      </c>
      <c r="AL53">
        <f t="shared" si="16"/>
        <v>4.1999360571809995E-2</v>
      </c>
      <c r="AM53">
        <f t="shared" si="16"/>
        <v>4.1999274403066229E-2</v>
      </c>
      <c r="AN53">
        <f t="shared" si="16"/>
        <v>4.1999207345499022E-2</v>
      </c>
      <c r="AO53">
        <f t="shared" si="16"/>
        <v>4.1999153813587119E-2</v>
      </c>
      <c r="AP53">
        <f t="shared" si="16"/>
        <v>4.1999098671554588E-2</v>
      </c>
      <c r="AQ53">
        <f t="shared" si="16"/>
        <v>4.1999068544417179E-2</v>
      </c>
      <c r="AR53">
        <f t="shared" si="16"/>
        <v>4.1999045345625985E-2</v>
      </c>
      <c r="AS53">
        <f t="shared" si="16"/>
        <v>4.1999024952995373E-2</v>
      </c>
      <c r="AT53">
        <f t="shared" si="16"/>
        <v>4.1999009342401319E-2</v>
      </c>
      <c r="AU53">
        <f t="shared" si="16"/>
        <v>4.1998996791319902E-2</v>
      </c>
      <c r="AV53">
        <f t="shared" si="16"/>
        <v>4.1998986554634105E-2</v>
      </c>
      <c r="AW53">
        <f t="shared" si="16"/>
        <v>4.1998978251581637E-2</v>
      </c>
      <c r="AX53">
        <f t="shared" si="16"/>
        <v>4.1998969975043009E-2</v>
      </c>
      <c r="AY53">
        <f t="shared" si="16"/>
        <v>4.1998968404381602E-2</v>
      </c>
      <c r="AZ53">
        <f t="shared" si="16"/>
        <v>4.1998963588116979E-2</v>
      </c>
    </row>
    <row r="54" spans="1:52">
      <c r="A54">
        <v>44</v>
      </c>
      <c r="B54">
        <f t="shared" si="3"/>
        <v>3.3881816027673775E-2</v>
      </c>
      <c r="C54">
        <f t="shared" si="3"/>
        <v>3.9722659716315438E-2</v>
      </c>
      <c r="D54">
        <f t="shared" si="15"/>
        <v>3.9664631813513478E-2</v>
      </c>
      <c r="E54">
        <f t="shared" si="15"/>
        <v>3.9585542863791359E-2</v>
      </c>
      <c r="F54">
        <f t="shared" si="15"/>
        <v>4.0171664836338869E-2</v>
      </c>
      <c r="G54">
        <f t="shared" si="15"/>
        <v>4.1447828244080741E-2</v>
      </c>
      <c r="H54">
        <f t="shared" si="15"/>
        <v>4.1977458499736567E-2</v>
      </c>
      <c r="I54">
        <f t="shared" si="15"/>
        <v>4.2196964413694471E-2</v>
      </c>
      <c r="J54">
        <f t="shared" si="15"/>
        <v>4.229133328343164E-2</v>
      </c>
      <c r="K54">
        <f t="shared" si="15"/>
        <v>4.2236304429934715E-2</v>
      </c>
      <c r="L54">
        <f t="shared" si="15"/>
        <v>4.2129513568218896E-2</v>
      </c>
      <c r="M54">
        <f t="shared" si="15"/>
        <v>4.2577917010353614E-2</v>
      </c>
      <c r="N54">
        <f t="shared" si="15"/>
        <v>4.2595667587448954E-2</v>
      </c>
      <c r="O54">
        <f t="shared" si="15"/>
        <v>4.2556208476945662E-2</v>
      </c>
      <c r="P54">
        <f t="shared" si="15"/>
        <v>4.1941247397798177E-2</v>
      </c>
      <c r="Q54">
        <f t="shared" si="15"/>
        <v>4.2074338729267892E-2</v>
      </c>
      <c r="R54">
        <f t="shared" si="15"/>
        <v>4.2142609156360027E-2</v>
      </c>
      <c r="S54">
        <f t="shared" si="15"/>
        <v>4.2166009840225324E-2</v>
      </c>
      <c r="T54">
        <f t="shared" si="15"/>
        <v>4.212890349328087E-2</v>
      </c>
      <c r="U54">
        <f t="shared" si="15"/>
        <v>4.2060303075777995E-2</v>
      </c>
      <c r="V54">
        <f t="shared" si="15"/>
        <v>4.2039960049945035E-2</v>
      </c>
      <c r="W54">
        <f t="shared" si="15"/>
        <v>4.203138706960579E-2</v>
      </c>
      <c r="X54">
        <f t="shared" si="15"/>
        <v>4.2026611778159563E-2</v>
      </c>
      <c r="Y54">
        <f t="shared" si="15"/>
        <v>4.2022621348710806E-2</v>
      </c>
      <c r="Z54">
        <f t="shared" si="15"/>
        <v>4.2019266747480709E-2</v>
      </c>
      <c r="AA54">
        <f t="shared" si="15"/>
        <v>4.2016441980524212E-2</v>
      </c>
      <c r="AB54">
        <f t="shared" si="15"/>
        <v>4.2014049746149078E-2</v>
      </c>
      <c r="AC54">
        <f t="shared" si="15"/>
        <v>4.2012025328009135E-2</v>
      </c>
      <c r="AD54">
        <f t="shared" si="15"/>
        <v>4.2010289880807662E-2</v>
      </c>
      <c r="AE54">
        <f t="shared" si="15"/>
        <v>4.200880072219821E-2</v>
      </c>
      <c r="AF54">
        <f t="shared" si="15"/>
        <v>4.2007531597601892E-2</v>
      </c>
      <c r="AG54">
        <f t="shared" si="15"/>
        <v>4.2006402176200372E-2</v>
      </c>
      <c r="AH54">
        <f t="shared" si="15"/>
        <v>4.200546192683096E-2</v>
      </c>
      <c r="AI54">
        <f t="shared" si="16"/>
        <v>4.2004648383389284E-2</v>
      </c>
      <c r="AJ54">
        <f t="shared" si="16"/>
        <v>4.2003943649916463E-2</v>
      </c>
      <c r="AK54">
        <f t="shared" si="16"/>
        <v>4.2003331985019432E-2</v>
      </c>
      <c r="AL54">
        <f t="shared" si="16"/>
        <v>4.2002800297260376E-2</v>
      </c>
      <c r="AM54">
        <f t="shared" si="16"/>
        <v>4.2002332526031562E-2</v>
      </c>
      <c r="AN54">
        <f t="shared" si="16"/>
        <v>4.2001926250776388E-2</v>
      </c>
      <c r="AO54">
        <f t="shared" si="16"/>
        <v>4.2001571138172274E-2</v>
      </c>
      <c r="AP54">
        <f t="shared" si="16"/>
        <v>4.2001247369912301E-2</v>
      </c>
      <c r="AQ54">
        <f t="shared" si="16"/>
        <v>4.2000978847213134E-2</v>
      </c>
      <c r="AR54">
        <f t="shared" si="16"/>
        <v>4.2000743668032942E-2</v>
      </c>
      <c r="AS54">
        <f t="shared" si="16"/>
        <v>4.2000534704277434E-2</v>
      </c>
      <c r="AT54">
        <f t="shared" si="16"/>
        <v>4.2000351403791915E-2</v>
      </c>
      <c r="AU54">
        <f t="shared" si="16"/>
        <v>4.2000189689216975E-2</v>
      </c>
      <c r="AV54">
        <f t="shared" si="16"/>
        <v>4.2000046745383234E-2</v>
      </c>
      <c r="AW54">
        <f t="shared" si="16"/>
        <v>4.1999920402614133E-2</v>
      </c>
      <c r="AX54">
        <f t="shared" si="16"/>
        <v>4.199980710447427E-2</v>
      </c>
      <c r="AY54">
        <f t="shared" si="16"/>
        <v>4.1999712118677798E-2</v>
      </c>
      <c r="AZ54">
        <f t="shared" si="16"/>
        <v>4.1999624174975832E-2</v>
      </c>
    </row>
    <row r="55" spans="1:52">
      <c r="A55">
        <v>45</v>
      </c>
      <c r="B55">
        <f t="shared" si="3"/>
        <v>3.3954184389268713E-2</v>
      </c>
      <c r="C55">
        <f t="shared" si="3"/>
        <v>3.9755572997414015E-2</v>
      </c>
      <c r="D55">
        <f t="shared" si="15"/>
        <v>3.9691695731078669E-2</v>
      </c>
      <c r="E55">
        <f t="shared" si="15"/>
        <v>3.9606743969080697E-2</v>
      </c>
      <c r="F55">
        <f t="shared" si="15"/>
        <v>4.0204736089679283E-2</v>
      </c>
      <c r="G55">
        <f t="shared" si="15"/>
        <v>4.1551924932187123E-2</v>
      </c>
      <c r="H55">
        <f t="shared" si="15"/>
        <v>4.2144247004294672E-2</v>
      </c>
      <c r="I55">
        <f t="shared" si="15"/>
        <v>4.2372989474516398E-2</v>
      </c>
      <c r="J55">
        <f t="shared" si="15"/>
        <v>4.2438560253997969E-2</v>
      </c>
      <c r="K55">
        <f t="shared" si="15"/>
        <v>4.2345730458948509E-2</v>
      </c>
      <c r="L55">
        <f t="shared" si="15"/>
        <v>4.2213049408432957E-2</v>
      </c>
      <c r="M55">
        <f t="shared" si="15"/>
        <v>4.2693691956421698E-2</v>
      </c>
      <c r="N55">
        <f t="shared" si="15"/>
        <v>4.2697639959475252E-2</v>
      </c>
      <c r="O55">
        <f t="shared" si="15"/>
        <v>4.263966239780962E-2</v>
      </c>
      <c r="P55">
        <f t="shared" si="15"/>
        <v>4.198304158452347E-2</v>
      </c>
      <c r="Q55">
        <f t="shared" si="15"/>
        <v>4.211516881054149E-2</v>
      </c>
      <c r="R55">
        <f t="shared" si="15"/>
        <v>4.2180901611659216E-2</v>
      </c>
      <c r="S55">
        <f t="shared" si="15"/>
        <v>4.2200862609467663E-2</v>
      </c>
      <c r="T55">
        <f t="shared" si="15"/>
        <v>4.2159091547175634E-2</v>
      </c>
      <c r="U55">
        <f t="shared" si="15"/>
        <v>4.2085483175438351E-2</v>
      </c>
      <c r="V55">
        <f t="shared" si="15"/>
        <v>4.2061918660577353E-2</v>
      </c>
      <c r="W55">
        <f t="shared" si="15"/>
        <v>4.2050832318750855E-2</v>
      </c>
      <c r="X55">
        <f t="shared" si="15"/>
        <v>4.2043855463316862E-2</v>
      </c>
      <c r="Y55">
        <f t="shared" si="15"/>
        <v>4.2037918598189866E-2</v>
      </c>
      <c r="Z55">
        <f t="shared" si="15"/>
        <v>4.2032841867747098E-2</v>
      </c>
      <c r="AA55">
        <f t="shared" si="15"/>
        <v>4.2028492431320154E-2</v>
      </c>
      <c r="AB55">
        <f t="shared" si="15"/>
        <v>4.2024749574160719E-2</v>
      </c>
      <c r="AC55">
        <f t="shared" si="15"/>
        <v>4.2021528099233013E-2</v>
      </c>
      <c r="AD55">
        <f t="shared" si="15"/>
        <v>4.2018731211321846E-2</v>
      </c>
      <c r="AE55">
        <f t="shared" si="15"/>
        <v>4.2016300487900247E-2</v>
      </c>
      <c r="AF55">
        <f t="shared" si="15"/>
        <v>4.2014195831615607E-2</v>
      </c>
      <c r="AG55">
        <f t="shared" si="15"/>
        <v>4.2012323917930437E-2</v>
      </c>
      <c r="AH55">
        <f t="shared" si="15"/>
        <v>4.2010725122387696E-2</v>
      </c>
      <c r="AI55">
        <f t="shared" si="16"/>
        <v>4.2009326701815231E-2</v>
      </c>
      <c r="AJ55">
        <f t="shared" si="16"/>
        <v>4.2008102396835785E-2</v>
      </c>
      <c r="AK55">
        <f t="shared" si="16"/>
        <v>4.2007029089586707E-2</v>
      </c>
      <c r="AL55">
        <f t="shared" si="16"/>
        <v>4.2006087146088049E-2</v>
      </c>
      <c r="AM55">
        <f t="shared" si="16"/>
        <v>4.200525473247755E-2</v>
      </c>
      <c r="AN55">
        <f t="shared" si="16"/>
        <v>4.2004524315869811E-2</v>
      </c>
      <c r="AO55">
        <f t="shared" si="16"/>
        <v>4.2003881026154197E-2</v>
      </c>
      <c r="AP55">
        <f t="shared" si="16"/>
        <v>4.200330057060523E-2</v>
      </c>
      <c r="AQ55">
        <f t="shared" si="16"/>
        <v>4.2002804247698144E-2</v>
      </c>
      <c r="AR55">
        <f t="shared" si="16"/>
        <v>4.2002366509475621E-2</v>
      </c>
      <c r="AS55">
        <f t="shared" si="16"/>
        <v>4.2001977355530573E-2</v>
      </c>
      <c r="AT55">
        <f t="shared" si="16"/>
        <v>4.2001633818034519E-2</v>
      </c>
      <c r="AU55">
        <f t="shared" si="16"/>
        <v>4.2001329569451858E-2</v>
      </c>
      <c r="AV55">
        <f t="shared" si="16"/>
        <v>4.2001059816563158E-2</v>
      </c>
      <c r="AW55">
        <f t="shared" si="16"/>
        <v>4.2000820680284844E-2</v>
      </c>
      <c r="AX55">
        <f t="shared" si="16"/>
        <v>4.2000607028168491E-2</v>
      </c>
      <c r="AY55">
        <f t="shared" si="16"/>
        <v>4.2000422779018984E-2</v>
      </c>
      <c r="AZ55">
        <f t="shared" si="16"/>
        <v>4.2000255402430874E-2</v>
      </c>
    </row>
    <row r="56" spans="1:52">
      <c r="A56">
        <v>46</v>
      </c>
      <c r="B56">
        <f t="shared" si="3"/>
        <v>3.4023406301343172E-2</v>
      </c>
      <c r="C56">
        <f t="shared" si="3"/>
        <v>3.9787055264079073E-2</v>
      </c>
      <c r="D56">
        <f t="shared" si="15"/>
        <v>3.9717582956575806E-2</v>
      </c>
      <c r="E56">
        <f t="shared" si="15"/>
        <v>3.9627023287183545E-2</v>
      </c>
      <c r="F56">
        <f t="shared" si="15"/>
        <v>4.0236370116234224E-2</v>
      </c>
      <c r="G56">
        <f t="shared" si="15"/>
        <v>4.1652277974140159E-2</v>
      </c>
      <c r="H56">
        <f t="shared" si="15"/>
        <v>4.2307320097161691E-2</v>
      </c>
      <c r="I56">
        <f t="shared" si="15"/>
        <v>4.2544989605564229E-2</v>
      </c>
      <c r="J56">
        <f t="shared" si="15"/>
        <v>4.2580957742239973E-2</v>
      </c>
      <c r="K56">
        <f t="shared" si="15"/>
        <v>4.245073450510789E-2</v>
      </c>
      <c r="L56">
        <f t="shared" si="15"/>
        <v>4.2293003387493193E-2</v>
      </c>
      <c r="M56">
        <f t="shared" si="15"/>
        <v>4.2804902895231506E-2</v>
      </c>
      <c r="N56">
        <f t="shared" si="15"/>
        <v>4.2795438208531766E-2</v>
      </c>
      <c r="O56">
        <f t="shared" si="15"/>
        <v>4.2719558661434939E-2</v>
      </c>
      <c r="P56">
        <f t="shared" si="15"/>
        <v>4.2023018633736142E-2</v>
      </c>
      <c r="Q56">
        <f t="shared" si="15"/>
        <v>4.215422367183471E-2</v>
      </c>
      <c r="R56">
        <f t="shared" si="15"/>
        <v>4.2217529178397419E-2</v>
      </c>
      <c r="S56">
        <f t="shared" si="15"/>
        <v>4.2234200041562864E-2</v>
      </c>
      <c r="T56">
        <f t="shared" si="15"/>
        <v>4.2187967077452128E-2</v>
      </c>
      <c r="U56">
        <f t="shared" si="15"/>
        <v>4.2109568488455429E-2</v>
      </c>
      <c r="V56">
        <f t="shared" si="15"/>
        <v>4.2082922549251084E-2</v>
      </c>
      <c r="W56">
        <f t="shared" si="15"/>
        <v>4.206943212249762E-2</v>
      </c>
      <c r="X56">
        <f t="shared" si="15"/>
        <v>4.2060349423225951E-2</v>
      </c>
      <c r="Y56">
        <f t="shared" si="15"/>
        <v>4.2052550750038047E-2</v>
      </c>
      <c r="Z56">
        <f t="shared" si="15"/>
        <v>4.2045826765547092E-2</v>
      </c>
      <c r="AA56">
        <f t="shared" si="15"/>
        <v>4.2040018949609979E-2</v>
      </c>
      <c r="AB56">
        <f t="shared" si="15"/>
        <v>4.2034984192381074E-2</v>
      </c>
      <c r="AC56">
        <f t="shared" si="15"/>
        <v>4.203061770659957E-2</v>
      </c>
      <c r="AD56">
        <f t="shared" si="15"/>
        <v>4.202680552756289E-2</v>
      </c>
      <c r="AE56">
        <f t="shared" si="15"/>
        <v>4.2023474176919047E-2</v>
      </c>
      <c r="AF56">
        <f t="shared" si="15"/>
        <v>4.2020570316401343E-2</v>
      </c>
      <c r="AG56">
        <f t="shared" si="15"/>
        <v>4.2017988192697267E-2</v>
      </c>
      <c r="AH56">
        <f t="shared" si="15"/>
        <v>4.2015759483415994E-2</v>
      </c>
      <c r="AI56">
        <f t="shared" si="16"/>
        <v>4.2013801615146493E-2</v>
      </c>
      <c r="AJ56">
        <f t="shared" si="16"/>
        <v>4.2012080328719961E-2</v>
      </c>
      <c r="AK56">
        <f t="shared" si="16"/>
        <v>4.2010565450520121E-2</v>
      </c>
      <c r="AL56">
        <f t="shared" si="16"/>
        <v>4.200923108848318E-2</v>
      </c>
      <c r="AM56">
        <f t="shared" si="16"/>
        <v>4.2008049886503369E-2</v>
      </c>
      <c r="AN56">
        <f t="shared" si="16"/>
        <v>4.2007009421641581E-2</v>
      </c>
      <c r="AO56">
        <f t="shared" si="16"/>
        <v>4.2006090484250747E-2</v>
      </c>
      <c r="AP56">
        <f t="shared" si="16"/>
        <v>4.2005264501726709E-2</v>
      </c>
      <c r="AQ56">
        <f t="shared" si="16"/>
        <v>4.2004550282965916E-2</v>
      </c>
      <c r="AR56">
        <f t="shared" si="16"/>
        <v>4.200391879261358E-2</v>
      </c>
      <c r="AS56">
        <f t="shared" si="16"/>
        <v>4.200335728283295E-2</v>
      </c>
      <c r="AT56">
        <f t="shared" si="16"/>
        <v>4.200286047515104E-2</v>
      </c>
      <c r="AU56">
        <f t="shared" si="16"/>
        <v>4.2002419889689759E-2</v>
      </c>
      <c r="AV56">
        <f t="shared" si="16"/>
        <v>4.2002028841181781E-2</v>
      </c>
      <c r="AW56">
        <f t="shared" si="16"/>
        <v>4.200168181545854E-2</v>
      </c>
      <c r="AX56">
        <f t="shared" si="16"/>
        <v>4.2001372172580903E-2</v>
      </c>
      <c r="AY56">
        <f t="shared" si="16"/>
        <v>4.2001102541092655E-2</v>
      </c>
      <c r="AZ56">
        <f t="shared" si="16"/>
        <v>4.2000859185221222E-2</v>
      </c>
    </row>
    <row r="57" spans="1:52">
      <c r="A57">
        <v>47</v>
      </c>
      <c r="B57">
        <f t="shared" si="3"/>
        <v>3.4089682600726263E-2</v>
      </c>
      <c r="C57">
        <f t="shared" si="3"/>
        <v>3.9817197858428056E-2</v>
      </c>
      <c r="D57">
        <f t="shared" si="15"/>
        <v>3.9742368598009239E-2</v>
      </c>
      <c r="E57">
        <f t="shared" si="15"/>
        <v>3.9646439655579888E-2</v>
      </c>
      <c r="F57">
        <f t="shared" si="15"/>
        <v>4.0266658498094451E-2</v>
      </c>
      <c r="G57">
        <f t="shared" si="15"/>
        <v>4.1749049941515758E-2</v>
      </c>
      <c r="H57">
        <f t="shared" si="15"/>
        <v>4.2466718231922447E-2</v>
      </c>
      <c r="I57">
        <f t="shared" si="15"/>
        <v>4.271300562771585E-2</v>
      </c>
      <c r="J57">
        <f t="shared" si="15"/>
        <v>4.2718690169828155E-2</v>
      </c>
      <c r="K57">
        <f t="shared" si="15"/>
        <v>4.2551552701711515E-2</v>
      </c>
      <c r="L57">
        <f t="shared" si="15"/>
        <v>4.236959488382315E-2</v>
      </c>
      <c r="M57">
        <f t="shared" si="15"/>
        <v>4.291178147161949E-2</v>
      </c>
      <c r="N57">
        <f t="shared" si="15"/>
        <v>4.288929213923405E-2</v>
      </c>
      <c r="O57">
        <f t="shared" si="15"/>
        <v>4.2796112152829122E-2</v>
      </c>
      <c r="P57">
        <f t="shared" si="15"/>
        <v>4.2061294532541163E-2</v>
      </c>
      <c r="Q57">
        <f t="shared" si="15"/>
        <v>4.2191616624701826E-2</v>
      </c>
      <c r="R57">
        <f t="shared" si="15"/>
        <v>4.2252598125752841E-2</v>
      </c>
      <c r="S57">
        <f t="shared" si="15"/>
        <v>4.2266118859912674E-2</v>
      </c>
      <c r="T57">
        <f t="shared" si="15"/>
        <v>4.2215613862036871E-2</v>
      </c>
      <c r="U57">
        <f t="shared" si="15"/>
        <v>4.2132628894713961E-2</v>
      </c>
      <c r="V57">
        <f t="shared" si="15"/>
        <v>4.2103032655573129E-2</v>
      </c>
      <c r="W57">
        <f t="shared" si="15"/>
        <v>4.2087240445363355E-2</v>
      </c>
      <c r="X57">
        <f t="shared" si="15"/>
        <v>4.2076141512616169E-2</v>
      </c>
      <c r="Y57">
        <f t="shared" si="15"/>
        <v>4.2066560257229831E-2</v>
      </c>
      <c r="Z57">
        <f t="shared" si="15"/>
        <v>4.2058259114596472E-2</v>
      </c>
      <c r="AA57">
        <f t="shared" si="15"/>
        <v>4.2051054977841777E-2</v>
      </c>
      <c r="AB57">
        <f t="shared" si="15"/>
        <v>4.2044783295005529E-2</v>
      </c>
      <c r="AC57">
        <f t="shared" si="15"/>
        <v>4.2039320522228391E-2</v>
      </c>
      <c r="AD57">
        <f t="shared" si="15"/>
        <v>4.2034536255936769E-2</v>
      </c>
      <c r="AE57">
        <f t="shared" si="15"/>
        <v>4.2030342602627002E-2</v>
      </c>
      <c r="AF57">
        <f t="shared" si="15"/>
        <v>4.2026673546561324E-2</v>
      </c>
      <c r="AG57">
        <f t="shared" si="15"/>
        <v>4.2023411434536223E-2</v>
      </c>
      <c r="AH57">
        <f t="shared" si="15"/>
        <v>4.2020579616351868E-2</v>
      </c>
      <c r="AI57">
        <f t="shared" si="16"/>
        <v>4.2018086106666304E-2</v>
      </c>
      <c r="AJ57">
        <f t="shared" si="16"/>
        <v>4.2015888986935791E-2</v>
      </c>
      <c r="AK57">
        <f t="shared" si="16"/>
        <v>4.2013951328035239E-2</v>
      </c>
      <c r="AL57">
        <f t="shared" si="16"/>
        <v>4.2012241246118381E-2</v>
      </c>
      <c r="AM57">
        <f t="shared" si="16"/>
        <v>4.2010726097824996E-2</v>
      </c>
      <c r="AN57">
        <f t="shared" si="16"/>
        <v>4.200938877824964E-2</v>
      </c>
      <c r="AO57">
        <f t="shared" si="16"/>
        <v>4.2008205922869891E-2</v>
      </c>
      <c r="AP57">
        <f t="shared" si="16"/>
        <v>4.2007144861325375E-2</v>
      </c>
      <c r="AQ57">
        <f t="shared" si="16"/>
        <v>4.2006222018873288E-2</v>
      </c>
      <c r="AR57">
        <f t="shared" si="16"/>
        <v>4.2005405021161193E-2</v>
      </c>
      <c r="AS57">
        <f t="shared" si="16"/>
        <v>4.2004678489834607E-2</v>
      </c>
      <c r="AT57">
        <f t="shared" si="16"/>
        <v>4.2004034934101285E-2</v>
      </c>
      <c r="AU57">
        <f t="shared" si="16"/>
        <v>4.2003463813329686E-2</v>
      </c>
      <c r="AV57">
        <f t="shared" si="16"/>
        <v>4.2002956630717257E-2</v>
      </c>
      <c r="AW57">
        <f t="shared" si="16"/>
        <v>4.200250630658852E-2</v>
      </c>
      <c r="AX57">
        <f t="shared" si="16"/>
        <v>4.2002104757662133E-2</v>
      </c>
      <c r="AY57">
        <f t="shared" si="16"/>
        <v>4.2001753377125535E-2</v>
      </c>
      <c r="AZ57">
        <f t="shared" si="16"/>
        <v>4.2001437275131205E-2</v>
      </c>
    </row>
    <row r="58" spans="1:52">
      <c r="A58">
        <v>48</v>
      </c>
      <c r="B58">
        <f t="shared" si="3"/>
        <v>3.4153197387986993E-2</v>
      </c>
      <c r="C58">
        <f t="shared" si="3"/>
        <v>3.9846084510467297E-2</v>
      </c>
      <c r="D58">
        <f t="shared" si="15"/>
        <v>3.9766121504382947E-2</v>
      </c>
      <c r="E58">
        <f t="shared" si="15"/>
        <v>3.9665047008626379E-2</v>
      </c>
      <c r="F58">
        <f t="shared" si="15"/>
        <v>4.0295685222533587E-2</v>
      </c>
      <c r="G58">
        <f t="shared" si="15"/>
        <v>4.1842397011987068E-2</v>
      </c>
      <c r="H58">
        <f t="shared" si="15"/>
        <v>4.2622487753016226E-2</v>
      </c>
      <c r="I58">
        <f t="shared" si="15"/>
        <v>4.2877085995766749E-2</v>
      </c>
      <c r="J58">
        <f t="shared" si="15"/>
        <v>4.2851920674039083E-2</v>
      </c>
      <c r="K58">
        <f t="shared" si="15"/>
        <v>4.2648407703729067E-2</v>
      </c>
      <c r="L58">
        <f t="shared" si="15"/>
        <v>4.2443026684138886E-2</v>
      </c>
      <c r="M58">
        <f t="shared" si="15"/>
        <v>4.3014547412176495E-2</v>
      </c>
      <c r="N58">
        <f t="shared" si="15"/>
        <v>4.2979417475017941E-2</v>
      </c>
      <c r="O58">
        <f t="shared" si="15"/>
        <v>4.2869521928094942E-2</v>
      </c>
      <c r="P58">
        <f t="shared" si="15"/>
        <v>4.2097975602601832E-2</v>
      </c>
      <c r="Q58">
        <f t="shared" si="15"/>
        <v>4.2227451538204189E-2</v>
      </c>
      <c r="R58">
        <f t="shared" si="15"/>
        <v>4.2286205867254602E-2</v>
      </c>
      <c r="S58">
        <f t="shared" si="15"/>
        <v>4.2296707727728929E-2</v>
      </c>
      <c r="T58">
        <f t="shared" si="15"/>
        <v>4.2242108697429788E-2</v>
      </c>
      <c r="U58">
        <f t="shared" si="15"/>
        <v>4.2154728450818288E-2</v>
      </c>
      <c r="V58">
        <f t="shared" si="15"/>
        <v>4.2122304840885111E-2</v>
      </c>
      <c r="W58">
        <f t="shared" si="15"/>
        <v>4.2104306754853695E-2</v>
      </c>
      <c r="X58">
        <f t="shared" si="15"/>
        <v>4.2091275598350845E-2</v>
      </c>
      <c r="Y58">
        <f t="shared" si="15"/>
        <v>4.2079986035016885E-2</v>
      </c>
      <c r="Z58">
        <f t="shared" si="15"/>
        <v>4.2070173449157061E-2</v>
      </c>
      <c r="AA58">
        <f t="shared" si="15"/>
        <v>4.2061631171612879E-2</v>
      </c>
      <c r="AB58">
        <f t="shared" si="15"/>
        <v>4.205417410173095E-2</v>
      </c>
      <c r="AC58">
        <f t="shared" si="15"/>
        <v>4.204766072057823E-2</v>
      </c>
      <c r="AD58">
        <f t="shared" si="15"/>
        <v>4.2041944870663039E-2</v>
      </c>
      <c r="AE58">
        <f t="shared" si="15"/>
        <v>4.2036924843961307E-2</v>
      </c>
      <c r="AF58">
        <f t="shared" si="15"/>
        <v>4.2032522475492121E-2</v>
      </c>
      <c r="AG58">
        <f t="shared" si="15"/>
        <v>4.2028608707989683E-2</v>
      </c>
      <c r="AH58">
        <f t="shared" si="15"/>
        <v>4.2025198910437177E-2</v>
      </c>
      <c r="AI58">
        <f t="shared" si="16"/>
        <v>4.2022192077725506E-2</v>
      </c>
      <c r="AJ58">
        <f t="shared" si="16"/>
        <v>4.2019538951076539E-2</v>
      </c>
      <c r="AK58">
        <f t="shared" si="16"/>
        <v>4.2017196127335892E-2</v>
      </c>
      <c r="AL58">
        <f t="shared" si="16"/>
        <v>4.2015125980532426E-2</v>
      </c>
      <c r="AM58">
        <f t="shared" si="16"/>
        <v>4.2013290800353702E-2</v>
      </c>
      <c r="AN58">
        <f t="shared" si="16"/>
        <v>4.2011668995009827E-2</v>
      </c>
      <c r="AO58">
        <f t="shared" si="16"/>
        <v>4.2010233218222844E-2</v>
      </c>
      <c r="AP58">
        <f t="shared" si="16"/>
        <v>4.2008946872615971E-2</v>
      </c>
      <c r="AQ58">
        <f t="shared" si="16"/>
        <v>4.2007824099125429E-2</v>
      </c>
      <c r="AR58">
        <f t="shared" si="16"/>
        <v>4.2006829323526076E-2</v>
      </c>
      <c r="AS58">
        <f t="shared" si="16"/>
        <v>4.2005944646550518E-2</v>
      </c>
      <c r="AT58">
        <f t="shared" ref="AI58:AZ59" si="17">AT$2+AT$3*(1-EXP(-$A58/AT$5))/($A58/AT$5)+AT$4*((1-EXP(-$A58/AT$5))/($A58/AT$5)-EXP(-$A58/AT$5))</f>
        <v>4.2005160457267252E-2</v>
      </c>
      <c r="AU58">
        <f t="shared" si="17"/>
        <v>4.2004464240156011E-2</v>
      </c>
      <c r="AV58">
        <f t="shared" si="17"/>
        <v>4.2003845762359625E-2</v>
      </c>
      <c r="AW58">
        <f t="shared" si="17"/>
        <v>4.2003296443925142E-2</v>
      </c>
      <c r="AX58">
        <f t="shared" si="17"/>
        <v>4.200280681836828E-2</v>
      </c>
      <c r="AY58">
        <f t="shared" si="17"/>
        <v>4.2002377094993298E-2</v>
      </c>
      <c r="AZ58">
        <f t="shared" si="17"/>
        <v>4.2001991277964196E-2</v>
      </c>
    </row>
    <row r="59" spans="1:52">
      <c r="A59">
        <v>49</v>
      </c>
      <c r="B59">
        <f t="shared" si="3"/>
        <v>3.421411973516187E-2</v>
      </c>
      <c r="C59">
        <f t="shared" si="3"/>
        <v>3.9873792114931042E-2</v>
      </c>
      <c r="D59">
        <f t="shared" si="15"/>
        <v>3.9788904904374048E-2</v>
      </c>
      <c r="E59">
        <f t="shared" si="15"/>
        <v>3.9682894877875061E-2</v>
      </c>
      <c r="F59">
        <f t="shared" si="15"/>
        <v>4.0323527448217496E-2</v>
      </c>
      <c r="G59">
        <f t="shared" si="15"/>
        <v>4.1932468995061048E-2</v>
      </c>
      <c r="H59">
        <f t="shared" si="15"/>
        <v>4.2774680040071671E-2</v>
      </c>
      <c r="I59">
        <f t="shared" si="15"/>
        <v>4.3037285663852044E-2</v>
      </c>
      <c r="J59">
        <f t="shared" si="15"/>
        <v>4.2980810272354793E-2</v>
      </c>
      <c r="K59">
        <f t="shared" si="15"/>
        <v>4.2741509254951147E-2</v>
      </c>
      <c r="L59">
        <f t="shared" si="15"/>
        <v>4.2513486371733945E-2</v>
      </c>
      <c r="M59">
        <f t="shared" si="15"/>
        <v>4.3113408861271053E-2</v>
      </c>
      <c r="N59">
        <f t="shared" si="15"/>
        <v>4.3066016612333544E-2</v>
      </c>
      <c r="O59">
        <f t="shared" si="15"/>
        <v>4.2939972480905683E-2</v>
      </c>
      <c r="P59">
        <f t="shared" si="15"/>
        <v>4.2133159486352288E-2</v>
      </c>
      <c r="Q59">
        <f t="shared" si="15"/>
        <v>4.226182380237805E-2</v>
      </c>
      <c r="R59">
        <f t="shared" si="15"/>
        <v>4.2318441864376402E-2</v>
      </c>
      <c r="S59">
        <f t="shared" si="15"/>
        <v>4.2326048070466332E-2</v>
      </c>
      <c r="T59">
        <f t="shared" si="15"/>
        <v>4.2267522111069093E-2</v>
      </c>
      <c r="U59">
        <f t="shared" si="15"/>
        <v>4.2175925984288168E-2</v>
      </c>
      <c r="V59">
        <f t="shared" si="15"/>
        <v>4.2140790406440219E-2</v>
      </c>
      <c r="W59">
        <f t="shared" si="15"/>
        <v>4.2120676480329439E-2</v>
      </c>
      <c r="X59">
        <f t="shared" si="15"/>
        <v>4.2105791966341684E-2</v>
      </c>
      <c r="Y59">
        <f t="shared" si="15"/>
        <v>4.2092863821910666E-2</v>
      </c>
      <c r="Z59">
        <f t="shared" si="15"/>
        <v>4.2081601484380657E-2</v>
      </c>
      <c r="AA59">
        <f t="shared" si="15"/>
        <v>4.2071775684034848E-2</v>
      </c>
      <c r="AB59">
        <f t="shared" si="15"/>
        <v>4.2063181610248752E-2</v>
      </c>
      <c r="AC59">
        <f t="shared" si="15"/>
        <v>4.205566050269214E-2</v>
      </c>
      <c r="AD59">
        <f t="shared" si="15"/>
        <v>4.204905109297221E-2</v>
      </c>
      <c r="AE59">
        <f t="shared" si="15"/>
        <v>4.2043238422402443E-2</v>
      </c>
      <c r="AF59">
        <f t="shared" si="15"/>
        <v>4.2038132672646236E-2</v>
      </c>
      <c r="AG59">
        <f t="shared" si="15"/>
        <v>4.2033593847847411E-2</v>
      </c>
      <c r="AH59">
        <f t="shared" si="15"/>
        <v>4.2029629661919775E-2</v>
      </c>
      <c r="AI59">
        <f t="shared" si="17"/>
        <v>4.2026130458140798E-2</v>
      </c>
      <c r="AJ59">
        <f t="shared" si="17"/>
        <v>4.2023039937099403E-2</v>
      </c>
      <c r="AK59">
        <f t="shared" si="17"/>
        <v>4.2020308485857936E-2</v>
      </c>
      <c r="AL59">
        <f t="shared" si="17"/>
        <v>4.2017892970692833E-2</v>
      </c>
      <c r="AM59">
        <f t="shared" si="17"/>
        <v>4.2015750821153788E-2</v>
      </c>
      <c r="AN59">
        <f t="shared" si="17"/>
        <v>4.2013856141704622E-2</v>
      </c>
      <c r="AO59">
        <f t="shared" si="17"/>
        <v>4.2012177766832429E-2</v>
      </c>
      <c r="AP59">
        <f t="shared" si="17"/>
        <v>4.2010675332430414E-2</v>
      </c>
      <c r="AQ59">
        <f t="shared" si="17"/>
        <v>4.2009360788351414E-2</v>
      </c>
      <c r="AR59">
        <f t="shared" si="17"/>
        <v>4.2008195491104572E-2</v>
      </c>
      <c r="AS59">
        <f t="shared" si="17"/>
        <v>4.2007159123404046E-2</v>
      </c>
      <c r="AT59">
        <f t="shared" si="17"/>
        <v>4.2006240040715341E-2</v>
      </c>
      <c r="AU59">
        <f t="shared" si="17"/>
        <v>4.2005423833237146E-2</v>
      </c>
      <c r="AV59">
        <f t="shared" si="17"/>
        <v>4.200469860291705E-2</v>
      </c>
      <c r="AW59">
        <f t="shared" si="17"/>
        <v>4.2004054330760439E-2</v>
      </c>
      <c r="AX59">
        <f t="shared" si="17"/>
        <v>4.2003480223537372E-2</v>
      </c>
      <c r="AY59">
        <f t="shared" si="17"/>
        <v>4.200297535499066E-2</v>
      </c>
      <c r="AZ59">
        <f t="shared" si="17"/>
        <v>4.2002522668438208E-2</v>
      </c>
    </row>
    <row r="60" spans="1:52">
      <c r="A60">
        <v>50</v>
      </c>
      <c r="B60">
        <f t="shared" si="3"/>
        <v>3.4272605188575667E-2</v>
      </c>
      <c r="C60">
        <f t="shared" si="3"/>
        <v>3.9900391414867606E-2</v>
      </c>
      <c r="D60">
        <f t="shared" si="15"/>
        <v>3.9810776968365505E-2</v>
      </c>
      <c r="E60">
        <f t="shared" si="15"/>
        <v>3.9700028832353788E-2</v>
      </c>
      <c r="F60">
        <f t="shared" si="15"/>
        <v>4.03502561815395E-2</v>
      </c>
      <c r="G60">
        <f t="shared" si="15"/>
        <v>4.2019409403220839E-2</v>
      </c>
      <c r="H60">
        <f t="shared" si="15"/>
        <v>4.2923350738731145E-2</v>
      </c>
      <c r="I60">
        <f t="shared" si="15"/>
        <v>4.3193665070971922E-2</v>
      </c>
      <c r="J60">
        <f t="shared" si="15"/>
        <v>4.3105517186749362E-2</v>
      </c>
      <c r="K60">
        <f t="shared" si="15"/>
        <v>4.2831054787752607E-2</v>
      </c>
      <c r="L60">
        <f t="shared" si="15"/>
        <v>4.258114760222962E-2</v>
      </c>
      <c r="M60">
        <f t="shared" si="15"/>
        <v>4.3208562775619914E-2</v>
      </c>
      <c r="N60">
        <f t="shared" si="15"/>
        <v>4.3149279372696935E-2</v>
      </c>
      <c r="O60">
        <f t="shared" si="15"/>
        <v>4.3007634914368487E-2</v>
      </c>
      <c r="P60">
        <f t="shared" si="15"/>
        <v>4.216693601488606E-2</v>
      </c>
      <c r="Q60">
        <f t="shared" si="15"/>
        <v>4.2294821176105904E-2</v>
      </c>
      <c r="R60">
        <f t="shared" si="15"/>
        <v>4.2349388421715685E-2</v>
      </c>
      <c r="S60">
        <f t="shared" si="15"/>
        <v>4.2354214799576843E-2</v>
      </c>
      <c r="T60">
        <f t="shared" si="15"/>
        <v>4.2291918988222085E-2</v>
      </c>
      <c r="U60">
        <f t="shared" si="15"/>
        <v>4.2196275616457293E-2</v>
      </c>
      <c r="V60">
        <f t="shared" si="15"/>
        <v>4.2158536549404053E-2</v>
      </c>
      <c r="W60">
        <f t="shared" si="15"/>
        <v>4.2136391416813752E-2</v>
      </c>
      <c r="X60">
        <f t="shared" si="15"/>
        <v>4.2119727679637536E-2</v>
      </c>
      <c r="Y60">
        <f t="shared" si="15"/>
        <v>4.210522649735067E-2</v>
      </c>
      <c r="Z60">
        <f t="shared" si="15"/>
        <v>4.2092572398214921E-2</v>
      </c>
      <c r="AA60">
        <f t="shared" si="15"/>
        <v>4.2081514415977406E-2</v>
      </c>
      <c r="AB60">
        <f t="shared" si="15"/>
        <v>4.2071828818441424E-2</v>
      </c>
      <c r="AC60">
        <f t="shared" ref="AC60:AZ60" si="18">AC$2+AC$3*(1-EXP(-$A60/AC$5))/($A60/AC$5)+AC$4*((1-EXP(-$A60/AC$5))/($A60/AC$5)-EXP(-$A60/AC$5))</f>
        <v>4.206334029353536E-2</v>
      </c>
      <c r="AD60">
        <f t="shared" si="18"/>
        <v>4.2055873066401378E-2</v>
      </c>
      <c r="AE60">
        <f t="shared" si="18"/>
        <v>4.2049299457716953E-2</v>
      </c>
      <c r="AF60">
        <f t="shared" si="18"/>
        <v>4.2043518461924001E-2</v>
      </c>
      <c r="AG60">
        <f t="shared" si="18"/>
        <v>4.2038379582119569E-2</v>
      </c>
      <c r="AH60">
        <f t="shared" si="18"/>
        <v>4.2033883183350836E-2</v>
      </c>
      <c r="AI60">
        <f t="shared" si="18"/>
        <v>4.2029911303346393E-2</v>
      </c>
      <c r="AJ60">
        <f t="shared" si="18"/>
        <v>4.2026400883687504E-2</v>
      </c>
      <c r="AK60">
        <f t="shared" si="18"/>
        <v>4.2023296350044571E-2</v>
      </c>
      <c r="AL60">
        <f t="shared" si="18"/>
        <v>4.2020549281251686E-2</v>
      </c>
      <c r="AM60">
        <f t="shared" si="18"/>
        <v>4.2018112441126215E-2</v>
      </c>
      <c r="AN60">
        <f t="shared" si="18"/>
        <v>4.2015955802535476E-2</v>
      </c>
      <c r="AO60">
        <f t="shared" si="18"/>
        <v>4.2014044533501049E-2</v>
      </c>
      <c r="AP60">
        <f t="shared" si="18"/>
        <v>4.2012334653855329E-2</v>
      </c>
      <c r="AQ60">
        <f t="shared" si="18"/>
        <v>4.2010836010011057E-2</v>
      </c>
      <c r="AR60">
        <f t="shared" si="18"/>
        <v>4.2009507011982333E-2</v>
      </c>
      <c r="AS60">
        <f t="shared" si="18"/>
        <v>4.200832502118558E-2</v>
      </c>
      <c r="AT60">
        <f t="shared" si="18"/>
        <v>4.2007276440827399E-2</v>
      </c>
      <c r="AU60">
        <f t="shared" si="18"/>
        <v>4.2006345042596711E-2</v>
      </c>
      <c r="AV60">
        <f t="shared" si="18"/>
        <v>4.2005517329853671E-2</v>
      </c>
      <c r="AW60">
        <f t="shared" si="18"/>
        <v>4.2004781902123658E-2</v>
      </c>
      <c r="AX60">
        <f t="shared" si="18"/>
        <v>4.2004126692500872E-2</v>
      </c>
      <c r="AY60">
        <f t="shared" si="18"/>
        <v>4.2003549684589164E-2</v>
      </c>
      <c r="AZ60">
        <f t="shared" si="18"/>
        <v>4.2003032803294184E-2</v>
      </c>
    </row>
  </sheetData>
  <pageMargins left="0.75" right="0.75" top="1" bottom="1" header="0.5" footer="0.5"/>
  <pageSetup paperSize="9" orientation="portrait" horizontalDpi="4294967292" verticalDpi="4294967292"/>
  <ignoredErrors>
    <ignoredError sqref="B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G18" sqref="G18"/>
    </sheetView>
  </sheetViews>
  <sheetFormatPr baseColWidth="10" defaultRowHeight="12" x14ac:dyDescent="0"/>
  <cols>
    <col min="5" max="5" width="7.83203125" customWidth="1"/>
    <col min="7" max="7" width="11.1640625" customWidth="1"/>
    <col min="8" max="8" width="14.6640625" customWidth="1"/>
  </cols>
  <sheetData>
    <row r="1" spans="1:9">
      <c r="A1" t="s">
        <v>14</v>
      </c>
      <c r="B1" t="s">
        <v>18</v>
      </c>
      <c r="D1" t="s">
        <v>29</v>
      </c>
      <c r="E1">
        <f>COUNT(B2:B52)</f>
        <v>51</v>
      </c>
      <c r="G1" t="s">
        <v>26</v>
      </c>
      <c r="H1" t="s">
        <v>27</v>
      </c>
      <c r="I1" t="s">
        <v>28</v>
      </c>
    </row>
    <row r="2" spans="1:9">
      <c r="A2">
        <v>0</v>
      </c>
      <c r="B2">
        <f>HLOOKUP(A2,nelson_siegel_t!$B$1:$AZ$9,9)</f>
        <v>6.4854369678118313E-3</v>
      </c>
      <c r="D2" t="s">
        <v>30</v>
      </c>
      <c r="E2">
        <v>50</v>
      </c>
      <c r="H2">
        <f ca="1">RAND()</f>
        <v>0.96632827011351463</v>
      </c>
      <c r="I2">
        <f ca="1">$E$14+$E$13*B2+$E$15^0.5*H2</f>
        <v>1.5002226331815468E-2</v>
      </c>
    </row>
    <row r="3" spans="1:9">
      <c r="A3">
        <v>1</v>
      </c>
      <c r="B3">
        <f>HLOOKUP(A3,nelson_siegel_t!$B$1:$AZ$9,9)</f>
        <v>-5.8575758604604081E-3</v>
      </c>
      <c r="H3">
        <v>0.85959968768478889</v>
      </c>
      <c r="I3">
        <f ca="1">$E$14+$E$13*I2+$E$15^0.5*H3</f>
        <v>2.188933520515416E-2</v>
      </c>
    </row>
    <row r="4" spans="1:9">
      <c r="A4">
        <v>2</v>
      </c>
      <c r="B4">
        <f>HLOOKUP(A4,nelson_siegel_t!$B$1:$AZ$9,9)</f>
        <v>9.2558032361454712E-4</v>
      </c>
      <c r="D4" t="s">
        <v>31</v>
      </c>
      <c r="H4">
        <v>0.51952860295888559</v>
      </c>
      <c r="I4">
        <f ca="1">$E$14+$E$13*I3+$E$15^0.5*H4</f>
        <v>2.6542447275549927E-2</v>
      </c>
    </row>
    <row r="5" spans="1:9">
      <c r="A5">
        <v>3</v>
      </c>
      <c r="B5">
        <f>HLOOKUP(A5,nelson_siegel_t!$B$1:$AZ$9,9)</f>
        <v>1.1299204180340722E-2</v>
      </c>
      <c r="D5" t="s">
        <v>33</v>
      </c>
      <c r="E5" s="4">
        <f ca="1">SUM(OFFSET(B51,,,-$E$2))</f>
        <v>1.80388438458762</v>
      </c>
      <c r="H5">
        <v>0.48344006871344225</v>
      </c>
      <c r="I5">
        <f ca="1">$E$14+$E$13*I4+$E$15^0.5*H5</f>
        <v>3.0385417832863096E-2</v>
      </c>
    </row>
    <row r="6" spans="1:9">
      <c r="A6">
        <v>4</v>
      </c>
      <c r="B6">
        <f>HLOOKUP(A6,nelson_siegel_t!$B$1:$AZ$9,9)</f>
        <v>2.6154197069162895E-2</v>
      </c>
      <c r="D6" t="s">
        <v>34</v>
      </c>
      <c r="E6" s="4">
        <f ca="1">SUM(OFFSET(B52,,,-$E$2))</f>
        <v>1.8391076453250712</v>
      </c>
      <c r="H6">
        <v>0.77095603053729211</v>
      </c>
      <c r="I6">
        <f ca="1">$E$14+$E$13*I5+$E$15^0.5*H6</f>
        <v>3.4704906813152643E-2</v>
      </c>
    </row>
    <row r="7" spans="1:9">
      <c r="A7">
        <v>5</v>
      </c>
      <c r="B7">
        <f>HLOOKUP(A7,nelson_siegel_t!$B$1:$AZ$9,9)</f>
        <v>3.3698637629482109E-2</v>
      </c>
      <c r="D7" t="s">
        <v>32</v>
      </c>
      <c r="E7">
        <f ca="1">SUMPRODUCT(OFFSET(B51,,,-$E$2),OFFSET(B51,,,-$E$2))</f>
        <v>7.0693437459614414E-2</v>
      </c>
      <c r="H7">
        <v>0.83542772953625943</v>
      </c>
      <c r="I7">
        <f ca="1">$E$14+$E$13*I6+$E$15^0.5*H7</f>
        <v>3.8626046375367581E-2</v>
      </c>
    </row>
    <row r="8" spans="1:9">
      <c r="A8">
        <v>6</v>
      </c>
      <c r="B8">
        <f>HLOOKUP(A8,nelson_siegel_t!$B$1:$AZ$9,9)</f>
        <v>3.5639083841668404E-2</v>
      </c>
      <c r="D8" t="s">
        <v>35</v>
      </c>
      <c r="E8">
        <f ca="1">SUMPRODUCT(OFFSET(B51,,,-$E$2),OFFSET(B52,,,-$E$2))</f>
        <v>7.114404460159722E-2</v>
      </c>
      <c r="H8">
        <v>0.27988799191941371</v>
      </c>
      <c r="I8">
        <f ca="1">$E$14+$E$13*I7+$E$15^0.5*H8</f>
        <v>3.9968643205370934E-2</v>
      </c>
    </row>
    <row r="9" spans="1:9">
      <c r="A9">
        <v>7</v>
      </c>
      <c r="B9">
        <f>HLOOKUP(A9,nelson_siegel_t!$B$1:$AZ$9,9)</f>
        <v>3.7239970400666643E-2</v>
      </c>
      <c r="D9" t="s">
        <v>36</v>
      </c>
      <c r="E9">
        <f ca="1">SUMPRODUCT(OFFSET(B52,,,-$E$2),OFFSET(B51,,,-$E$2))</f>
        <v>7.114404460159722E-2</v>
      </c>
      <c r="H9">
        <v>0.21879332659806028</v>
      </c>
      <c r="I9">
        <f ca="1">$E$14+$E$13*I8+$E$15^0.5*H9</f>
        <v>4.089451014531325E-2</v>
      </c>
    </row>
    <row r="10" spans="1:9">
      <c r="A10">
        <v>8</v>
      </c>
      <c r="B10">
        <f>HLOOKUP(A10,nelson_siegel_t!$B$1:$AZ$9,9)</f>
        <v>3.9536169650748E-2</v>
      </c>
      <c r="H10">
        <v>0.50712466902806552</v>
      </c>
      <c r="I10">
        <f ca="1">$E$14+$E$13*I9+$E$15^0.5*H10</f>
        <v>4.2726048938535724E-2</v>
      </c>
    </row>
    <row r="11" spans="1:9">
      <c r="A11">
        <v>9</v>
      </c>
      <c r="B11">
        <f>HLOOKUP(A11,nelson_siegel_t!$B$1:$AZ$9,9)</f>
        <v>4.2133578806556056E-2</v>
      </c>
      <c r="H11">
        <v>0.26030804360713145</v>
      </c>
      <c r="I11">
        <f ca="1">$E$14+$E$13*I10+$E$15^0.5*H11</f>
        <v>4.3398917599181526E-2</v>
      </c>
    </row>
    <row r="12" spans="1:9">
      <c r="A12">
        <v>10</v>
      </c>
      <c r="B12">
        <f>HLOOKUP(A12,nelson_siegel_t!$B$1:$AZ$9,9)</f>
        <v>4.439545011409133E-2</v>
      </c>
      <c r="D12" t="s">
        <v>19</v>
      </c>
      <c r="H12">
        <v>9.9705190614205241E-2</v>
      </c>
      <c r="I12">
        <f ca="1">$E$14+$E$13*I11+$E$15^0.5*H12</f>
        <v>4.339365921596755E-2</v>
      </c>
    </row>
    <row r="13" spans="1:9">
      <c r="A13">
        <v>11</v>
      </c>
      <c r="B13">
        <f>HLOOKUP(A13,nelson_siegel_t!$B$1:$AZ$9,9)</f>
        <v>4.051382255931385E-2</v>
      </c>
      <c r="D13" t="s">
        <v>37</v>
      </c>
      <c r="E13" s="5">
        <f ca="1">(E2*E8-E5*E6)/(E2*E7-E5^2)</f>
        <v>0.85389284713442226</v>
      </c>
      <c r="H13">
        <v>0.77151322108514853</v>
      </c>
      <c r="I13">
        <f ca="1">$E$14+$E$13*I12+$E$15^0.5*H13</f>
        <v>4.5814562680012577E-2</v>
      </c>
    </row>
    <row r="14" spans="1:9">
      <c r="A14">
        <v>12</v>
      </c>
      <c r="B14">
        <f>HLOOKUP(A14,nelson_siegel_t!$B$1:$AZ$9,9)</f>
        <v>3.981715125218345E-2</v>
      </c>
      <c r="D14" t="s">
        <v>20</v>
      </c>
      <c r="E14">
        <f ca="1">(E6-E13*E5)/E2</f>
        <v>5.9756734453644622E-3</v>
      </c>
      <c r="H14">
        <v>0.22020392953853729</v>
      </c>
      <c r="I14">
        <f ca="1">$E$14+$E$13*I13+$E$15^0.5*H14</f>
        <v>4.5891391595997311E-2</v>
      </c>
    </row>
    <row r="15" spans="1:9">
      <c r="A15">
        <v>13</v>
      </c>
      <c r="B15">
        <f>HLOOKUP(A15,nelson_siegel_t!$B$1:$AZ$9,9)</f>
        <v>3.9789212188306965E-2</v>
      </c>
      <c r="D15" t="s">
        <v>23</v>
      </c>
      <c r="E15" s="6">
        <f ca="1">SUMPRODUCT(OFFSET(B52,,,-$E$2)-E13*OFFSET(B51,,,-$E$2)-E14,OFFSET(B52,,,-$E$2)-E13*OFFSET(B51,,,-$E$2)-E14)/E2</f>
        <v>1.303389020735981E-5</v>
      </c>
      <c r="H15">
        <v>0.94419963759976533</v>
      </c>
      <c r="I15">
        <f ca="1">$E$14+$E$13*I14+$E$15^0.5*H15</f>
        <v>4.8570799273320357E-2</v>
      </c>
    </row>
    <row r="16" spans="1:9">
      <c r="A16">
        <v>14</v>
      </c>
      <c r="B16">
        <f>HLOOKUP(A16,nelson_siegel_t!$B$1:$AZ$9,9)</f>
        <v>4.9574703249138215E-2</v>
      </c>
      <c r="H16">
        <v>0.53181321215220567</v>
      </c>
      <c r="I16">
        <f ca="1">$E$14+$E$13*I15+$E$15^0.5*H16</f>
        <v>4.9369909079497509E-2</v>
      </c>
    </row>
    <row r="17" spans="1:9">
      <c r="A17">
        <v>15</v>
      </c>
      <c r="B17">
        <f>HLOOKUP(A17,nelson_siegel_t!$B$1:$AZ$9,9)</f>
        <v>4.6168322770011427E-2</v>
      </c>
      <c r="D17" t="s">
        <v>21</v>
      </c>
      <c r="E17">
        <f ca="1">-LOG(E13)</f>
        <v>6.8596624413986521E-2</v>
      </c>
      <c r="H17">
        <v>0.30210166829367846</v>
      </c>
      <c r="I17">
        <f ca="1">$E$14+$E$13*I16+$E$15^0.5*H17</f>
        <v>4.92229475984505E-2</v>
      </c>
    </row>
    <row r="18" spans="1:9">
      <c r="A18">
        <v>16</v>
      </c>
      <c r="B18">
        <f>HLOOKUP(A18,nelson_siegel_t!$B$1:$AZ$9,9)</f>
        <v>4.1913725819785794E-2</v>
      </c>
      <c r="D18" t="s">
        <v>24</v>
      </c>
      <c r="E18" s="5">
        <f ca="1">E14/(1-E13)</f>
        <v>4.0899253240956876E-2</v>
      </c>
      <c r="H18">
        <v>0.29297596023892236</v>
      </c>
      <c r="I18">
        <f ca="1">$E$14+$E$13*I17+$E$15^0.5*H18</f>
        <v>4.906451217225033E-2</v>
      </c>
    </row>
    <row r="19" spans="1:9">
      <c r="A19">
        <v>17</v>
      </c>
      <c r="B19">
        <f>HLOOKUP(A19,nelson_siegel_t!$B$1:$AZ$9,9)</f>
        <v>3.8042343997284039E-2</v>
      </c>
      <c r="D19" t="s">
        <v>25</v>
      </c>
      <c r="E19">
        <f ca="1">(E15*2*LOG(E13)/(E13^2-1))^0.5</f>
        <v>2.5693622919567174E-3</v>
      </c>
      <c r="H19">
        <v>0.40407652507018788</v>
      </c>
      <c r="I19">
        <f ca="1">$E$14+$E$13*I18+$E$15^0.5*H19</f>
        <v>4.9330325880693894E-2</v>
      </c>
    </row>
    <row r="20" spans="1:9">
      <c r="A20">
        <v>18</v>
      </c>
      <c r="B20">
        <f>HLOOKUP(A20,nelson_siegel_t!$B$1:$AZ$9,9)</f>
        <v>3.3938834987432998E-2</v>
      </c>
      <c r="H20">
        <v>0.46917281262912525</v>
      </c>
      <c r="I20">
        <f ca="1">$E$14+$E$13*I19+$E$15^0.5*H20</f>
        <v>4.9792316043237493E-2</v>
      </c>
    </row>
    <row r="21" spans="1:9">
      <c r="A21">
        <v>19</v>
      </c>
      <c r="B21">
        <f>HLOOKUP(A21,nelson_siegel_t!$B$1:$AZ$9,9)</f>
        <v>3.0904687887549558E-2</v>
      </c>
      <c r="H21">
        <v>1.6583187411490341E-2</v>
      </c>
      <c r="I21">
        <f ca="1">$E$14+$E$13*I20+$E$15^0.5*H21</f>
        <v>4.855284537517629E-2</v>
      </c>
    </row>
    <row r="22" spans="1:9">
      <c r="A22">
        <v>20</v>
      </c>
      <c r="B22">
        <f>HLOOKUP(A22,nelson_siegel_t!$B$1:$AZ$9,9)</f>
        <v>3.1456897025650542E-2</v>
      </c>
      <c r="H22">
        <v>0.17198162474422563</v>
      </c>
      <c r="I22">
        <f ca="1">$E$14+$E$13*I21+$E$15^0.5*H22</f>
        <v>4.8055497126156393E-2</v>
      </c>
    </row>
    <row r="23" spans="1:9">
      <c r="A23">
        <v>21</v>
      </c>
      <c r="B23">
        <f>HLOOKUP(A23,nelson_siegel_t!$B$1:$AZ$9,9)</f>
        <v>3.2741073581003914E-2</v>
      </c>
      <c r="H23">
        <v>0.70833184420111295</v>
      </c>
      <c r="I23">
        <f ca="1">$E$14+$E$13*I22+$E$15^0.5*H23</f>
        <v>4.956717229011396E-2</v>
      </c>
    </row>
    <row r="24" spans="1:9">
      <c r="A24">
        <v>22</v>
      </c>
      <c r="B24">
        <f>HLOOKUP(A24,nelson_siegel_t!$B$1:$AZ$9,9)</f>
        <v>3.3848706593893239E-2</v>
      </c>
      <c r="H24">
        <v>0.36435889979259128</v>
      </c>
      <c r="I24">
        <f ca="1">$E$14+$E$13*I23+$E$15^0.5*H24</f>
        <v>4.9616153284932268E-2</v>
      </c>
    </row>
    <row r="25" spans="1:9">
      <c r="A25">
        <v>23</v>
      </c>
      <c r="B25">
        <f>HLOOKUP(A25,nelson_siegel_t!$B$1:$AZ$9,9)</f>
        <v>3.4814784160699705E-2</v>
      </c>
      <c r="H25">
        <v>0.49418874896941112</v>
      </c>
      <c r="I25">
        <f ca="1">$E$14+$E$13*I24+$E$15^0.5*H25</f>
        <v>5.0126695751937456E-2</v>
      </c>
    </row>
    <row r="26" spans="1:9">
      <c r="A26">
        <v>24</v>
      </c>
      <c r="B26">
        <f>HLOOKUP(A26,nelson_siegel_t!$B$1:$AZ$9,9)</f>
        <v>3.5659309164860174E-2</v>
      </c>
      <c r="H26">
        <v>0.84844920931515799</v>
      </c>
      <c r="I26">
        <f ca="1">$E$14+$E$13*I25+$E$15^0.5*H26</f>
        <v>5.184161241079463E-2</v>
      </c>
    </row>
    <row r="27" spans="1:9">
      <c r="A27">
        <v>25</v>
      </c>
      <c r="B27">
        <f>HLOOKUP(A27,nelson_siegel_t!$B$1:$AZ$9,9)</f>
        <v>3.6399074219721134E-2</v>
      </c>
      <c r="H27">
        <v>0.81329367372386874</v>
      </c>
      <c r="I27">
        <f ca="1">$E$14+$E$13*I26+$E$15^0.5*H27</f>
        <v>5.3179047279183454E-2</v>
      </c>
    </row>
    <row r="28" spans="1:9">
      <c r="A28">
        <v>26</v>
      </c>
      <c r="B28">
        <f>HLOOKUP(A28,nelson_siegel_t!$B$1:$AZ$9,9)</f>
        <v>3.7048218770320135E-2</v>
      </c>
      <c r="H28">
        <v>0.18316335488424484</v>
      </c>
      <c r="I28">
        <f ca="1">$E$14+$E$13*I27+$E$15^0.5*H28</f>
        <v>5.204614665962095E-2</v>
      </c>
    </row>
    <row r="29" spans="1:9">
      <c r="A29">
        <v>27</v>
      </c>
      <c r="B29">
        <f>HLOOKUP(A29,nelson_siegel_t!$B$1:$AZ$9,9)</f>
        <v>3.7618751784206705E-2</v>
      </c>
      <c r="H29">
        <v>0.6022163279378534</v>
      </c>
      <c r="I29">
        <f ca="1">$E$14+$E$13*I28+$E$15^0.5*H29</f>
        <v>5.2591656057887702E-2</v>
      </c>
    </row>
    <row r="30" spans="1:9">
      <c r="A30">
        <v>28</v>
      </c>
      <c r="B30">
        <f>HLOOKUP(A30,nelson_siegel_t!$B$1:$AZ$9,9)</f>
        <v>3.8120880767679492E-2</v>
      </c>
      <c r="H30">
        <v>0.3159639403330804</v>
      </c>
      <c r="I30">
        <f ca="1">$E$14+$E$13*I29+$E$15^0.5*H30</f>
        <v>5.2024020537685435E-2</v>
      </c>
    </row>
    <row r="31" spans="1:9">
      <c r="A31">
        <v>29</v>
      </c>
      <c r="B31">
        <f>HLOOKUP(A31,nelson_siegel_t!$B$1:$AZ$9,9)</f>
        <v>3.85633564664341E-2</v>
      </c>
      <c r="H31">
        <v>0.26399487383039089</v>
      </c>
      <c r="I31">
        <f ca="1">$E$14+$E$13*I30+$E$15^0.5*H31</f>
        <v>5.1351699411782872E-2</v>
      </c>
    </row>
    <row r="32" spans="1:9">
      <c r="A32">
        <v>30</v>
      </c>
      <c r="B32">
        <f>HLOOKUP(A32,nelson_siegel_t!$B$1:$AZ$9,9)</f>
        <v>3.8953709682492711E-2</v>
      </c>
      <c r="H32">
        <v>5.6171841938364664E-2</v>
      </c>
      <c r="I32">
        <f ca="1">$E$14+$E$13*I31+$E$15^0.5*H32</f>
        <v>5.0027316538075239E-2</v>
      </c>
    </row>
    <row r="33" spans="1:9">
      <c r="A33">
        <v>31</v>
      </c>
      <c r="B33">
        <f>HLOOKUP(A33,nelson_siegel_t!$B$1:$AZ$9,9)</f>
        <v>3.9298532347430838E-2</v>
      </c>
      <c r="H33">
        <v>0.41764339776130821</v>
      </c>
      <c r="I33">
        <f ca="1">$E$14+$E$13*I32+$E$15^0.5*H33</f>
        <v>5.0201437416082795E-2</v>
      </c>
    </row>
    <row r="34" spans="1:9">
      <c r="A34">
        <v>32</v>
      </c>
      <c r="B34">
        <f>HLOOKUP(A34,nelson_siegel_t!$B$1:$AZ$9,9)</f>
        <v>3.9603177958364329E-2</v>
      </c>
      <c r="H34">
        <v>0.50767541345494727</v>
      </c>
      <c r="I34">
        <f ca="1">$E$14+$E$13*I33+$E$15^0.5*H34</f>
        <v>5.0675155887780196E-2</v>
      </c>
    </row>
    <row r="35" spans="1:9">
      <c r="A35">
        <v>33</v>
      </c>
      <c r="B35">
        <f>HLOOKUP(A35,nelson_siegel_t!$B$1:$AZ$9,9)</f>
        <v>3.987262821603705E-2</v>
      </c>
      <c r="H35">
        <v>0.59528522621678448</v>
      </c>
      <c r="I35">
        <f ca="1">$E$14+$E$13*I34+$E$15^0.5*H35</f>
        <v>5.139595384859684E-2</v>
      </c>
    </row>
    <row r="36" spans="1:9">
      <c r="A36">
        <v>34</v>
      </c>
      <c r="B36">
        <f>HLOOKUP(A36,nelson_siegel_t!$B$1:$AZ$9,9)</f>
        <v>4.0111117467617662E-2</v>
      </c>
      <c r="H36">
        <v>2.0151692158564827E-2</v>
      </c>
      <c r="I36">
        <f ca="1">$E$14+$E$13*I35+$E$15^0.5*H36</f>
        <v>4.9935063413488426E-2</v>
      </c>
    </row>
    <row r="37" spans="1:9">
      <c r="A37">
        <v>35</v>
      </c>
      <c r="B37">
        <f>HLOOKUP(A37,nelson_siegel_t!$B$1:$AZ$9,9)</f>
        <v>4.0322324636619097E-2</v>
      </c>
      <c r="H37">
        <v>0.56172787877493069</v>
      </c>
      <c r="I37">
        <f ca="1">$E$14+$E$13*I36+$E$15^0.5*H37</f>
        <v>5.0642843834018562E-2</v>
      </c>
    </row>
    <row r="38" spans="1:9">
      <c r="A38">
        <v>36</v>
      </c>
      <c r="B38">
        <f>HLOOKUP(A38,nelson_siegel_t!$B$1:$AZ$9,9)</f>
        <v>4.0509481021273525E-2</v>
      </c>
      <c r="H38">
        <v>0.98944352720613493</v>
      </c>
      <c r="I38">
        <f ca="1">$E$14+$E$13*I37+$E$15^0.5*H38</f>
        <v>5.2791372012236125E-2</v>
      </c>
    </row>
    <row r="39" spans="1:9">
      <c r="A39">
        <v>37</v>
      </c>
      <c r="B39">
        <f>HLOOKUP(A39,nelson_siegel_t!$B$1:$AZ$9,9)</f>
        <v>4.0675397152500375E-2</v>
      </c>
      <c r="H39">
        <v>0.60514358589599537</v>
      </c>
      <c r="I39">
        <f ca="1">$E$14+$E$13*I38+$E$15^0.5*H39</f>
        <v>5.3238566783009991E-2</v>
      </c>
    </row>
    <row r="40" spans="1:9">
      <c r="A40">
        <v>38</v>
      </c>
      <c r="B40">
        <f>HLOOKUP(A40,nelson_siegel_t!$B$1:$AZ$9,9)</f>
        <v>4.0822548812463298E-2</v>
      </c>
      <c r="H40">
        <v>0.26769905707033159</v>
      </c>
      <c r="I40">
        <f ca="1">$E$14+$E$13*I39+$E$15^0.5*H40</f>
        <v>5.2402164783100641E-2</v>
      </c>
    </row>
    <row r="41" spans="1:9">
      <c r="A41">
        <v>39</v>
      </c>
      <c r="B41">
        <f>HLOOKUP(A41,nelson_siegel_t!$B$1:$AZ$9,9)</f>
        <v>4.0953106817137534E-2</v>
      </c>
      <c r="H41">
        <v>0.59967557138723893</v>
      </c>
      <c r="I41">
        <f ca="1">$E$14+$E$13*I40+$E$15^0.5*H41</f>
        <v>5.2886484625867619E-2</v>
      </c>
    </row>
    <row r="42" spans="1:9">
      <c r="A42">
        <v>40</v>
      </c>
      <c r="B42">
        <f>HLOOKUP(A42,nelson_siegel_t!$B$1:$AZ$9,9)</f>
        <v>4.1069277000440725E-2</v>
      </c>
      <c r="H42">
        <v>1.718545397281479E-2</v>
      </c>
      <c r="I42">
        <f ca="1">$E$14+$E$13*I41+$E$15^0.5*H42</f>
        <v>5.1197108127326155E-2</v>
      </c>
    </row>
    <row r="43" spans="1:9">
      <c r="A43">
        <v>41</v>
      </c>
      <c r="B43">
        <f>HLOOKUP(A43,nelson_siegel_t!$B$1:$AZ$9,9)</f>
        <v>4.1172123027204237E-2</v>
      </c>
      <c r="H43">
        <v>0.6693318135748243</v>
      </c>
      <c r="I43">
        <f ca="1">$E$14+$E$13*I42+$E$15^0.5*H43</f>
        <v>5.2108971672160047E-2</v>
      </c>
    </row>
    <row r="44" spans="1:9">
      <c r="A44">
        <v>42</v>
      </c>
      <c r="B44">
        <f>HLOOKUP(A44,nelson_siegel_t!$B$1:$AZ$9,9)</f>
        <v>4.1263437341227442E-2</v>
      </c>
      <c r="H44">
        <v>0.97987383421737817</v>
      </c>
      <c r="I44">
        <f ca="1">$E$14+$E$13*I43+$E$15^0.5*H44</f>
        <v>5.4008739121785401E-2</v>
      </c>
    </row>
    <row r="45" spans="1:9">
      <c r="A45">
        <v>43</v>
      </c>
      <c r="B45">
        <f>HLOOKUP(A45,nelson_siegel_t!$B$1:$AZ$9,9)</f>
        <v>4.1344570809400669E-2</v>
      </c>
      <c r="H45">
        <v>0.16313747814061463</v>
      </c>
      <c r="I45">
        <f ca="1">$E$14+$E$13*I44+$E$15^0.5*H45</f>
        <v>5.2682316209031216E-2</v>
      </c>
    </row>
    <row r="46" spans="1:9">
      <c r="A46">
        <v>44</v>
      </c>
      <c r="B46">
        <f>HLOOKUP(A46,nelson_siegel_t!$B$1:$AZ$9,9)</f>
        <v>4.1416631314351721E-2</v>
      </c>
      <c r="H46">
        <v>0.66452519694769629</v>
      </c>
      <c r="I46">
        <f ca="1">$E$14+$E$13*I45+$E$15^0.5*H46</f>
        <v>5.335982715184507E-2</v>
      </c>
    </row>
    <row r="47" spans="1:9">
      <c r="A47">
        <v>45</v>
      </c>
      <c r="B47">
        <f>HLOOKUP(A47,nelson_siegel_t!$B$1:$AZ$9,9)</f>
        <v>4.1480666740251568E-2</v>
      </c>
      <c r="H47">
        <v>0.40862094241140923</v>
      </c>
      <c r="I47">
        <f ca="1">$E$14+$E$13*I46+$E$15^0.5*H47</f>
        <v>5.3014471091315837E-2</v>
      </c>
    </row>
    <row r="48" spans="1:9">
      <c r="A48">
        <v>46</v>
      </c>
      <c r="B48">
        <f>HLOOKUP(A48,nelson_siegel_t!$B$1:$AZ$9,9)</f>
        <v>4.15375900902561E-2</v>
      </c>
      <c r="H48">
        <v>2.471041007559438E-2</v>
      </c>
      <c r="I48">
        <f ca="1">$E$14+$E$13*I47+$E$15^0.5*H48</f>
        <v>5.1333561811990946E-2</v>
      </c>
    </row>
    <row r="49" spans="1:9">
      <c r="A49">
        <v>47</v>
      </c>
      <c r="B49">
        <f>HLOOKUP(A49,nelson_siegel_t!$B$1:$AZ$9,9)</f>
        <v>4.1588178878252925E-2</v>
      </c>
      <c r="H49">
        <v>0.1906494571130718</v>
      </c>
      <c r="I49">
        <f ca="1">$E$14+$E$13*I48+$E$15^0.5*H49</f>
        <v>5.0497326504864784E-2</v>
      </c>
    </row>
    <row r="50" spans="1:9">
      <c r="A50">
        <v>48</v>
      </c>
      <c r="B50">
        <f>HLOOKUP(A50,nelson_siegel_t!$B$1:$AZ$9,9)</f>
        <v>4.1633156252938154E-2</v>
      </c>
      <c r="H50">
        <v>0.70690740534725727</v>
      </c>
      <c r="I50">
        <f ca="1">$E$14+$E$13*I49+$E$15^0.5*H50</f>
        <v>5.1647090353074188E-2</v>
      </c>
    </row>
    <row r="51" spans="1:9">
      <c r="A51">
        <v>49</v>
      </c>
      <c r="B51">
        <f>HLOOKUP(A51,nelson_siegel_t!$B$1:$AZ$9,9)</f>
        <v>4.1673138652202082E-2</v>
      </c>
      <c r="H51">
        <v>0.12976079733372947</v>
      </c>
      <c r="I51">
        <f ca="1">$E$14+$E$13*I50+$E$15^0.5*H51</f>
        <v>5.0545223124769577E-2</v>
      </c>
    </row>
    <row r="52" spans="1:9">
      <c r="A52">
        <v>50</v>
      </c>
      <c r="B52">
        <f>HLOOKUP(A52,nelson_siegel_t!$B$1:$AZ$9,9)</f>
        <v>4.170869770526308E-2</v>
      </c>
      <c r="H52">
        <v>0.51836424378026302</v>
      </c>
      <c r="I52">
        <f ca="1">$E$14+$E$13*I51+$E$15^0.5*H52</f>
        <v>5.1007301373066111E-2</v>
      </c>
    </row>
    <row r="53" spans="1:9">
      <c r="H53">
        <v>8.9562852219436162E-2</v>
      </c>
      <c r="I53">
        <f ca="1">$E$14+$E$13*I52+$E$15^0.5*H53</f>
        <v>4.9853787342417889E-2</v>
      </c>
    </row>
    <row r="54" spans="1:9">
      <c r="H54">
        <v>0.20640144823672191</v>
      </c>
      <c r="I54">
        <f ca="1">$E$14+$E$13*I53+$E$15^0.5*H54</f>
        <v>4.9290626263470909E-2</v>
      </c>
    </row>
    <row r="55" spans="1:9">
      <c r="H55">
        <v>0.26386809865767547</v>
      </c>
      <c r="I55">
        <f ca="1">$E$14+$E$13*I54+$E$15^0.5*H55</f>
        <v>4.9017215902826421E-2</v>
      </c>
    </row>
    <row r="56" spans="1:9">
      <c r="H56">
        <v>0.1043123281098931</v>
      </c>
      <c r="I56">
        <f ca="1">$E$14+$E$13*I55+$E$15^0.5*H56</f>
        <v>4.820771685918266E-2</v>
      </c>
    </row>
    <row r="57" spans="1:9">
      <c r="H57">
        <v>0.93298049056099475</v>
      </c>
      <c r="I57">
        <f ca="1">$E$14+$E$13*I56+$E$15^0.5*H57</f>
        <v>5.0508188944676152E-2</v>
      </c>
    </row>
    <row r="58" spans="1:9">
      <c r="H58">
        <v>1.4165671220128795E-2</v>
      </c>
      <c r="I58">
        <f ca="1">$E$14+$E$13*I57+$E$15^0.5*H58</f>
        <v>4.915539629231596E-2</v>
      </c>
    </row>
    <row r="59" spans="1:9">
      <c r="H59">
        <v>0.38378106303965376</v>
      </c>
      <c r="I59">
        <f ca="1">$E$14+$E$13*I58+$E$15^0.5*H59</f>
        <v>4.9334659530695303E-2</v>
      </c>
    </row>
    <row r="60" spans="1:9">
      <c r="H60">
        <v>0.37549327321812609</v>
      </c>
      <c r="I60">
        <f ca="1">$E$14+$E$13*I59+$E$15^0.5*H60</f>
        <v>4.9457810151549354E-2</v>
      </c>
    </row>
    <row r="61" spans="1:9">
      <c r="H61">
        <v>0.56563659167217228</v>
      </c>
      <c r="I61">
        <f ca="1">$E$14+$E$13*I60+$E$15^0.5*H61</f>
        <v>5.0249432110072871E-2</v>
      </c>
    </row>
    <row r="62" spans="1:9">
      <c r="H62">
        <v>0.74601373462206333</v>
      </c>
      <c r="I62">
        <f ca="1">$E$14+$E$13*I61+$E$15^0.5*H62</f>
        <v>5.1576598647325354E-2</v>
      </c>
    </row>
    <row r="63" spans="1:9">
      <c r="H63">
        <v>0.98062482401893314</v>
      </c>
      <c r="I63">
        <f ca="1">$E$14+$E$13*I62+$E$15^0.5*H63</f>
        <v>5.3556860863257748E-2</v>
      </c>
    </row>
    <row r="64" spans="1:9">
      <c r="H64">
        <v>0.84619407390546364</v>
      </c>
      <c r="I64">
        <f ca="1">$E$14+$E$13*I63+$E$15^0.5*H64</f>
        <v>5.4762464265867838E-2</v>
      </c>
    </row>
    <row r="65" spans="8:9">
      <c r="H65">
        <v>0.330799815406978</v>
      </c>
      <c r="I65">
        <f ca="1">$E$14+$E$13*I64+$E$15^0.5*H65</f>
        <v>5.3931219326443215E-2</v>
      </c>
    </row>
    <row r="66" spans="8:9">
      <c r="H66">
        <v>0.24638394337043679</v>
      </c>
      <c r="I66">
        <f ca="1">$E$14+$E$13*I65+$E$15^0.5*H66</f>
        <v>5.2916662990105487E-2</v>
      </c>
    </row>
    <row r="67" spans="8:9">
      <c r="H67">
        <v>0.39608325980770664</v>
      </c>
      <c r="I67">
        <f ca="1">$E$14+$E$13*I66+$E$15^0.5*H67</f>
        <v>5.2590792240674554E-2</v>
      </c>
    </row>
    <row r="68" spans="8:9">
      <c r="H68">
        <v>0.10607956590689871</v>
      </c>
      <c r="I68">
        <f ca="1">$E$14+$E$13*I67+$E$15^0.5*H68</f>
        <v>5.1265548299380806E-2</v>
      </c>
    </row>
    <row r="69" spans="8:9">
      <c r="H69">
        <v>0.93870963488915571</v>
      </c>
      <c r="I69">
        <f ca="1">$E$14+$E$13*I68+$E$15^0.5*H69</f>
        <v>5.313993297072795E-2</v>
      </c>
    </row>
    <row r="70" spans="8:9">
      <c r="H70">
        <v>0.4027603726052168</v>
      </c>
      <c r="I70">
        <f ca="1">$E$14+$E$13*I69+$E$15^0.5*H70</f>
        <v>5.2805546912847924E-2</v>
      </c>
    </row>
    <row r="71" spans="8:9">
      <c r="H71">
        <v>0.44514545962095398</v>
      </c>
      <c r="I71">
        <f ca="1">$E$14+$E$13*I70+$E$15^0.5*H71</f>
        <v>5.2673037723040009E-2</v>
      </c>
    </row>
    <row r="72" spans="8:9">
      <c r="H72">
        <v>0.80601818554032845</v>
      </c>
      <c r="I72">
        <f ca="1">$E$14+$E$13*I71+$E$15^0.5*H72</f>
        <v>5.3862729089989937E-2</v>
      </c>
    </row>
    <row r="73" spans="8:9">
      <c r="H73">
        <v>0.35572683396130611</v>
      </c>
      <c r="I73">
        <f ca="1">$E$14+$E$13*I72+$E$15^0.5*H73</f>
        <v>5.3252934612897845E-2</v>
      </c>
    </row>
    <row r="74" spans="8:9">
      <c r="H74">
        <v>0.95762564257643212</v>
      </c>
      <c r="I74">
        <f ca="1">$E$14+$E$13*I73+$E$15^0.5*H74</f>
        <v>5.490523940616901E-2</v>
      </c>
    </row>
    <row r="75" spans="8:9">
      <c r="H75">
        <v>0.37676642262607929</v>
      </c>
      <c r="I75">
        <f ca="1">$E$14+$E$13*I74+$E$15^0.5*H75</f>
        <v>5.4219084846638052E-2</v>
      </c>
    </row>
    <row r="76" spans="8:9">
      <c r="H76">
        <v>0.8979458305056951</v>
      </c>
      <c r="I76">
        <f ca="1">$E$14+$E$13*I75+$E$15^0.5*H76</f>
        <v>5.5514769261271309E-2</v>
      </c>
    </row>
    <row r="77" spans="8:9">
      <c r="H77">
        <v>0.4499799026807656</v>
      </c>
      <c r="I77">
        <f ca="1">$E$14+$E$13*I76+$E$15^0.5*H77</f>
        <v>5.5003876845765971E-2</v>
      </c>
    </row>
    <row r="78" spans="8:9">
      <c r="H78">
        <v>0.63029491914939229</v>
      </c>
      <c r="I78">
        <f ca="1">$E$14+$E$13*I77+$E$15^0.5*H78</f>
        <v>5.5218611383744273E-2</v>
      </c>
    </row>
    <row r="79" spans="8:9">
      <c r="H79">
        <v>0.34262938669507026</v>
      </c>
      <c r="I79">
        <f ca="1">$E$14+$E$13*I78+$E$15^0.5*H79</f>
        <v>5.4363427773044072E-2</v>
      </c>
    </row>
    <row r="80" spans="8:9">
      <c r="H80">
        <v>0.95698203494033884</v>
      </c>
      <c r="I80">
        <f ca="1">$E$14+$E$13*I79+$E$15^0.5*H80</f>
        <v>5.5851157989265501E-2</v>
      </c>
    </row>
    <row r="81" spans="8:9">
      <c r="H81">
        <v>0.74188054170923168</v>
      </c>
      <c r="I81">
        <f ca="1">$E$14+$E$13*I80+$E$15^0.5*H81</f>
        <v>5.6344950455965624E-2</v>
      </c>
    </row>
    <row r="82" spans="8:9">
      <c r="H82">
        <v>0.25049835676573795</v>
      </c>
      <c r="I82">
        <f ca="1">$E$14+$E$13*I81+$E$15^0.5*H82</f>
        <v>5.4992584789005927E-2</v>
      </c>
    </row>
    <row r="83" spans="8:9">
      <c r="H83">
        <v>0.50491939192906043</v>
      </c>
      <c r="I83">
        <f ca="1">$E$14+$E$13*I82+$E$15^0.5*H83</f>
        <v>5.475633243804242E-2</v>
      </c>
    </row>
    <row r="84" spans="8:9">
      <c r="H84">
        <v>0.65778634991037832</v>
      </c>
      <c r="I84">
        <f ca="1">$E$14+$E$13*I83+$E$15^0.5*H84</f>
        <v>5.5106485865986182E-2</v>
      </c>
    </row>
    <row r="85" spans="8:9">
      <c r="H85">
        <v>0.63878396859285058</v>
      </c>
      <c r="I85">
        <f ca="1">$E$14+$E$13*I84+$E$15^0.5*H85</f>
        <v>5.5336876065450027E-2</v>
      </c>
    </row>
    <row r="86" spans="8:9">
      <c r="H86">
        <v>0.44472745507467826</v>
      </c>
      <c r="I86">
        <f ca="1">$E$14+$E$13*I85+$E$15^0.5*H86</f>
        <v>5.4833012480136577E-2</v>
      </c>
    </row>
    <row r="87" spans="8:9">
      <c r="H87">
        <v>0.69066151266619402</v>
      </c>
      <c r="I87">
        <f ca="1">$E$14+$E$13*I86+$E$15^0.5*H87</f>
        <v>5.529064989415159E-2</v>
      </c>
    </row>
    <row r="88" spans="8:9">
      <c r="H88">
        <v>0.5321706114669349</v>
      </c>
      <c r="I88">
        <f ca="1">$E$14+$E$13*I87+$E$15^0.5*H88</f>
        <v>5.5109231758577806E-2</v>
      </c>
    </row>
    <row r="89" spans="8:9">
      <c r="H89">
        <v>0.42712165612938724</v>
      </c>
      <c r="I89">
        <f ca="1">$E$14+$E$13*I88+$E$15^0.5*H89</f>
        <v>5.4575067335386689E-2</v>
      </c>
    </row>
    <row r="90" spans="8:9">
      <c r="H90">
        <v>0.56285536568121297</v>
      </c>
      <c r="I90">
        <f ca="1">$E$14+$E$13*I89+$E$15^0.5*H90</f>
        <v>5.4608980500886924E-2</v>
      </c>
    </row>
    <row r="91" spans="8:9">
      <c r="H91">
        <v>4.296169569609154E-2</v>
      </c>
      <c r="I91">
        <f ca="1">$E$14+$E$13*I90+$E$15^0.5*H91</f>
        <v>5.2760993657874219E-2</v>
      </c>
    </row>
    <row r="92" spans="8:9">
      <c r="H92">
        <v>0.14892914387000644</v>
      </c>
      <c r="I92">
        <f ca="1">$E$14+$E$13*I91+$E$15^0.5*H92</f>
        <v>5.1565579672784183E-2</v>
      </c>
    </row>
    <row r="93" spans="8:9">
      <c r="H93">
        <v>1.0993238341079459E-2</v>
      </c>
      <c r="I93">
        <f ca="1">$E$14+$E$13*I92+$E$15^0.5*H93</f>
        <v>5.0046841402398907E-2</v>
      </c>
    </row>
    <row r="94" spans="8:9">
      <c r="H94">
        <v>0.36612698770500418</v>
      </c>
      <c r="I94">
        <f ca="1">$E$14+$E$13*I93+$E$15^0.5*H94</f>
        <v>5.0032122544651905E-2</v>
      </c>
    </row>
    <row r="95" spans="8:9">
      <c r="H95">
        <v>0.62498771735192338</v>
      </c>
      <c r="I95">
        <f ca="1">$E$14+$E$13*I94+$E$15^0.5*H95</f>
        <v>5.0954105633942676E-2</v>
      </c>
    </row>
    <row r="96" spans="8:9">
      <c r="H96">
        <v>0.37420294340632743</v>
      </c>
      <c r="I96">
        <f ca="1">$E$14+$E$13*I95+$E$15^0.5*H96</f>
        <v>5.0835985184883623E-2</v>
      </c>
    </row>
    <row r="97" spans="8:9">
      <c r="H97">
        <v>0.30131170075272429</v>
      </c>
      <c r="I97">
        <f ca="1">$E$14+$E$13*I96+$E$15^0.5*H97</f>
        <v>5.0471967519504911E-2</v>
      </c>
    </row>
    <row r="98" spans="8:9">
      <c r="H98">
        <v>0.2091447674031216</v>
      </c>
      <c r="I98">
        <f ca="1">$E$14+$E$13*I97+$E$15^0.5*H98</f>
        <v>4.9828389957302315E-2</v>
      </c>
    </row>
    <row r="99" spans="8:9">
      <c r="H99">
        <v>0.63676328658921633</v>
      </c>
      <c r="I99">
        <f ca="1">$E$14+$E$13*I98+$E$15^0.5*H99</f>
        <v>5.0822652559489055E-2</v>
      </c>
    </row>
    <row r="100" spans="8:9">
      <c r="H100">
        <v>0.3895999346469462</v>
      </c>
      <c r="I100">
        <f ca="1">$E$14+$E$13*I99+$E$15^0.5*H100</f>
        <v>5.0779325300823186E-2</v>
      </c>
    </row>
    <row r="101" spans="8:9">
      <c r="H101">
        <v>0.4231864152019309</v>
      </c>
      <c r="I101">
        <f ca="1">$E$14+$E$13*I100+$E$15^0.5*H101</f>
        <v>5.0863583986886715E-2</v>
      </c>
    </row>
    <row r="102" spans="8:9">
      <c r="H102">
        <v>0.81551799732685604</v>
      </c>
      <c r="I102">
        <f ca="1">$E$14+$E$13*I101+$E$15^0.5*H102</f>
        <v>5.235194616342579E-2</v>
      </c>
    </row>
    <row r="103" spans="8:9">
      <c r="H103">
        <v>0.40064889785718594</v>
      </c>
      <c r="I103">
        <f ca="1">$E$14+$E$13*I102+$E$15^0.5*H103</f>
        <v>5.2125067667091289E-2</v>
      </c>
    </row>
    <row r="104" spans="8:9">
      <c r="H104">
        <v>0.5717193322339611</v>
      </c>
      <c r="I104">
        <f ca="1">$E$14+$E$13*I103+$E$15^0.5*H104</f>
        <v>5.2548944425658488E-2</v>
      </c>
    </row>
    <row r="105" spans="8:9">
      <c r="H105">
        <v>0.76145246484709139</v>
      </c>
      <c r="I105">
        <f ca="1">$E$14+$E$13*I104+$E$15^0.5*H105</f>
        <v>5.3595873409533354E-2</v>
      </c>
    </row>
    <row r="106" spans="8:9">
      <c r="H106">
        <v>0.25100251680666574</v>
      </c>
      <c r="I106">
        <f ca="1">$E$14+$E$13*I105+$E$15^0.5*H106</f>
        <v>5.2646987705586519E-2</v>
      </c>
    </row>
    <row r="107" spans="8:9">
      <c r="H107">
        <v>0.89609818528196916</v>
      </c>
      <c r="I107">
        <f ca="1">$E$14+$E$13*I106+$E$15^0.5*H107</f>
        <v>5.4165696300159237E-2</v>
      </c>
    </row>
    <row r="108" spans="8:9">
      <c r="H108">
        <v>0.71826123115584051</v>
      </c>
      <c r="I108">
        <f ca="1">$E$14+$E$13*I107+$E$15^0.5*H108</f>
        <v>5.4820475208186656E-2</v>
      </c>
    </row>
    <row r="109" spans="8:9">
      <c r="H109">
        <v>0.78996168930132216</v>
      </c>
      <c r="I109">
        <f ca="1">$E$14+$E$13*I108+$E$15^0.5*H109</f>
        <v>5.5638442665712058E-2</v>
      </c>
    </row>
    <row r="110" spans="8:9">
      <c r="H110">
        <v>0.81495150573009478</v>
      </c>
      <c r="I110">
        <f ca="1">$E$14+$E$13*I109+$E$15^0.5*H110</f>
        <v>5.6427118660230743E-2</v>
      </c>
    </row>
    <row r="111" spans="8:9">
      <c r="H111">
        <v>0.39608769342289396</v>
      </c>
      <c r="I111">
        <f ca="1">$E$14+$E$13*I110+$E$15^0.5*H111</f>
        <v>5.5588361234027092E-2</v>
      </c>
    </row>
    <row r="112" spans="8:9">
      <c r="H112">
        <v>0.58168021843720263</v>
      </c>
      <c r="I112">
        <f ca="1">$E$14+$E$13*I111+$E$15^0.5*H112</f>
        <v>5.5542187298913789E-2</v>
      </c>
    </row>
    <row r="113" spans="8:9">
      <c r="H113">
        <v>0.39879931083522124</v>
      </c>
      <c r="I113">
        <f ca="1">$E$14+$E$13*I112+$E$15^0.5*H113</f>
        <v>5.4842514285577702E-2</v>
      </c>
    </row>
    <row r="114" spans="8:9">
      <c r="H114">
        <v>0.56604653239449176</v>
      </c>
      <c r="I114">
        <f ca="1">$E$14+$E$13*I113+$E$15^0.5*H114</f>
        <v>5.4848872441704187E-2</v>
      </c>
    </row>
    <row r="115" spans="8:9">
      <c r="H115">
        <v>3.9204539599963395E-2</v>
      </c>
      <c r="I115">
        <f ca="1">$E$14+$E$13*I114+$E$15^0.5*H115</f>
        <v>5.2952271405157042E-2</v>
      </c>
    </row>
    <row r="116" spans="8:9">
      <c r="H116">
        <v>0.42530466534228484</v>
      </c>
      <c r="I116">
        <f ca="1">$E$14+$E$13*I115+$E$15^0.5*H116</f>
        <v>5.2726694530797216E-2</v>
      </c>
    </row>
    <row r="117" spans="8:9">
      <c r="H117">
        <v>0.78837565488976113</v>
      </c>
      <c r="I117">
        <f ca="1">$E$14+$E$13*I116+$E$15^0.5*H117</f>
        <v>5.3844852344349645E-2</v>
      </c>
    </row>
    <row r="118" spans="8:9">
      <c r="H118">
        <v>0.26071511610710363</v>
      </c>
      <c r="I118">
        <f ca="1">$E$14+$E$13*I117+$E$15^0.5*H118</f>
        <v>5.289465392875542E-2</v>
      </c>
    </row>
    <row r="119" spans="8:9">
      <c r="H119">
        <v>0.31653786074334189</v>
      </c>
      <c r="I119">
        <f ca="1">$E$14+$E$13*I118+$E$15^0.5*H119</f>
        <v>5.2284820247296727E-2</v>
      </c>
    </row>
    <row r="120" spans="8:9">
      <c r="H120">
        <v>0.28038729636773729</v>
      </c>
      <c r="I120">
        <f ca="1">$E$14+$E$13*I119+$E$15^0.5*H120</f>
        <v>5.1633575128095077E-2</v>
      </c>
    </row>
    <row r="121" spans="8:9">
      <c r="H121">
        <v>0.18972268215233057</v>
      </c>
      <c r="I121">
        <f ca="1">$E$14+$E$13*I120+$E$15^0.5*H121</f>
        <v>5.0750159842135871E-2</v>
      </c>
    </row>
    <row r="122" spans="8:9">
      <c r="H122">
        <v>0.22179097673382764</v>
      </c>
      <c r="I122">
        <f ca="1">$E$14+$E$13*I121+$E$15^0.5*H122</f>
        <v>5.0111592342943018E-2</v>
      </c>
    </row>
    <row r="123" spans="8:9">
      <c r="H123">
        <v>0.92526452717412611</v>
      </c>
      <c r="I123">
        <f ca="1">$E$14+$E$13*I122+$E$15^0.5*H123</f>
        <v>5.2106038061150758E-2</v>
      </c>
    </row>
    <row r="124" spans="8:9">
      <c r="H124">
        <v>0.26357833559391242</v>
      </c>
      <c r="I124">
        <f ca="1">$E$14+$E$13*I123+$E$15^0.5*H124</f>
        <v>5.1420229782098308E-2</v>
      </c>
    </row>
    <row r="125" spans="8:9">
      <c r="H125">
        <v>2.1771406293857876E-2</v>
      </c>
      <c r="I125">
        <f ca="1">$E$14+$E$13*I124+$E$15^0.5*H125</f>
        <v>4.9961640029087449E-2</v>
      </c>
    </row>
    <row r="126" spans="8:9">
      <c r="H126">
        <v>0.49109682267291566</v>
      </c>
      <c r="I126">
        <f ca="1">$E$14+$E$13*I125+$E$15^0.5*H126</f>
        <v>5.0410541791000588E-2</v>
      </c>
    </row>
    <row r="127" spans="8:9">
      <c r="H127">
        <v>0.36425729223208803</v>
      </c>
      <c r="I127">
        <f ca="1">$E$14+$E$13*I126+$E$15^0.5*H127</f>
        <v>5.0335933640744429E-2</v>
      </c>
    </row>
    <row r="128" spans="8:9">
      <c r="H128">
        <v>0.17967649502395788</v>
      </c>
      <c r="I128">
        <f ca="1">$E$14+$E$13*I127+$E$15^0.5*H128</f>
        <v>4.960584383153066E-2</v>
      </c>
    </row>
    <row r="129" spans="8:9">
      <c r="H129">
        <v>0.45408948988152864</v>
      </c>
      <c r="I129">
        <f ca="1">$E$14+$E$13*I128+$E$15^0.5*H129</f>
        <v>4.9973124315796411E-2</v>
      </c>
    </row>
    <row r="130" spans="8:9">
      <c r="H130">
        <v>0.81215290759329406</v>
      </c>
      <c r="I130">
        <f ca="1">$E$14+$E$13*I129+$E$15^0.5*H130</f>
        <v>5.1579440211332706E-2</v>
      </c>
    </row>
    <row r="131" spans="8:9">
      <c r="H131">
        <v>0.61908998122271486</v>
      </c>
      <c r="I131">
        <f ca="1">$E$14+$E$13*I130+$E$15^0.5*H131</f>
        <v>5.225405683203941E-2</v>
      </c>
    </row>
    <row r="132" spans="8:9">
      <c r="H132">
        <v>0.64637958564860765</v>
      </c>
      <c r="I132">
        <f ca="1">$E$14+$E$13*I131+$E$15^0.5*H132</f>
        <v>5.2928629377252984E-2</v>
      </c>
    </row>
    <row r="133" spans="8:9">
      <c r="H133">
        <v>0.89334663749511689</v>
      </c>
      <c r="I133">
        <f ca="1">$E$14+$E$13*I132+$E$15^0.5*H133</f>
        <v>5.4396254339313645E-2</v>
      </c>
    </row>
    <row r="134" spans="8:9">
      <c r="H134">
        <v>0.95700863790435986</v>
      </c>
      <c r="I134">
        <f ca="1">$E$14+$E$13*I133+$E$15^0.5*H134</f>
        <v>5.5879284402695191E-2</v>
      </c>
    </row>
    <row r="135" spans="8:9">
      <c r="H135">
        <v>0.56853365006014622</v>
      </c>
      <c r="I135">
        <f ca="1">$E$14+$E$13*I134+$E$15^0.5*H135</f>
        <v>5.574314214026907E-2</v>
      </c>
    </row>
    <row r="136" spans="8:9">
      <c r="H136">
        <v>0.30406100145962911</v>
      </c>
      <c r="I136">
        <f ca="1">$E$14+$E$13*I135+$E$15^0.5*H136</f>
        <v>5.4672079400695281E-2</v>
      </c>
    </row>
    <row r="137" spans="8:9">
      <c r="H137">
        <v>0.88125815575021338</v>
      </c>
      <c r="I137">
        <f ca="1">$E$14+$E$13*I136+$E$15^0.5*H137</f>
        <v>5.5841331427318147E-2</v>
      </c>
    </row>
    <row r="138" spans="8:9">
      <c r="H138">
        <v>0.89160062581037713</v>
      </c>
      <c r="I138">
        <f ca="1">$E$14+$E$13*I137+$E$15^0.5*H138</f>
        <v>5.6877086250605391E-2</v>
      </c>
    </row>
    <row r="139" spans="8:9">
      <c r="H139">
        <v>0.88807204313542931</v>
      </c>
      <c r="I139">
        <f ca="1">$E$14+$E$13*I138+$E$15^0.5*H139</f>
        <v>5.7748770827252667E-2</v>
      </c>
    </row>
    <row r="140" spans="8:9">
      <c r="H140">
        <v>0.95814500200274999</v>
      </c>
      <c r="I140">
        <f ca="1">$E$14+$E$13*I139+$E$15^0.5*H140</f>
        <v>5.8746076807794846E-2</v>
      </c>
    </row>
    <row r="141" spans="8:9">
      <c r="H141">
        <v>0.9085518075936424</v>
      </c>
      <c r="I141">
        <f ca="1">$E$14+$E$13*I140+$E$15^0.5*H141</f>
        <v>5.9418625522899601E-2</v>
      </c>
    </row>
    <row r="142" spans="8:9">
      <c r="H142">
        <v>6.4946239954609242E-2</v>
      </c>
      <c r="I142">
        <f ca="1">$E$14+$E$13*I141+$E$15^0.5*H142</f>
        <v>5.6947284795105794E-2</v>
      </c>
    </row>
    <row r="143" spans="8:9">
      <c r="H143">
        <v>0.10076719734180373</v>
      </c>
      <c r="I143">
        <f ca="1">$E$14+$E$13*I142+$E$15^0.5*H143</f>
        <v>5.4966347162521315E-2</v>
      </c>
    </row>
    <row r="144" spans="8:9">
      <c r="H144">
        <v>0.38500923515126861</v>
      </c>
      <c r="I144">
        <f ca="1">$E$14+$E$13*I143+$E$15^0.5*H144</f>
        <v>5.4301022919652379E-2</v>
      </c>
    </row>
    <row r="145" spans="8:9">
      <c r="H145">
        <v>0.14446212001738767</v>
      </c>
      <c r="I145">
        <f ca="1">$E$14+$E$13*I144+$E$15^0.5*H145</f>
        <v>5.2864472580120607E-2</v>
      </c>
    </row>
    <row r="146" spans="8:9">
      <c r="H146">
        <v>0.23379440151979214</v>
      </c>
      <c r="I146">
        <f ca="1">$E$14+$E$13*I145+$E$15^0.5*H146</f>
        <v>5.1960324206151584E-2</v>
      </c>
    </row>
    <row r="147" spans="8:9">
      <c r="H147">
        <v>0.21400921969590869</v>
      </c>
      <c r="I147">
        <f ca="1">$E$14+$E$13*I146+$E$15^0.5*H147</f>
        <v>5.1116848964896718E-2</v>
      </c>
    </row>
    <row r="148" spans="8:9">
      <c r="H148">
        <v>5.1536710885311976E-2</v>
      </c>
      <c r="I148">
        <f ca="1">$E$14+$E$13*I147+$E$15^0.5*H148</f>
        <v>4.9810045448984666E-2</v>
      </c>
    </row>
    <row r="149" spans="8:9">
      <c r="H149">
        <v>0.57560037865857094</v>
      </c>
      <c r="I149">
        <f ca="1">$E$14+$E$13*I148+$E$15^0.5*H149</f>
        <v>5.0586175052529728E-2</v>
      </c>
    </row>
    <row r="150" spans="8:9">
      <c r="H150">
        <v>0.90457347993119441</v>
      </c>
      <c r="I150">
        <f ca="1">$E$14+$E$13*I149+$E$15^0.5*H150</f>
        <v>5.243658103150059E-2</v>
      </c>
    </row>
    <row r="151" spans="8:9">
      <c r="H151">
        <v>0.12953791370948997</v>
      </c>
      <c r="I151">
        <f ca="1">$E$14+$E$13*I150+$E$15^0.5*H151</f>
        <v>5.121855890281133E-2</v>
      </c>
    </row>
    <row r="152" spans="8:9">
      <c r="H152">
        <v>0.54773493889702574</v>
      </c>
      <c r="I152">
        <f ca="1">$E$14+$E$13*I151+$E$15^0.5*H152</f>
        <v>5.1688293469274955E-2</v>
      </c>
    </row>
    <row r="153" spans="8:9">
      <c r="H153">
        <v>2.7319544958621989E-2</v>
      </c>
      <c r="I153">
        <f ca="1">$E$14+$E$13*I152+$E$15^0.5*H153</f>
        <v>5.0210567850344029E-2</v>
      </c>
    </row>
    <row r="154" spans="8:9">
      <c r="H154">
        <v>5.6084967197938651E-2</v>
      </c>
      <c r="I154">
        <f ca="1">$E$14+$E$13*I153+$E$15^0.5*H154</f>
        <v>4.9052598820770385E-2</v>
      </c>
    </row>
    <row r="155" spans="8:9">
      <c r="H155">
        <v>0.21809719094375157</v>
      </c>
      <c r="I155">
        <f ca="1">$E$14+$E$13*I154+$E$15^0.5*H155</f>
        <v>4.8648721646675643E-2</v>
      </c>
    </row>
    <row r="156" spans="8:9">
      <c r="H156">
        <v>0.73794132482019847</v>
      </c>
      <c r="I156">
        <f ca="1">$E$14+$E$13*I155+$E$15^0.5*H156</f>
        <v>5.0180620031417884E-2</v>
      </c>
    </row>
    <row r="157" spans="8:9">
      <c r="H157">
        <v>0.66941893641086581</v>
      </c>
      <c r="I157">
        <f ca="1">$E$14+$E$13*I156+$E$15^0.5*H157</f>
        <v>5.1241314292906265E-2</v>
      </c>
    </row>
    <row r="158" spans="8:9">
      <c r="H158">
        <v>0.54148787160385903</v>
      </c>
      <c r="I158">
        <f ca="1">$E$14+$E$13*I157+$E$15^0.5*H158</f>
        <v>5.1685170672268063E-2</v>
      </c>
    </row>
    <row r="159" spans="8:9">
      <c r="H159">
        <v>0.90468096207231818</v>
      </c>
      <c r="I159">
        <f ca="1">$E$14+$E$13*I158+$E$15^0.5*H159</f>
        <v>5.3375393567406081E-2</v>
      </c>
    </row>
    <row r="160" spans="8:9">
      <c r="H160">
        <v>0.49476239313986492</v>
      </c>
      <c r="I160">
        <f ca="1">$E$14+$E$13*I159+$E$15^0.5*H160</f>
        <v>5.3338755137487613E-2</v>
      </c>
    </row>
    <row r="161" spans="8:9">
      <c r="H161">
        <v>0.20882352798479775</v>
      </c>
      <c r="I161">
        <f ca="1">$E$14+$E$13*I160+$E$15^0.5*H161</f>
        <v>5.2275159644602172E-2</v>
      </c>
    </row>
    <row r="162" spans="8:9">
      <c r="H162">
        <v>7.5992312927179118E-2</v>
      </c>
      <c r="I162">
        <f ca="1">$E$14+$E$13*I161+$E$15^0.5*H162</f>
        <v>5.0887409440102317E-2</v>
      </c>
    </row>
    <row r="163" spans="8:9">
      <c r="H163">
        <v>0.74882714733565758</v>
      </c>
      <c r="I163">
        <f ca="1">$E$14+$E$13*I162+$E$15^0.5*H163</f>
        <v>5.2131520043532477E-2</v>
      </c>
    </row>
    <row r="164" spans="8:9">
      <c r="H164">
        <v>0.6885762563628729</v>
      </c>
      <c r="I164">
        <f ca="1">$E$14+$E$13*I163+$E$15^0.5*H164</f>
        <v>5.2976336533668657E-2</v>
      </c>
    </row>
    <row r="165" spans="8:9">
      <c r="H165">
        <v>7.0197374366933407E-2</v>
      </c>
      <c r="I165">
        <f ca="1">$E$14+$E$13*I164+$E$15^0.5*H165</f>
        <v>5.1465218205237286E-2</v>
      </c>
    </row>
    <row r="166" spans="8:9">
      <c r="H166">
        <v>0.71368635630514043</v>
      </c>
      <c r="I166">
        <f ca="1">$E$14+$E$13*I165+$E$15^0.5*H166</f>
        <v>5.2498039846572017E-2</v>
      </c>
    </row>
    <row r="167" spans="8:9">
      <c r="H167">
        <v>0.24706012064905591</v>
      </c>
      <c r="I167">
        <f ca="1">$E$14+$E$13*I166+$E$15^0.5*H167</f>
        <v>5.1695322451212632E-2</v>
      </c>
    </row>
    <row r="168" spans="8:9">
      <c r="H168">
        <v>5.7555363591144215E-2</v>
      </c>
      <c r="I168">
        <f ca="1">$E$14+$E$13*I167+$E$15^0.5*H168</f>
        <v>5.0325728649755451E-2</v>
      </c>
    </row>
    <row r="169" spans="8:9">
      <c r="H169">
        <v>0.23495595828942206</v>
      </c>
      <c r="I169">
        <f ca="1">$E$14+$E$13*I168+$E$15^0.5*H169</f>
        <v>4.9796702431244663E-2</v>
      </c>
    </row>
    <row r="170" spans="8:9">
      <c r="H170">
        <v>6.4628342210520162E-2</v>
      </c>
      <c r="I170">
        <f ca="1">$E$14+$E$13*I169+$E$15^0.5*H170</f>
        <v>4.8730045801787546E-2</v>
      </c>
    </row>
    <row r="171" spans="8:9">
      <c r="H171">
        <v>0.54921377739526733</v>
      </c>
      <c r="I171">
        <f ca="1">$E$14+$E$13*I170+$E$15^0.5*H171</f>
        <v>4.9568708905956223E-2</v>
      </c>
    </row>
    <row r="172" spans="8:9">
      <c r="H172">
        <v>0.38857833349833137</v>
      </c>
      <c r="I172">
        <f ca="1">$E$14+$E$13*I171+$E$15^0.5*H172</f>
        <v>4.9704903550916904E-2</v>
      </c>
    </row>
    <row r="173" spans="8:9">
      <c r="H173">
        <v>0.96271233168441883</v>
      </c>
      <c r="I173">
        <f ca="1">$E$14+$E$13*I172+$E$15^0.5*H173</f>
        <v>5.1893965269819708E-2</v>
      </c>
    </row>
    <row r="174" spans="8:9">
      <c r="H174">
        <v>0.94962320567165126</v>
      </c>
      <c r="I174">
        <f ca="1">$E$14+$E$13*I173+$E$15^0.5*H174</f>
        <v>5.3715934423268004E-2</v>
      </c>
    </row>
    <row r="175" spans="8:9">
      <c r="H175">
        <v>0.78545286398795677</v>
      </c>
      <c r="I175">
        <f ca="1">$E$14+$E$13*I174+$E$15^0.5*H175</f>
        <v>5.4679005212790462E-2</v>
      </c>
    </row>
    <row r="176" spans="8:9">
      <c r="H176">
        <v>0.22559872354145183</v>
      </c>
      <c r="I176">
        <f ca="1">$E$14+$E$13*I175+$E$15^0.5*H176</f>
        <v>5.3480152212520497E-2</v>
      </c>
    </row>
    <row r="177" spans="8:9">
      <c r="H177">
        <v>0.84754399939054981</v>
      </c>
      <c r="I177">
        <f ca="1">$E$14+$E$13*I176+$E$15^0.5*H177</f>
        <v>5.470183686339522E-2</v>
      </c>
    </row>
    <row r="178" spans="8:9">
      <c r="H178">
        <v>0.62079590320099343</v>
      </c>
      <c r="I178">
        <f ca="1">$E$14+$E$13*I177+$E$15^0.5*H178</f>
        <v>5.4926407800464441E-2</v>
      </c>
    </row>
    <row r="179" spans="8:9">
      <c r="H179">
        <v>0.79820239599460086</v>
      </c>
      <c r="I179">
        <f ca="1">$E$14+$E$13*I178+$E$15^0.5*H179</f>
        <v>5.5758648742921801E-2</v>
      </c>
    </row>
    <row r="180" spans="8:9">
      <c r="H180">
        <v>0.52583865349245307</v>
      </c>
      <c r="I180">
        <f ca="1">$E$14+$E$13*I179+$E$15^0.5*H180</f>
        <v>5.5485992689759553E-2</v>
      </c>
    </row>
    <row r="181" spans="8:9">
      <c r="H181">
        <v>0.13193844692914047</v>
      </c>
      <c r="I181">
        <f ca="1">$E$14+$E$13*I180+$E$15^0.5*H181</f>
        <v>5.3831096225884459E-2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B1" workbookViewId="0">
      <selection activeCell="G33" sqref="G33"/>
    </sheetView>
  </sheetViews>
  <sheetFormatPr baseColWidth="10" defaultRowHeight="12" x14ac:dyDescent="0"/>
  <cols>
    <col min="2" max="2" width="12.33203125" bestFit="1" customWidth="1"/>
  </cols>
  <sheetData>
    <row r="1" spans="1:52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>
      <c r="A2" t="s">
        <v>2</v>
      </c>
      <c r="B2">
        <v>3.7193106569569236E-2</v>
      </c>
      <c r="C2">
        <v>4.1251428362215882E-2</v>
      </c>
      <c r="D2">
        <v>4.0844432845451029E-2</v>
      </c>
      <c r="E2">
        <v>4.0715669722671731E-2</v>
      </c>
      <c r="F2">
        <v>4.0761484145897441E-2</v>
      </c>
      <c r="G2">
        <v>4.0838444037041441E-2</v>
      </c>
      <c r="H2">
        <v>4.1040976983949054E-2</v>
      </c>
      <c r="I2">
        <v>4.1346736217995943E-2</v>
      </c>
      <c r="J2">
        <v>4.1746462886758054E-2</v>
      </c>
      <c r="K2">
        <v>4.2168576393320584E-2</v>
      </c>
      <c r="L2">
        <v>4.2597089013964806E-2</v>
      </c>
      <c r="M2">
        <v>4.3023794157366735E-2</v>
      </c>
      <c r="N2">
        <v>4.3384486876494759E-2</v>
      </c>
      <c r="O2">
        <v>4.3699153969268142E-2</v>
      </c>
      <c r="P2">
        <v>4.3893119981547192E-2</v>
      </c>
      <c r="Q2">
        <v>4.3969998607075469E-2</v>
      </c>
      <c r="R2">
        <v>4.3910309144352129E-2</v>
      </c>
      <c r="S2">
        <v>4.3765765801633445E-2</v>
      </c>
      <c r="T2">
        <v>4.3507687659311678E-2</v>
      </c>
      <c r="U2">
        <v>4.3206911866154329E-2</v>
      </c>
      <c r="V2">
        <v>4.3038747298494641E-2</v>
      </c>
      <c r="W2">
        <v>4.2919681564382535E-2</v>
      </c>
      <c r="X2">
        <v>4.2814445458046399E-2</v>
      </c>
      <c r="Y2">
        <v>4.2721494620364342E-2</v>
      </c>
      <c r="Z2">
        <v>4.2639657983914614E-2</v>
      </c>
      <c r="AA2">
        <v>4.2567117843514586E-2</v>
      </c>
      <c r="AB2">
        <v>4.250300704773112E-2</v>
      </c>
      <c r="AC2">
        <v>4.2446411947411451E-2</v>
      </c>
      <c r="AD2">
        <v>4.2396132789819567E-2</v>
      </c>
      <c r="AE2">
        <v>4.2351543180331505E-2</v>
      </c>
      <c r="AF2">
        <v>4.2312187001039309E-2</v>
      </c>
      <c r="AG2">
        <v>4.2278698986774714E-2</v>
      </c>
      <c r="AH2">
        <v>4.2247316518419564E-2</v>
      </c>
      <c r="AI2">
        <v>4.2219497798171787E-2</v>
      </c>
      <c r="AJ2">
        <v>4.2194799901556841E-2</v>
      </c>
      <c r="AK2">
        <v>4.2173304022990125E-2</v>
      </c>
      <c r="AL2">
        <v>4.2153759166462385E-2</v>
      </c>
      <c r="AM2">
        <v>4.2136682804288568E-2</v>
      </c>
      <c r="AN2">
        <v>4.2121301636606982E-2</v>
      </c>
      <c r="AO2">
        <v>4.2107635290146488E-2</v>
      </c>
      <c r="AP2">
        <v>4.2095462894450535E-2</v>
      </c>
      <c r="AQ2">
        <v>4.2084758636168673E-2</v>
      </c>
      <c r="AR2">
        <v>4.2075270519211956E-2</v>
      </c>
      <c r="AS2">
        <v>4.2066816408849142E-2</v>
      </c>
      <c r="AT2">
        <v>4.2059216428066051E-2</v>
      </c>
      <c r="AU2">
        <v>4.2052575406875896E-2</v>
      </c>
      <c r="AV2">
        <v>4.2046624707935E-2</v>
      </c>
      <c r="AW2">
        <v>4.2041215635868108E-2</v>
      </c>
      <c r="AX2">
        <v>4.2036524297418575E-2</v>
      </c>
      <c r="AY2">
        <v>4.2032298881660768E-2</v>
      </c>
      <c r="AZ2">
        <v>4.2028607392524724E-2</v>
      </c>
    </row>
    <row r="3" spans="1:52">
      <c r="A3" t="s">
        <v>3</v>
      </c>
      <c r="B3">
        <v>-3.1318425375836408E-2</v>
      </c>
      <c r="C3">
        <v>-4.7625885968521499E-2</v>
      </c>
      <c r="D3">
        <v>-3.8203435186145815E-2</v>
      </c>
      <c r="E3">
        <v>-2.765625110739655E-2</v>
      </c>
      <c r="F3">
        <v>-1.8240920133487135E-2</v>
      </c>
      <c r="G3">
        <v>-1.183482610796318E-2</v>
      </c>
      <c r="H3">
        <v>-5.8521395574074771E-3</v>
      </c>
      <c r="I3">
        <v>-5.6718094655196965E-4</v>
      </c>
      <c r="J3">
        <v>4.0484458987717215E-3</v>
      </c>
      <c r="K3">
        <v>7.0766302232276711E-3</v>
      </c>
      <c r="L3">
        <v>8.8618076026056279E-3</v>
      </c>
      <c r="M3">
        <v>9.7326134728772142E-3</v>
      </c>
      <c r="N3">
        <v>9.0773098251411676E-3</v>
      </c>
      <c r="O3">
        <v>7.8205150893718885E-3</v>
      </c>
      <c r="P3">
        <v>5.096408822586644E-3</v>
      </c>
      <c r="Q3">
        <v>1.6114127557874654E-3</v>
      </c>
      <c r="R3">
        <v>-2.5318525973368638E-3</v>
      </c>
      <c r="S3">
        <v>-6.1863286813432289E-3</v>
      </c>
      <c r="T3">
        <v>-9.903535324854492E-3</v>
      </c>
      <c r="U3">
        <v>-1.2489451313556785E-2</v>
      </c>
      <c r="V3">
        <v>-1.1722642857078806E-2</v>
      </c>
      <c r="W3">
        <v>-1.0317411088800316E-2</v>
      </c>
      <c r="X3">
        <v>-9.0894934667988137E-3</v>
      </c>
      <c r="Y3">
        <v>-8.0171503821057418E-3</v>
      </c>
      <c r="Z3">
        <v>-7.0786161654541081E-3</v>
      </c>
      <c r="AA3">
        <v>-6.2557031972303558E-3</v>
      </c>
      <c r="AB3">
        <v>-5.5329269954901769E-3</v>
      </c>
      <c r="AC3">
        <v>-4.8971478320391573E-3</v>
      </c>
      <c r="AD3">
        <v>-4.3372039441099729E-3</v>
      </c>
      <c r="AE3">
        <v>-3.8434627010875662E-3</v>
      </c>
      <c r="AF3">
        <v>-3.407618531280738E-3</v>
      </c>
      <c r="AG3">
        <v>-3.0242777707608017E-3</v>
      </c>
      <c r="AH3">
        <v>-2.6836296679261041E-3</v>
      </c>
      <c r="AI3">
        <v>-2.3822073852295005E-3</v>
      </c>
      <c r="AJ3">
        <v>-2.1153274552719661E-3</v>
      </c>
      <c r="AK3">
        <v>-1.8788341911700869E-3</v>
      </c>
      <c r="AL3">
        <v>-1.669283589983012E-3</v>
      </c>
      <c r="AM3">
        <v>-1.4834226151874551E-3</v>
      </c>
      <c r="AN3">
        <v>-1.3185761505488951E-3</v>
      </c>
      <c r="AO3">
        <v>-1.1722888923722025E-3</v>
      </c>
      <c r="AP3">
        <v>-1.034759952585142E-3</v>
      </c>
      <c r="AQ3">
        <v>-9.2028894757479349E-4</v>
      </c>
      <c r="AR3">
        <v>-8.1861388288334222E-4</v>
      </c>
      <c r="AS3">
        <v>-7.2829615281703325E-4</v>
      </c>
      <c r="AT3">
        <v>-6.4805540078109736E-4</v>
      </c>
      <c r="AU3">
        <v>-5.7672951258999421E-4</v>
      </c>
      <c r="AV3">
        <v>-5.1334143438447506E-4</v>
      </c>
      <c r="AW3">
        <v>-4.5700855125847155E-4</v>
      </c>
      <c r="AX3">
        <v>-4.069086607332931E-4</v>
      </c>
      <c r="AY3">
        <v>-3.6236812823357145E-4</v>
      </c>
      <c r="AZ3">
        <v>-3.2275239425496189E-4</v>
      </c>
    </row>
    <row r="4" spans="1:52">
      <c r="A4" t="s">
        <v>4</v>
      </c>
      <c r="B4">
        <v>-4.1051119371676457E-2</v>
      </c>
      <c r="C4">
        <v>1.4382917205378647E-2</v>
      </c>
      <c r="D4">
        <v>1.2050972473725132E-2</v>
      </c>
      <c r="E4">
        <v>4.8881135298673674E-3</v>
      </c>
      <c r="F4">
        <v>-3.439459870913535E-3</v>
      </c>
      <c r="G4">
        <v>-9.2275514756813507E-3</v>
      </c>
      <c r="H4">
        <v>-1.6180393541001644E-2</v>
      </c>
      <c r="I4">
        <v>-2.3690846825221358E-2</v>
      </c>
      <c r="J4">
        <v>-3.1617909389177301E-2</v>
      </c>
      <c r="K4">
        <v>-3.8130325802046609E-2</v>
      </c>
      <c r="L4">
        <v>-4.3369171518568436E-2</v>
      </c>
      <c r="M4">
        <v>-4.7557745228745875E-2</v>
      </c>
      <c r="N4">
        <v>-4.9322863319752823E-2</v>
      </c>
      <c r="O4">
        <v>-4.9859008038128101E-2</v>
      </c>
      <c r="P4">
        <v>-4.7427182574213016E-2</v>
      </c>
      <c r="Q4">
        <v>-4.2832020781784302E-2</v>
      </c>
      <c r="R4">
        <v>-3.6003409144859069E-2</v>
      </c>
      <c r="S4">
        <v>-2.8776672272391609E-2</v>
      </c>
      <c r="T4">
        <v>-2.0292498053599065E-2</v>
      </c>
      <c r="U4">
        <v>-1.2649319489067463E-2</v>
      </c>
      <c r="V4">
        <v>-1.0189139734358886E-2</v>
      </c>
      <c r="W4">
        <v>-9.1065879606495419E-3</v>
      </c>
      <c r="X4">
        <v>-8.1365191760607095E-3</v>
      </c>
      <c r="Y4">
        <v>-7.265337914456332E-3</v>
      </c>
      <c r="Z4">
        <v>-6.4840329182994519E-3</v>
      </c>
      <c r="AA4">
        <v>-5.7841932327746893E-3</v>
      </c>
      <c r="AB4">
        <v>-5.1578959890591749E-3</v>
      </c>
      <c r="AC4">
        <v>-4.5978461138822492E-3</v>
      </c>
      <c r="AD4">
        <v>-4.0974018523108101E-3</v>
      </c>
      <c r="AE4">
        <v>-3.6504574925529097E-3</v>
      </c>
      <c r="AF4">
        <v>-3.2514587903293975E-3</v>
      </c>
      <c r="AG4">
        <v>-2.9002969847138145E-3</v>
      </c>
      <c r="AH4">
        <v>-2.5821898980405741E-3</v>
      </c>
      <c r="AI4">
        <v>-2.2985166133175756E-3</v>
      </c>
      <c r="AJ4">
        <v>-2.045616925349855E-3</v>
      </c>
      <c r="AK4">
        <v>-1.8201523208108659E-3</v>
      </c>
      <c r="AL4">
        <v>-1.619279651648602E-3</v>
      </c>
      <c r="AM4">
        <v>-1.4402676138452295E-3</v>
      </c>
      <c r="AN4">
        <v>-1.2808130892425634E-3</v>
      </c>
      <c r="AO4">
        <v>-1.1387756149810193E-3</v>
      </c>
      <c r="AP4">
        <v>-1.0244694115194438E-3</v>
      </c>
      <c r="AQ4">
        <v>-9.1046054716361973E-4</v>
      </c>
      <c r="AR4">
        <v>-8.0893160602709801E-4</v>
      </c>
      <c r="AS4">
        <v>-7.185303403627021E-4</v>
      </c>
      <c r="AT4">
        <v>-6.3804703736737556E-4</v>
      </c>
      <c r="AU4">
        <v>-5.6637729894742916E-4</v>
      </c>
      <c r="AV4">
        <v>-5.0257660572817478E-4</v>
      </c>
      <c r="AW4">
        <v>-4.4579125936800918E-4</v>
      </c>
      <c r="AX4">
        <v>-3.9522680381593876E-4</v>
      </c>
      <c r="AY4">
        <v>-3.5022052740662628E-4</v>
      </c>
      <c r="AZ4">
        <v>-3.1015104046322489E-4</v>
      </c>
    </row>
    <row r="5" spans="1:52">
      <c r="A5" t="s">
        <v>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</row>
    <row r="6" spans="1:52">
      <c r="A6" t="s">
        <v>15</v>
      </c>
      <c r="B6">
        <f>SUMPRODUCT(B11:B60-term_structure!B2:B51,B11:B60-term_structure!B2:B51)</f>
        <v>1.5356230335247515E-5</v>
      </c>
      <c r="C6">
        <f>SUMPRODUCT(C11:C60-term_structure!C2:C51,C11:C60-term_structure!C2:C51)</f>
        <v>2.930553008689423E-4</v>
      </c>
      <c r="D6">
        <f>SUMPRODUCT(D11:D60-term_structure!D2:D51,D11:D60-term_structure!D2:D51)</f>
        <v>2.9338263020239436E-4</v>
      </c>
      <c r="E6">
        <f>SUMPRODUCT(E11:E60-term_structure!E2:E51,E11:E60-term_structure!E2:E51)</f>
        <v>3.0322167942413013E-4</v>
      </c>
      <c r="F6">
        <f>SUMPRODUCT(F11:F60-term_structure!F2:F51,F11:F60-term_structure!F2:F51)</f>
        <v>3.1027431882767973E-4</v>
      </c>
      <c r="G6">
        <f>SUMPRODUCT(G11:G60-term_structure!G2:G51,G11:G60-term_structure!G2:G51)</f>
        <v>3.1600799912730648E-4</v>
      </c>
      <c r="H6">
        <f>SUMPRODUCT(H11:H60-term_structure!H2:H51,H11:H60-term_structure!H2:H51)</f>
        <v>3.1305567326648539E-4</v>
      </c>
      <c r="I6">
        <f>SUMPRODUCT(I11:I60-term_structure!I2:I51,I11:I60-term_structure!I2:I51)</f>
        <v>2.9827807852405555E-4</v>
      </c>
      <c r="J6">
        <f>SUMPRODUCT(J11:J60-term_structure!J2:J51,J11:J60-term_structure!J2:J51)</f>
        <v>2.6826265182430716E-4</v>
      </c>
      <c r="K6">
        <f>SUMPRODUCT(K11:K60-term_structure!K2:K51,K11:K60-term_structure!K2:K51)</f>
        <v>2.3042996314696402E-4</v>
      </c>
      <c r="L6">
        <f>SUMPRODUCT(L11:L60-term_structure!L2:L51,L11:L60-term_structure!L2:L51)</f>
        <v>1.8659711690880939E-4</v>
      </c>
      <c r="M6">
        <f>SUMPRODUCT(M11:M60-term_structure!M2:M51,M11:M60-term_structure!M2:M51)</f>
        <v>1.3784590117944397E-4</v>
      </c>
      <c r="N6">
        <f>SUMPRODUCT(N11:N60-term_structure!N2:N51,N11:N60-term_structure!N2:N51)</f>
        <v>9.4844553244164729E-5</v>
      </c>
      <c r="O6">
        <f>SUMPRODUCT(O11:O60-term_structure!O2:O51,O11:O60-term_structure!O2:O51)</f>
        <v>5.4803964189645866E-5</v>
      </c>
      <c r="P6">
        <f>SUMPRODUCT(P11:P60-term_structure!P2:P51,P11:P60-term_structure!P2:P51)</f>
        <v>2.8084237586876114E-5</v>
      </c>
      <c r="Q6">
        <f>SUMPRODUCT(Q11:Q60-term_structure!Q2:Q51,Q11:Q60-term_structure!Q2:Q51)</f>
        <v>1.234636537504439E-5</v>
      </c>
      <c r="R6">
        <f>SUMPRODUCT(R11:R60-term_structure!R2:R51,R11:R60-term_structure!R2:R51)</f>
        <v>6.161057568912238E-6</v>
      </c>
      <c r="S6">
        <f>SUMPRODUCT(S11:S60-term_structure!S2:S51,S11:S60-term_structure!S2:S51)</f>
        <v>3.6276138382690467E-6</v>
      </c>
      <c r="T6">
        <f>SUMPRODUCT(T11:T60-term_structure!T2:T51,T11:T60-term_structure!T2:T51)</f>
        <v>2.5039430089909528E-6</v>
      </c>
      <c r="U6">
        <f>SUMPRODUCT(U11:U60-term_structure!U2:U51,U11:U60-term_structure!U2:U51)</f>
        <v>6.6643919887447214E-7</v>
      </c>
      <c r="V6">
        <f>SUMPRODUCT(V11:V60-term_structure!V2:V51,V11:V60-term_structure!V2:V51)</f>
        <v>5.6007976415397896E-7</v>
      </c>
      <c r="W6">
        <f>SUMPRODUCT(W11:W60-term_structure!W2:W51,W11:W60-term_structure!W2:W51)</f>
        <v>4.4029450574080047E-7</v>
      </c>
      <c r="X6">
        <f>SUMPRODUCT(X11:X60-term_structure!X2:X51,X11:X60-term_structure!X2:X51)</f>
        <v>3.4658104117657449E-7</v>
      </c>
      <c r="Y6">
        <f>SUMPRODUCT(Y11:Y60-term_structure!Y2:Y51,Y11:Y60-term_structure!Y2:Y51)</f>
        <v>2.7310718688293767E-7</v>
      </c>
      <c r="Z6">
        <f>SUMPRODUCT(Z11:Z60-term_structure!Z2:Z51,Z11:Z60-term_structure!Z2:Z51)</f>
        <v>2.1538868800205837E-7</v>
      </c>
      <c r="AA6">
        <f>SUMPRODUCT(AA11:AA60-term_structure!AA2:AA51,AA11:AA60-term_structure!AA2:AA51)</f>
        <v>1.6999432929800963E-7</v>
      </c>
      <c r="AB6">
        <f>SUMPRODUCT(AB11:AB60-term_structure!AB2:AB51,AB11:AB60-term_structure!AB2:AB51)</f>
        <v>1.3424495506573202E-7</v>
      </c>
      <c r="AC6">
        <f>SUMPRODUCT(AC11:AC60-term_structure!AC2:AC51,AC11:AC60-term_structure!AC2:AC51)</f>
        <v>1.0606011831077177E-7</v>
      </c>
      <c r="AD6">
        <f>SUMPRODUCT(AD11:AD60-term_structure!AD2:AD51,AD11:AD60-term_structure!AD2:AD51)</f>
        <v>8.3830934065375939E-8</v>
      </c>
      <c r="AE6">
        <f>SUMPRODUCT(AE11:AE60-term_structure!AE2:AE51,AE11:AE60-term_structure!AE2:AE51)</f>
        <v>6.6286111567214324E-8</v>
      </c>
      <c r="AF6">
        <f>SUMPRODUCT(AF11:AF60-term_structure!AF2:AF51,AF11:AF60-term_structure!AF2:AF51)</f>
        <v>5.24226847260309E-8</v>
      </c>
      <c r="AG6">
        <f>SUMPRODUCT(AG11:AG60-term_structure!AG2:AG51,AG11:AG60-term_structure!AG2:AG51)</f>
        <v>4.1460447433563511E-8</v>
      </c>
      <c r="AH6">
        <f>SUMPRODUCT(AH11:AH60-term_structure!AH2:AH51,AH11:AH60-term_structure!AH2:AH51)</f>
        <v>3.2798083418504914E-8</v>
      </c>
      <c r="AI6">
        <f>SUMPRODUCT(AI11:AI60-term_structure!AI2:AI51,AI11:AI60-term_structure!AI2:AI51)</f>
        <v>2.5954423700390015E-8</v>
      </c>
      <c r="AJ6">
        <f>SUMPRODUCT(AJ11:AJ60-term_structure!AJ2:AJ51,AJ11:AJ60-term_structure!AJ2:AJ51)</f>
        <v>2.0546015201267683E-8</v>
      </c>
      <c r="AK6">
        <f>SUMPRODUCT(AK11:AK60-term_structure!AK2:AK51,AK11:AK60-term_structure!AK2:AK51)</f>
        <v>1.6259883587104516E-8</v>
      </c>
      <c r="AL6">
        <f>SUMPRODUCT(AL11:AL60-term_structure!AL2:AL51,AL11:AL60-term_structure!AL2:AL51)</f>
        <v>1.2876012270474254E-8</v>
      </c>
      <c r="AM6">
        <f>SUMPRODUCT(AM11:AM60-term_structure!AM2:AM51,AM11:AM60-term_structure!AM2:AM51)</f>
        <v>1.0194475482543258E-8</v>
      </c>
      <c r="AN6">
        <f>SUMPRODUCT(AN11:AN60-term_structure!AN2:AN51,AN11:AN60-term_structure!AN2:AN51)</f>
        <v>8.076369619670222E-9</v>
      </c>
      <c r="AO6">
        <f>SUMPRODUCT(AO11:AO60-term_structure!AO2:AO51,AO11:AO60-term_structure!AO2:AO51)</f>
        <v>6.4014125736914831E-9</v>
      </c>
      <c r="AP6">
        <f>SUMPRODUCT(AP11:AP60-term_structure!AP2:AP51,AP11:AP60-term_structure!AP2:AP51)</f>
        <v>5.0914534534954623E-9</v>
      </c>
      <c r="AQ6">
        <f>SUMPRODUCT(AQ11:AQ60-term_structure!AQ2:AQ51,AQ11:AQ60-term_structure!AQ2:AQ51)</f>
        <v>4.0357770634851448E-9</v>
      </c>
      <c r="AR6">
        <f>SUMPRODUCT(AR11:AR60-term_structure!AR2:AR51,AR11:AR60-term_structure!AR2:AR51)</f>
        <v>3.1984151043932223E-9</v>
      </c>
      <c r="AS6">
        <f>SUMPRODUCT(AS11:AS60-term_structure!AS2:AS51,AS11:AS60-term_structure!AS2:AS51)</f>
        <v>2.5367591505794751E-9</v>
      </c>
      <c r="AT6">
        <f>SUMPRODUCT(AT11:AT60-term_structure!AT2:AT51,AT11:AT60-term_structure!AT2:AT51)</f>
        <v>2.0178245113434071E-9</v>
      </c>
      <c r="AU6">
        <f>SUMPRODUCT(AU11:AU60-term_structure!AU2:AU51,AU11:AU60-term_structure!AU2:AU51)</f>
        <v>1.6005329501356474E-9</v>
      </c>
      <c r="AV6">
        <f>SUMPRODUCT(AV11:AV60-term_structure!AV2:AV51,AV11:AV60-term_structure!AV2:AV51)</f>
        <v>1.2725937237966474E-9</v>
      </c>
      <c r="AW6">
        <f>SUMPRODUCT(AW11:AW60-term_structure!AW2:AW51,AW11:AW60-term_structure!AW2:AW51)</f>
        <v>1.0193854620929743E-9</v>
      </c>
      <c r="AX6">
        <f>SUMPRODUCT(AX11:AX60-term_structure!AX2:AX51,AX11:AX60-term_structure!AX2:AX51)</f>
        <v>8.1273086063636013E-10</v>
      </c>
      <c r="AY6">
        <f>SUMPRODUCT(AY11:AY60-term_structure!AY2:AY51,AY11:AY60-term_structure!AY2:AY51)</f>
        <v>6.520672359751081E-10</v>
      </c>
      <c r="AZ6">
        <f>SUMPRODUCT(AZ11:AZ60-term_structure!AZ2:AZ51,AZ11:AZ60-term_structure!AZ2:AZ51)</f>
        <v>5.2126443386350432E-10</v>
      </c>
    </row>
    <row r="7" spans="1:52">
      <c r="A7" t="s">
        <v>16</v>
      </c>
      <c r="B7" s="1">
        <f>SUM(B6:L6)</f>
        <v>2.8279216424563223E-3</v>
      </c>
      <c r="M7" s="1">
        <f>SUM(M6:V6)</f>
        <v>3.4144415495437566E-4</v>
      </c>
      <c r="W7" s="1">
        <f>SUM(W6:AF6)</f>
        <v>1.8882105548355056E-6</v>
      </c>
      <c r="AG7" s="1">
        <f>SUM(AG6:AP6)</f>
        <v>1.7965857674070533E-7</v>
      </c>
      <c r="AP7" s="1">
        <f>SUM(AP6:AZ6)</f>
        <v>2.2758803949796952E-8</v>
      </c>
    </row>
    <row r="8" spans="1:52">
      <c r="B8" s="2">
        <f>SUM(B7:AP7)</f>
        <v>3.171456425346224E-3</v>
      </c>
    </row>
    <row r="9" spans="1:52">
      <c r="A9" t="s">
        <v>17</v>
      </c>
      <c r="B9">
        <f>B2+B3</f>
        <v>5.874681193732828E-3</v>
      </c>
      <c r="C9">
        <f t="shared" ref="C9:BD9" si="0">C2+C3</f>
        <v>-6.3744576063056169E-3</v>
      </c>
      <c r="D9">
        <f t="shared" si="0"/>
        <v>2.6409976593052137E-3</v>
      </c>
      <c r="E9">
        <f t="shared" si="0"/>
        <v>1.3059418615275181E-2</v>
      </c>
      <c r="F9">
        <f t="shared" si="0"/>
        <v>2.2520564012410305E-2</v>
      </c>
      <c r="G9">
        <f t="shared" si="0"/>
        <v>2.9003617929078261E-2</v>
      </c>
      <c r="H9">
        <f t="shared" si="0"/>
        <v>3.518883742654158E-2</v>
      </c>
      <c r="I9">
        <f t="shared" si="0"/>
        <v>4.0779555271443974E-2</v>
      </c>
      <c r="J9">
        <f t="shared" si="0"/>
        <v>4.5794908785529775E-2</v>
      </c>
      <c r="K9">
        <f t="shared" si="0"/>
        <v>4.9245206616548257E-2</v>
      </c>
      <c r="L9">
        <f t="shared" si="0"/>
        <v>5.1458896616570438E-2</v>
      </c>
      <c r="M9">
        <f t="shared" si="0"/>
        <v>5.2756407630243946E-2</v>
      </c>
      <c r="N9">
        <f t="shared" si="0"/>
        <v>5.2461796701635928E-2</v>
      </c>
      <c r="O9">
        <f t="shared" si="0"/>
        <v>5.1519669058640027E-2</v>
      </c>
      <c r="P9">
        <f t="shared" si="0"/>
        <v>4.8989528804133833E-2</v>
      </c>
      <c r="Q9">
        <f t="shared" si="0"/>
        <v>4.5581411362862936E-2</v>
      </c>
      <c r="R9">
        <f t="shared" si="0"/>
        <v>4.1378456547015267E-2</v>
      </c>
      <c r="S9">
        <f t="shared" si="0"/>
        <v>3.7579437120290216E-2</v>
      </c>
      <c r="T9">
        <f t="shared" si="0"/>
        <v>3.3604152334457182E-2</v>
      </c>
      <c r="U9">
        <f t="shared" si="0"/>
        <v>3.0717460552597546E-2</v>
      </c>
      <c r="V9">
        <f t="shared" si="0"/>
        <v>3.1316104441415832E-2</v>
      </c>
      <c r="W9">
        <f t="shared" si="0"/>
        <v>3.2602270475582215E-2</v>
      </c>
      <c r="X9">
        <f t="shared" si="0"/>
        <v>3.3724951991247587E-2</v>
      </c>
      <c r="Y9">
        <f t="shared" si="0"/>
        <v>3.4704344238258598E-2</v>
      </c>
      <c r="Z9">
        <f t="shared" si="0"/>
        <v>3.5561041818460509E-2</v>
      </c>
      <c r="AA9">
        <f t="shared" si="0"/>
        <v>3.6311414646284228E-2</v>
      </c>
      <c r="AB9">
        <f t="shared" si="0"/>
        <v>3.6970080052240943E-2</v>
      </c>
      <c r="AC9">
        <f t="shared" si="0"/>
        <v>3.7549264115372294E-2</v>
      </c>
      <c r="AD9">
        <f t="shared" si="0"/>
        <v>3.8058928845709591E-2</v>
      </c>
      <c r="AE9">
        <f t="shared" si="0"/>
        <v>3.8508080479243936E-2</v>
      </c>
      <c r="AF9">
        <f t="shared" si="0"/>
        <v>3.8904568469758573E-2</v>
      </c>
      <c r="AG9">
        <f t="shared" si="0"/>
        <v>3.9254421216013913E-2</v>
      </c>
      <c r="AH9">
        <f t="shared" si="0"/>
        <v>3.9563686850493461E-2</v>
      </c>
      <c r="AI9">
        <f t="shared" si="0"/>
        <v>3.9837290412942289E-2</v>
      </c>
      <c r="AJ9">
        <f t="shared" si="0"/>
        <v>4.0079472446284875E-2</v>
      </c>
      <c r="AK9">
        <f t="shared" si="0"/>
        <v>4.0294469831820036E-2</v>
      </c>
      <c r="AL9">
        <f t="shared" si="0"/>
        <v>4.048447557647937E-2</v>
      </c>
      <c r="AM9">
        <f t="shared" si="0"/>
        <v>4.0653260189101113E-2</v>
      </c>
      <c r="AN9">
        <f t="shared" si="0"/>
        <v>4.0802725486058088E-2</v>
      </c>
      <c r="AO9">
        <f t="shared" si="0"/>
        <v>4.0935346397774283E-2</v>
      </c>
      <c r="AP9">
        <f t="shared" si="0"/>
        <v>4.1060702941865396E-2</v>
      </c>
      <c r="AQ9">
        <f t="shared" si="0"/>
        <v>4.1164469688593879E-2</v>
      </c>
      <c r="AR9">
        <f t="shared" si="0"/>
        <v>4.1256656636328611E-2</v>
      </c>
      <c r="AS9">
        <f t="shared" si="0"/>
        <v>4.1338520256032109E-2</v>
      </c>
      <c r="AT9">
        <f t="shared" si="0"/>
        <v>4.1411161027284954E-2</v>
      </c>
      <c r="AU9">
        <f t="shared" si="0"/>
        <v>4.14758458942859E-2</v>
      </c>
      <c r="AV9">
        <f t="shared" si="0"/>
        <v>4.1533283273550527E-2</v>
      </c>
      <c r="AW9">
        <f t="shared" si="0"/>
        <v>4.1584207084609637E-2</v>
      </c>
      <c r="AX9">
        <f t="shared" si="0"/>
        <v>4.1629615636685283E-2</v>
      </c>
      <c r="AY9">
        <f t="shared" si="0"/>
        <v>4.1669930753427196E-2</v>
      </c>
      <c r="AZ9">
        <f t="shared" si="0"/>
        <v>4.1705854998269759E-2</v>
      </c>
    </row>
    <row r="11" spans="1:52">
      <c r="A11">
        <v>1</v>
      </c>
      <c r="B11">
        <f>B$2+B$3*(1-EXP(-$A11/B$5))/($A11/B$5)+B$4*((1-EXP(-$A11/B$5))/($A11/B$5)-EXP(-$A11/B$5))</f>
        <v>5.1414750266123386E-3</v>
      </c>
      <c r="C11">
        <f>C$2+C$3*(1-EXP(-$A11/C$5))/($A11/C$5)+C$4*((1-EXP(-$A11/C$5))/($A11/C$5)-EXP(-$A11/C$5))</f>
        <v>6.3675701241906833E-3</v>
      </c>
      <c r="D11">
        <f t="shared" ref="D11:AH19" si="1">D$2+D$3*(1-EXP(-$A11/D$5))/($A11/D$5)+D$4*((1-EXP(-$A11/D$5))/($A11/D$5)-EXP(-$A11/D$5))</f>
        <v>1.2954764060091498E-2</v>
      </c>
      <c r="E11">
        <f t="shared" si="1"/>
        <v>1.9833750854246213E-2</v>
      </c>
      <c r="F11">
        <f t="shared" si="1"/>
        <v>2.5786492375435868E-2</v>
      </c>
      <c r="G11">
        <f t="shared" si="1"/>
        <v>2.9860437295678669E-2</v>
      </c>
      <c r="H11">
        <f t="shared" si="1"/>
        <v>3.3516629226601605E-2</v>
      </c>
      <c r="I11">
        <f t="shared" si="1"/>
        <v>3.6626380803983866E-2</v>
      </c>
      <c r="J11">
        <f t="shared" si="1"/>
        <v>3.9228217104016985E-2</v>
      </c>
      <c r="K11">
        <f t="shared" si="1"/>
        <v>4.085843383132836E-2</v>
      </c>
      <c r="L11">
        <f t="shared" si="1"/>
        <v>4.1746641796172546E-2</v>
      </c>
      <c r="M11">
        <f t="shared" si="1"/>
        <v>4.2102965468874591E-2</v>
      </c>
      <c r="N11">
        <f t="shared" si="1"/>
        <v>4.1629532938690955E-2</v>
      </c>
      <c r="O11">
        <f t="shared" si="1"/>
        <v>4.0858454832807034E-2</v>
      </c>
      <c r="P11">
        <f t="shared" si="1"/>
        <v>3.9347437072783722E-2</v>
      </c>
      <c r="Q11">
        <f t="shared" si="1"/>
        <v>3.7510841536210121E-2</v>
      </c>
      <c r="R11">
        <f t="shared" si="1"/>
        <v>3.5422592613881705E-2</v>
      </c>
      <c r="S11">
        <f t="shared" si="1"/>
        <v>3.3705961979876145E-2</v>
      </c>
      <c r="T11">
        <f t="shared" si="1"/>
        <v>3.2053283225547603E-2</v>
      </c>
      <c r="U11">
        <f t="shared" si="1"/>
        <v>3.1096440834086539E-2</v>
      </c>
      <c r="V11">
        <f t="shared" si="1"/>
        <v>3.1975543661933163E-2</v>
      </c>
      <c r="W11">
        <f t="shared" si="1"/>
        <v>3.3157610184427484E-2</v>
      </c>
      <c r="X11">
        <f t="shared" si="1"/>
        <v>3.4193678140931445E-2</v>
      </c>
      <c r="Y11">
        <f t="shared" si="1"/>
        <v>3.5101763642659385E-2</v>
      </c>
      <c r="Z11">
        <f t="shared" si="1"/>
        <v>3.5899449572382072E-2</v>
      </c>
      <c r="AA11">
        <f t="shared" si="1"/>
        <v>3.6600748170010161E-2</v>
      </c>
      <c r="AB11">
        <f t="shared" si="1"/>
        <v>3.7218406970985031E-2</v>
      </c>
      <c r="AC11">
        <f t="shared" si="1"/>
        <v>3.7763168576253149E-2</v>
      </c>
      <c r="AD11">
        <f t="shared" si="1"/>
        <v>3.8243815081806042E-2</v>
      </c>
      <c r="AE11">
        <f t="shared" si="1"/>
        <v>3.8668401902026764E-2</v>
      </c>
      <c r="AF11">
        <f t="shared" si="1"/>
        <v>3.9044010924853233E-2</v>
      </c>
      <c r="AG11">
        <f t="shared" si="1"/>
        <v>3.937554098923618E-2</v>
      </c>
      <c r="AH11">
        <f t="shared" si="1"/>
        <v>3.9669616759394975E-2</v>
      </c>
      <c r="AI11">
        <f t="shared" ref="AI11:AZ25" si="2">AI$2+AI$3*(1-EXP(-$A11/AI$5))/($A11/AI$5)+AI$4*((1-EXP(-$A11/AI$5))/($A11/AI$5)-EXP(-$A11/AI$5))</f>
        <v>3.9930175828456621E-2</v>
      </c>
      <c r="AJ11">
        <f t="shared" si="2"/>
        <v>4.0161121203977225E-2</v>
      </c>
      <c r="AK11">
        <f t="shared" si="2"/>
        <v>4.0366406645706995E-2</v>
      </c>
      <c r="AL11">
        <f t="shared" si="2"/>
        <v>4.0548004303479906E-2</v>
      </c>
      <c r="AM11">
        <f t="shared" si="2"/>
        <v>4.0709484339032639E-2</v>
      </c>
      <c r="AN11">
        <f t="shared" si="2"/>
        <v>4.08525941059322E-2</v>
      </c>
      <c r="AO11">
        <f t="shared" si="2"/>
        <v>4.0979671561025943E-2</v>
      </c>
      <c r="AP11">
        <f t="shared" si="2"/>
        <v>4.1096347763685627E-2</v>
      </c>
      <c r="AQ11">
        <f t="shared" si="2"/>
        <v>4.1196293280629841E-2</v>
      </c>
      <c r="AR11">
        <f t="shared" si="2"/>
        <v>4.1285133840259433E-2</v>
      </c>
      <c r="AS11">
        <f t="shared" si="2"/>
        <v>4.136406335864945E-2</v>
      </c>
      <c r="AT11">
        <f t="shared" si="2"/>
        <v>4.1434127762807672E-2</v>
      </c>
      <c r="AU11">
        <f t="shared" si="2"/>
        <v>4.149654563762549E-2</v>
      </c>
      <c r="AV11">
        <f t="shared" si="2"/>
        <v>4.1551987626105132E-2</v>
      </c>
      <c r="AW11">
        <f t="shared" si="2"/>
        <v>4.1601153610709186E-2</v>
      </c>
      <c r="AX11">
        <f t="shared" si="2"/>
        <v>4.1645010047358599E-2</v>
      </c>
      <c r="AY11">
        <f t="shared" si="2"/>
        <v>4.1683954792731598E-2</v>
      </c>
      <c r="AZ11">
        <f t="shared" si="2"/>
        <v>4.1718667313859099E-2</v>
      </c>
    </row>
    <row r="12" spans="1:52">
      <c r="A12">
        <v>2</v>
      </c>
      <c r="B12">
        <f t="shared" ref="B12:Q60" si="3">B$2+B$3*(1-EXP(-$A12/B$5))/($A12/B$5)+B$4*((1-EXP(-$A12/B$5))/($A12/B$5)-EXP(-$A12/B$5))</f>
        <v>6.5486923555175998E-3</v>
      </c>
      <c r="C12">
        <f t="shared" si="3"/>
        <v>1.4946684826607916E-2</v>
      </c>
      <c r="D12">
        <f t="shared" si="3"/>
        <v>1.9879618481726216E-2</v>
      </c>
      <c r="E12">
        <f t="shared" si="3"/>
        <v>2.4525225399928328E-2</v>
      </c>
      <c r="F12">
        <f t="shared" si="3"/>
        <v>2.8322176797143474E-2</v>
      </c>
      <c r="G12">
        <f t="shared" si="3"/>
        <v>3.091910862886435E-2</v>
      </c>
      <c r="H12">
        <f t="shared" si="3"/>
        <v>3.3066193983171691E-2</v>
      </c>
      <c r="I12">
        <f t="shared" si="3"/>
        <v>3.4728113637764582E-2</v>
      </c>
      <c r="J12">
        <f t="shared" si="3"/>
        <v>3.5950817055699205E-2</v>
      </c>
      <c r="K12">
        <f t="shared" si="3"/>
        <v>3.6566259938087584E-2</v>
      </c>
      <c r="L12">
        <f t="shared" si="3"/>
        <v>3.6738901434025382E-2</v>
      </c>
      <c r="M12">
        <f t="shared" si="3"/>
        <v>3.6609267472208079E-2</v>
      </c>
      <c r="N12">
        <f t="shared" si="3"/>
        <v>3.6089312506162326E-2</v>
      </c>
      <c r="O12">
        <f t="shared" si="3"/>
        <v>3.5467862328619003E-2</v>
      </c>
      <c r="P12">
        <f t="shared" si="3"/>
        <v>3.4582453043761341E-2</v>
      </c>
      <c r="Q12">
        <f t="shared" si="3"/>
        <v>3.3670624695875832E-2</v>
      </c>
      <c r="R12">
        <f t="shared" si="1"/>
        <v>3.2796291993748047E-2</v>
      </c>
      <c r="S12">
        <f t="shared" si="1"/>
        <v>3.225128021477635E-2</v>
      </c>
      <c r="T12">
        <f t="shared" si="1"/>
        <v>3.1885347009648443E-2</v>
      </c>
      <c r="U12">
        <f t="shared" si="1"/>
        <v>3.1969602602973636E-2</v>
      </c>
      <c r="V12">
        <f t="shared" si="1"/>
        <v>3.2936234073358869E-2</v>
      </c>
      <c r="W12">
        <f t="shared" si="1"/>
        <v>3.3991498920501254E-2</v>
      </c>
      <c r="X12">
        <f t="shared" si="1"/>
        <v>3.491878684742418E-2</v>
      </c>
      <c r="Y12">
        <f t="shared" si="1"/>
        <v>3.5733888029942519E-2</v>
      </c>
      <c r="Z12">
        <f t="shared" si="1"/>
        <v>3.6451771072417927E-2</v>
      </c>
      <c r="AA12">
        <f t="shared" si="1"/>
        <v>3.7084337558042628E-2</v>
      </c>
      <c r="AB12">
        <f t="shared" si="1"/>
        <v>3.7642601942476109E-2</v>
      </c>
      <c r="AC12">
        <f t="shared" si="1"/>
        <v>3.8135884127209127E-2</v>
      </c>
      <c r="AD12">
        <f t="shared" si="1"/>
        <v>3.8571794963970403E-2</v>
      </c>
      <c r="AE12">
        <f t="shared" si="1"/>
        <v>3.8957410422091339E-2</v>
      </c>
      <c r="AF12">
        <f t="shared" si="1"/>
        <v>3.9298992165998886E-2</v>
      </c>
      <c r="AG12">
        <f t="shared" si="1"/>
        <v>3.9600613115490277E-2</v>
      </c>
      <c r="AH12">
        <f t="shared" si="1"/>
        <v>3.9868618288380064E-2</v>
      </c>
      <c r="AI12">
        <f t="shared" si="2"/>
        <v>4.0106292935718511E-2</v>
      </c>
      <c r="AJ12">
        <f t="shared" si="2"/>
        <v>4.0317121825772177E-2</v>
      </c>
      <c r="AK12">
        <f t="shared" si="2"/>
        <v>4.0504695220564234E-2</v>
      </c>
      <c r="AL12">
        <f t="shared" si="2"/>
        <v>4.067069042576793E-2</v>
      </c>
      <c r="AM12">
        <f t="shared" si="2"/>
        <v>4.0818402947789545E-2</v>
      </c>
      <c r="AN12">
        <f t="shared" si="2"/>
        <v>4.0949359061252688E-2</v>
      </c>
      <c r="AO12">
        <f t="shared" si="2"/>
        <v>4.1065696039128408E-2</v>
      </c>
      <c r="AP12">
        <f t="shared" si="2"/>
        <v>4.117066291266358E-2</v>
      </c>
      <c r="AQ12">
        <f t="shared" si="2"/>
        <v>4.1262443959778725E-2</v>
      </c>
      <c r="AR12">
        <f t="shared" si="2"/>
        <v>4.1344054862414159E-2</v>
      </c>
      <c r="AS12">
        <f t="shared" si="2"/>
        <v>4.1416580177529763E-2</v>
      </c>
      <c r="AT12">
        <f t="shared" si="2"/>
        <v>4.1480969023700673E-2</v>
      </c>
      <c r="AU12">
        <f t="shared" si="2"/>
        <v>4.1538352654595101E-2</v>
      </c>
      <c r="AV12">
        <f t="shared" si="2"/>
        <v>4.1589329629556096E-2</v>
      </c>
      <c r="AW12">
        <f t="shared" si="2"/>
        <v>4.1634534754439997E-2</v>
      </c>
      <c r="AX12">
        <f t="shared" si="2"/>
        <v>4.1674873795035289E-2</v>
      </c>
      <c r="AY12">
        <f t="shared" si="2"/>
        <v>4.1710695874351708E-2</v>
      </c>
      <c r="AZ12">
        <f t="shared" si="2"/>
        <v>4.1742634311130504E-2</v>
      </c>
    </row>
    <row r="13" spans="1:52">
      <c r="A13">
        <v>3</v>
      </c>
      <c r="B13">
        <f t="shared" si="3"/>
        <v>8.8717049838228056E-3</v>
      </c>
      <c r="C13">
        <f t="shared" si="3"/>
        <v>2.082519252996911E-2</v>
      </c>
      <c r="D13">
        <f t="shared" si="1"/>
        <v>2.4610791081362812E-2</v>
      </c>
      <c r="E13">
        <f t="shared" si="1"/>
        <v>2.7833064572212973E-2</v>
      </c>
      <c r="F13">
        <f t="shared" si="1"/>
        <v>3.0300375816425189E-2</v>
      </c>
      <c r="G13">
        <f t="shared" si="1"/>
        <v>3.1988905142055282E-2</v>
      </c>
      <c r="H13">
        <f t="shared" si="1"/>
        <v>3.3240370479560362E-2</v>
      </c>
      <c r="I13">
        <f t="shared" si="1"/>
        <v>3.4069325230711184E-2</v>
      </c>
      <c r="J13">
        <f t="shared" si="1"/>
        <v>3.4522782281266998E-2</v>
      </c>
      <c r="K13">
        <f t="shared" si="1"/>
        <v>3.4593482421965395E-2</v>
      </c>
      <c r="L13">
        <f t="shared" si="1"/>
        <v>3.4402239014345123E-2</v>
      </c>
      <c r="M13">
        <f t="shared" si="1"/>
        <v>3.4045225433524208E-2</v>
      </c>
      <c r="N13">
        <f t="shared" si="1"/>
        <v>3.3546200802612482E-2</v>
      </c>
      <c r="O13">
        <f t="shared" si="1"/>
        <v>3.3051910894523112E-2</v>
      </c>
      <c r="P13">
        <f t="shared" si="1"/>
        <v>3.2551887207907471E-2</v>
      </c>
      <c r="Q13">
        <f t="shared" si="1"/>
        <v>3.2178416159768866E-2</v>
      </c>
      <c r="R13">
        <f t="shared" si="1"/>
        <v>3.1985833847201918E-2</v>
      </c>
      <c r="S13">
        <f t="shared" si="1"/>
        <v>3.2078908659872209E-2</v>
      </c>
      <c r="T13">
        <f t="shared" si="1"/>
        <v>3.239663092324168E-2</v>
      </c>
      <c r="U13">
        <f t="shared" si="1"/>
        <v>3.3009654651185251E-2</v>
      </c>
      <c r="V13">
        <f t="shared" si="1"/>
        <v>3.396384965741512E-2</v>
      </c>
      <c r="W13">
        <f t="shared" si="1"/>
        <v>3.4891689973899256E-2</v>
      </c>
      <c r="X13">
        <f t="shared" si="1"/>
        <v>3.5708368496091991E-2</v>
      </c>
      <c r="Y13">
        <f t="shared" si="1"/>
        <v>3.6427607809093661E-2</v>
      </c>
      <c r="Z13">
        <f t="shared" si="1"/>
        <v>3.7062165939610009E-2</v>
      </c>
      <c r="AA13">
        <f t="shared" si="1"/>
        <v>3.7622124198268062E-2</v>
      </c>
      <c r="AB13">
        <f t="shared" si="1"/>
        <v>3.8116970579206613E-2</v>
      </c>
      <c r="AC13">
        <f t="shared" si="1"/>
        <v>3.8554747136366772E-2</v>
      </c>
      <c r="AD13">
        <f t="shared" si="1"/>
        <v>3.8941992818467129E-2</v>
      </c>
      <c r="AE13">
        <f t="shared" si="1"/>
        <v>3.9284869958130589E-2</v>
      </c>
      <c r="AF13">
        <f t="shared" si="1"/>
        <v>3.9588861300042535E-2</v>
      </c>
      <c r="AG13">
        <f t="shared" si="1"/>
        <v>3.9857427089802437E-2</v>
      </c>
      <c r="AH13">
        <f t="shared" si="1"/>
        <v>4.0096243361969812E-2</v>
      </c>
      <c r="AI13">
        <f t="shared" si="2"/>
        <v>4.0308157309444717E-2</v>
      </c>
      <c r="AJ13">
        <f t="shared" si="2"/>
        <v>4.049623060397585E-2</v>
      </c>
      <c r="AK13">
        <f t="shared" si="2"/>
        <v>4.0663680862376678E-2</v>
      </c>
      <c r="AL13">
        <f t="shared" si="2"/>
        <v>4.0811878895214419E-2</v>
      </c>
      <c r="AM13">
        <f t="shared" si="2"/>
        <v>4.0943832107619635E-2</v>
      </c>
      <c r="AN13">
        <f t="shared" si="2"/>
        <v>4.1060831598044085E-2</v>
      </c>
      <c r="AO13">
        <f t="shared" si="2"/>
        <v>4.1164799599680904E-2</v>
      </c>
      <c r="AP13">
        <f t="shared" si="2"/>
        <v>4.1257550794103655E-2</v>
      </c>
      <c r="AQ13">
        <f t="shared" si="2"/>
        <v>4.133974046600894E-2</v>
      </c>
      <c r="AR13">
        <f t="shared" si="2"/>
        <v>4.1412840222466579E-2</v>
      </c>
      <c r="AS13">
        <f t="shared" si="2"/>
        <v>4.1477811621399407E-2</v>
      </c>
      <c r="AT13">
        <f t="shared" si="2"/>
        <v>4.1535494502257991E-2</v>
      </c>
      <c r="AU13">
        <f t="shared" si="2"/>
        <v>4.1586921127219588E-2</v>
      </c>
      <c r="AV13">
        <f t="shared" si="2"/>
        <v>4.1632607316374894E-2</v>
      </c>
      <c r="AW13">
        <f t="shared" si="2"/>
        <v>4.1673113148097379E-2</v>
      </c>
      <c r="AX13">
        <f t="shared" si="2"/>
        <v>4.1709274750859893E-2</v>
      </c>
      <c r="AY13">
        <f t="shared" si="2"/>
        <v>4.1741384554170112E-2</v>
      </c>
      <c r="AZ13">
        <f t="shared" si="2"/>
        <v>4.1770022383872805E-2</v>
      </c>
    </row>
    <row r="14" spans="1:52">
      <c r="A14">
        <v>4</v>
      </c>
      <c r="B14">
        <f t="shared" si="3"/>
        <v>1.1461075481213319E-2</v>
      </c>
      <c r="C14">
        <f t="shared" si="3"/>
        <v>2.4932901103478691E-2</v>
      </c>
      <c r="D14">
        <f t="shared" si="1"/>
        <v>2.7906955190492674E-2</v>
      </c>
      <c r="E14">
        <f t="shared" si="1"/>
        <v>3.0210732878762359E-2</v>
      </c>
      <c r="F14">
        <f t="shared" si="1"/>
        <v>3.1853834603794637E-2</v>
      </c>
      <c r="G14">
        <f t="shared" si="1"/>
        <v>3.2981309955720441E-2</v>
      </c>
      <c r="H14">
        <f t="shared" si="1"/>
        <v>3.3705378131142431E-2</v>
      </c>
      <c r="I14">
        <f t="shared" si="1"/>
        <v>3.40654133269431E-2</v>
      </c>
      <c r="J14">
        <f t="shared" si="1"/>
        <v>3.4106310439166877E-2</v>
      </c>
      <c r="K14">
        <f t="shared" si="1"/>
        <v>3.3903437389586913E-2</v>
      </c>
      <c r="L14">
        <f t="shared" si="1"/>
        <v>3.3547818101843943E-2</v>
      </c>
      <c r="M14">
        <f t="shared" si="1"/>
        <v>3.3107006659880735E-2</v>
      </c>
      <c r="N14">
        <f t="shared" si="1"/>
        <v>3.266015549721217E-2</v>
      </c>
      <c r="O14">
        <f t="shared" si="1"/>
        <v>3.2272236144656782E-2</v>
      </c>
      <c r="P14">
        <f t="shared" si="1"/>
        <v>3.201072792018033E-2</v>
      </c>
      <c r="Q14">
        <f t="shared" si="1"/>
        <v>3.1945679589368142E-2</v>
      </c>
      <c r="R14">
        <f t="shared" si="1"/>
        <v>3.2122800128595863E-2</v>
      </c>
      <c r="S14">
        <f t="shared" si="1"/>
        <v>3.2544628235795153E-2</v>
      </c>
      <c r="T14">
        <f t="shared" si="1"/>
        <v>3.3199256306694749E-2</v>
      </c>
      <c r="U14">
        <f t="shared" si="1"/>
        <v>3.4050507034042277E-2</v>
      </c>
      <c r="V14">
        <f t="shared" si="1"/>
        <v>3.494452476627833E-2</v>
      </c>
      <c r="W14">
        <f t="shared" si="1"/>
        <v>3.5754500907103734E-2</v>
      </c>
      <c r="X14">
        <f t="shared" si="1"/>
        <v>3.646824091389838E-2</v>
      </c>
      <c r="Y14">
        <f t="shared" si="1"/>
        <v>3.7097636977633672E-2</v>
      </c>
      <c r="Z14">
        <f t="shared" si="1"/>
        <v>3.7653604351145696E-2</v>
      </c>
      <c r="AA14">
        <f t="shared" si="1"/>
        <v>3.8144686454712036E-2</v>
      </c>
      <c r="AB14">
        <f t="shared" si="1"/>
        <v>3.8579063648363991E-2</v>
      </c>
      <c r="AC14">
        <f t="shared" si="1"/>
        <v>3.8963669628051964E-2</v>
      </c>
      <c r="AD14">
        <f t="shared" si="1"/>
        <v>3.9304102814049766E-2</v>
      </c>
      <c r="AE14">
        <f t="shared" si="1"/>
        <v>3.9605714688188583E-2</v>
      </c>
      <c r="AF14">
        <f t="shared" si="1"/>
        <v>3.9873289494262949E-2</v>
      </c>
      <c r="AG14">
        <f t="shared" si="1"/>
        <v>4.0109826124228261E-2</v>
      </c>
      <c r="AH14">
        <f t="shared" si="1"/>
        <v>4.0320193727874765E-2</v>
      </c>
      <c r="AI14">
        <f t="shared" si="2"/>
        <v>4.0506939749833534E-2</v>
      </c>
      <c r="AJ14">
        <f t="shared" si="2"/>
        <v>4.067273315037339E-2</v>
      </c>
      <c r="AK14">
        <f t="shared" si="2"/>
        <v>4.0820443290514041E-2</v>
      </c>
      <c r="AL14">
        <f t="shared" si="2"/>
        <v>4.0951152534815592E-2</v>
      </c>
      <c r="AM14">
        <f t="shared" si="2"/>
        <v>4.1067595937849616E-2</v>
      </c>
      <c r="AN14">
        <f t="shared" si="2"/>
        <v>4.1170840758421742E-2</v>
      </c>
      <c r="AO14">
        <f t="shared" si="2"/>
        <v>4.1262603841706644E-2</v>
      </c>
      <c r="AP14">
        <f t="shared" si="2"/>
        <v>4.134383826499359E-2</v>
      </c>
      <c r="AQ14">
        <f t="shared" si="2"/>
        <v>4.1416483825528469E-2</v>
      </c>
      <c r="AR14">
        <f t="shared" si="2"/>
        <v>4.1481106927638546E-2</v>
      </c>
      <c r="AS14">
        <f t="shared" si="2"/>
        <v>4.1538549006010721E-2</v>
      </c>
      <c r="AT14">
        <f t="shared" si="2"/>
        <v>4.1589543004381266E-2</v>
      </c>
      <c r="AU14">
        <f t="shared" si="2"/>
        <v>4.1635024175333581E-2</v>
      </c>
      <c r="AV14">
        <f t="shared" si="2"/>
        <v>4.1675426813014907E-2</v>
      </c>
      <c r="AW14">
        <f t="shared" si="2"/>
        <v>4.171123735094439E-2</v>
      </c>
      <c r="AX14">
        <f t="shared" si="2"/>
        <v>4.1743223311725544E-2</v>
      </c>
      <c r="AY14">
        <f t="shared" si="2"/>
        <v>4.177162094188365E-2</v>
      </c>
      <c r="AZ14">
        <f t="shared" si="2"/>
        <v>4.1796957136872356E-2</v>
      </c>
    </row>
    <row r="15" spans="1:52">
      <c r="A15">
        <v>5</v>
      </c>
      <c r="B15">
        <f t="shared" si="3"/>
        <v>1.3991151340102368E-2</v>
      </c>
      <c r="C15">
        <f t="shared" si="3"/>
        <v>2.7865118736018345E-2</v>
      </c>
      <c r="D15">
        <f t="shared" si="1"/>
        <v>3.0252933647864633E-2</v>
      </c>
      <c r="E15">
        <f t="shared" si="1"/>
        <v>3.1954742915975519E-2</v>
      </c>
      <c r="F15">
        <f t="shared" si="1"/>
        <v>3.3083513788038803E-2</v>
      </c>
      <c r="G15">
        <f t="shared" si="1"/>
        <v>3.3862498647754688E-2</v>
      </c>
      <c r="H15">
        <f t="shared" si="1"/>
        <v>3.4279547505758234E-2</v>
      </c>
      <c r="I15">
        <f t="shared" si="1"/>
        <v>3.4384676308839707E-2</v>
      </c>
      <c r="J15">
        <f t="shared" si="1"/>
        <v>3.421924928836563E-2</v>
      </c>
      <c r="K15">
        <f t="shared" si="1"/>
        <v>3.3896642926324543E-2</v>
      </c>
      <c r="L15">
        <f t="shared" si="1"/>
        <v>3.348711659982348E-2</v>
      </c>
      <c r="M15">
        <f t="shared" si="1"/>
        <v>3.3039469261928314E-2</v>
      </c>
      <c r="N15">
        <f t="shared" si="1"/>
        <v>3.2656355127668055E-2</v>
      </c>
      <c r="O15">
        <f t="shared" si="1"/>
        <v>3.2356725250304134E-2</v>
      </c>
      <c r="P15">
        <f t="shared" si="1"/>
        <v>3.224375929929664E-2</v>
      </c>
      <c r="Q15">
        <f t="shared" si="1"/>
        <v>3.2351059184844391E-2</v>
      </c>
      <c r="R15">
        <f t="shared" si="1"/>
        <v>3.2716811000417075E-2</v>
      </c>
      <c r="S15">
        <f t="shared" si="1"/>
        <v>3.3290673678089036E-2</v>
      </c>
      <c r="T15">
        <f t="shared" si="1"/>
        <v>3.4086440526062425E-2</v>
      </c>
      <c r="U15">
        <f t="shared" si="1"/>
        <v>3.5015129304653961E-2</v>
      </c>
      <c r="V15">
        <f t="shared" si="1"/>
        <v>3.582986124053926E-2</v>
      </c>
      <c r="W15">
        <f t="shared" si="1"/>
        <v>3.6535363778918799E-2</v>
      </c>
      <c r="X15">
        <f t="shared" si="1"/>
        <v>3.7157525455906615E-2</v>
      </c>
      <c r="Y15">
        <f t="shared" si="1"/>
        <v>3.7706659766767042E-2</v>
      </c>
      <c r="Z15">
        <f t="shared" si="1"/>
        <v>3.8192156196139651E-2</v>
      </c>
      <c r="AA15">
        <f t="shared" si="1"/>
        <v>3.8621272717820787E-2</v>
      </c>
      <c r="AB15">
        <f t="shared" si="1"/>
        <v>3.9001086215065546E-2</v>
      </c>
      <c r="AC15">
        <f t="shared" si="1"/>
        <v>3.9337587186967768E-2</v>
      </c>
      <c r="AD15">
        <f t="shared" si="1"/>
        <v>3.9635567538736677E-2</v>
      </c>
      <c r="AE15">
        <f t="shared" si="1"/>
        <v>3.9899678272641154E-2</v>
      </c>
      <c r="AF15">
        <f t="shared" si="1"/>
        <v>4.0134096203837427E-2</v>
      </c>
      <c r="AG15">
        <f t="shared" si="1"/>
        <v>4.0341467442844128E-2</v>
      </c>
      <c r="AH15">
        <f t="shared" si="1"/>
        <v>4.0525845662990626E-2</v>
      </c>
      <c r="AI15">
        <f t="shared" si="2"/>
        <v>4.0689568820985976E-2</v>
      </c>
      <c r="AJ15">
        <f t="shared" si="2"/>
        <v>4.0834957057313465E-2</v>
      </c>
      <c r="AK15">
        <f t="shared" si="2"/>
        <v>4.09645691400451E-2</v>
      </c>
      <c r="AL15">
        <f t="shared" si="2"/>
        <v>4.10792291214526E-2</v>
      </c>
      <c r="AM15">
        <f t="shared" si="2"/>
        <v>4.1181427521146771E-2</v>
      </c>
      <c r="AN15">
        <f t="shared" si="2"/>
        <v>4.1272029826226846E-2</v>
      </c>
      <c r="AO15">
        <f t="shared" si="2"/>
        <v>4.135256737275618E-2</v>
      </c>
      <c r="AP15">
        <f t="shared" si="2"/>
        <v>4.1423477454851025E-2</v>
      </c>
      <c r="AQ15">
        <f t="shared" si="2"/>
        <v>4.1487304818936865E-2</v>
      </c>
      <c r="AR15">
        <f t="shared" si="2"/>
        <v>4.1544092301102363E-2</v>
      </c>
      <c r="AS15">
        <f t="shared" si="2"/>
        <v>4.1594571473857825E-2</v>
      </c>
      <c r="AT15">
        <f t="shared" si="2"/>
        <v>4.1639377429737189E-2</v>
      </c>
      <c r="AU15">
        <f t="shared" si="2"/>
        <v>4.167935653048644E-2</v>
      </c>
      <c r="AV15">
        <f t="shared" si="2"/>
        <v>4.1714868144249392E-2</v>
      </c>
      <c r="AW15">
        <f t="shared" si="2"/>
        <v>4.174633101501446E-2</v>
      </c>
      <c r="AX15">
        <f t="shared" si="2"/>
        <v>4.1774449618647728E-2</v>
      </c>
      <c r="AY15">
        <f t="shared" si="2"/>
        <v>4.1799408406441974E-2</v>
      </c>
      <c r="AZ15">
        <f t="shared" si="2"/>
        <v>4.1821685517394236E-2</v>
      </c>
    </row>
    <row r="16" spans="1:52">
      <c r="A16">
        <v>6</v>
      </c>
      <c r="B16">
        <f t="shared" si="3"/>
        <v>1.6314762364498483E-2</v>
      </c>
      <c r="C16">
        <f t="shared" si="3"/>
        <v>3.0006045478455205E-2</v>
      </c>
      <c r="D16">
        <f t="shared" si="1"/>
        <v>3.1960980833879299E-2</v>
      </c>
      <c r="E16">
        <f t="shared" si="1"/>
        <v>3.3260778628387735E-2</v>
      </c>
      <c r="F16">
        <f t="shared" si="1"/>
        <v>3.4065732288679033E-2</v>
      </c>
      <c r="G16">
        <f t="shared" si="1"/>
        <v>3.4626608922929888E-2</v>
      </c>
      <c r="H16">
        <f t="shared" si="1"/>
        <v>3.4868018721153381E-2</v>
      </c>
      <c r="I16">
        <f t="shared" si="1"/>
        <v>3.4842803467032328E-2</v>
      </c>
      <c r="J16">
        <f t="shared" si="1"/>
        <v>3.4588338994251476E-2</v>
      </c>
      <c r="K16">
        <f t="shared" si="1"/>
        <v>3.4231099159595518E-2</v>
      </c>
      <c r="L16">
        <f t="shared" si="1"/>
        <v>3.3826531778256057E-2</v>
      </c>
      <c r="M16">
        <f t="shared" si="1"/>
        <v>3.3410911758786507E-2</v>
      </c>
      <c r="N16">
        <f t="shared" si="1"/>
        <v>3.3092845854269803E-2</v>
      </c>
      <c r="O16">
        <f t="shared" si="1"/>
        <v>3.2866314602471469E-2</v>
      </c>
      <c r="P16">
        <f t="shared" si="1"/>
        <v>3.2846630821268173E-2</v>
      </c>
      <c r="Q16">
        <f t="shared" si="1"/>
        <v>3.3046361088724732E-2</v>
      </c>
      <c r="R16">
        <f t="shared" si="1"/>
        <v>3.3497245326502174E-2</v>
      </c>
      <c r="S16">
        <f t="shared" si="1"/>
        <v>3.4124373406490105E-2</v>
      </c>
      <c r="T16">
        <f t="shared" si="1"/>
        <v>3.4953771180526901E-2</v>
      </c>
      <c r="U16">
        <f t="shared" si="1"/>
        <v>3.5874289366366843E-2</v>
      </c>
      <c r="V16">
        <f t="shared" si="1"/>
        <v>3.660574830389355E-2</v>
      </c>
      <c r="W16">
        <f t="shared" si="1"/>
        <v>3.7220760188178173E-2</v>
      </c>
      <c r="X16">
        <f t="shared" si="1"/>
        <v>3.7763412236640106E-2</v>
      </c>
      <c r="Y16">
        <f t="shared" si="1"/>
        <v>3.824267516019033E-2</v>
      </c>
      <c r="Z16">
        <f t="shared" si="1"/>
        <v>3.866667745859368E-2</v>
      </c>
      <c r="AA16">
        <f t="shared" si="1"/>
        <v>3.9041607439680215E-2</v>
      </c>
      <c r="AB16">
        <f t="shared" si="1"/>
        <v>3.9373617484736452E-2</v>
      </c>
      <c r="AC16">
        <f t="shared" si="1"/>
        <v>3.9667903215167104E-2</v>
      </c>
      <c r="AD16">
        <f t="shared" si="1"/>
        <v>3.9928573248978375E-2</v>
      </c>
      <c r="AE16">
        <f t="shared" si="1"/>
        <v>4.0159682131548427E-2</v>
      </c>
      <c r="AF16">
        <f t="shared" si="1"/>
        <v>4.0364887140884653E-2</v>
      </c>
      <c r="AG16">
        <f t="shared" si="1"/>
        <v>4.0546560422015342E-2</v>
      </c>
      <c r="AH16">
        <f t="shared" si="1"/>
        <v>4.0707992901004429E-2</v>
      </c>
      <c r="AI16">
        <f t="shared" si="2"/>
        <v>4.0851372711003593E-2</v>
      </c>
      <c r="AJ16">
        <f t="shared" si="2"/>
        <v>4.0978717451850721E-2</v>
      </c>
      <c r="AK16">
        <f t="shared" si="2"/>
        <v>4.1092315798487211E-2</v>
      </c>
      <c r="AL16">
        <f t="shared" si="2"/>
        <v>4.1192766580289551E-2</v>
      </c>
      <c r="AM16">
        <f t="shared" si="2"/>
        <v>4.1282346751875976E-2</v>
      </c>
      <c r="AN16">
        <f t="shared" si="2"/>
        <v>4.1361745142115804E-2</v>
      </c>
      <c r="AO16">
        <f t="shared" si="2"/>
        <v>4.1432330462637515E-2</v>
      </c>
      <c r="AP16">
        <f t="shared" si="2"/>
        <v>4.1494232766093035E-2</v>
      </c>
      <c r="AQ16">
        <f t="shared" si="2"/>
        <v>4.15502205161834E-2</v>
      </c>
      <c r="AR16">
        <f t="shared" si="2"/>
        <v>4.1600039928925407E-2</v>
      </c>
      <c r="AS16">
        <f t="shared" si="2"/>
        <v>4.1644325513480046E-2</v>
      </c>
      <c r="AT16">
        <f t="shared" si="2"/>
        <v>4.1683625863493272E-2</v>
      </c>
      <c r="AU16">
        <f t="shared" si="2"/>
        <v>4.1718708713994052E-2</v>
      </c>
      <c r="AV16">
        <f t="shared" si="2"/>
        <v>4.1749867037366675E-2</v>
      </c>
      <c r="AW16">
        <f t="shared" si="2"/>
        <v>4.1777459590865283E-2</v>
      </c>
      <c r="AX16">
        <f t="shared" si="2"/>
        <v>4.1802134984209163E-2</v>
      </c>
      <c r="AY16">
        <f t="shared" si="2"/>
        <v>4.1824031683161365E-2</v>
      </c>
      <c r="AZ16">
        <f t="shared" si="2"/>
        <v>4.1843584560866093E-2</v>
      </c>
    </row>
    <row r="17" spans="1:52">
      <c r="A17">
        <v>7</v>
      </c>
      <c r="B17">
        <f t="shared" si="3"/>
        <v>1.8380121859244376E-2</v>
      </c>
      <c r="C17">
        <f t="shared" si="3"/>
        <v>3.160592529968901E-2</v>
      </c>
      <c r="D17">
        <f t="shared" si="1"/>
        <v>3.3234031646634195E-2</v>
      </c>
      <c r="E17">
        <f t="shared" si="1"/>
        <v>3.4259318799258948E-2</v>
      </c>
      <c r="F17">
        <f t="shared" si="1"/>
        <v>3.4858007046766178E-2</v>
      </c>
      <c r="G17">
        <f t="shared" si="1"/>
        <v>3.5280992263583034E-2</v>
      </c>
      <c r="H17">
        <f t="shared" si="1"/>
        <v>3.5424665889153106E-2</v>
      </c>
      <c r="I17">
        <f t="shared" si="1"/>
        <v>3.5340566715725191E-2</v>
      </c>
      <c r="J17">
        <f t="shared" si="1"/>
        <v>3.5062115925127112E-2</v>
      </c>
      <c r="K17">
        <f t="shared" si="1"/>
        <v>3.4715453825369946E-2</v>
      </c>
      <c r="L17">
        <f t="shared" si="1"/>
        <v>3.4345201138762459E-2</v>
      </c>
      <c r="M17">
        <f t="shared" si="1"/>
        <v>3.3979081696386693E-2</v>
      </c>
      <c r="N17">
        <f t="shared" si="1"/>
        <v>3.3722410267450396E-2</v>
      </c>
      <c r="O17">
        <f t="shared" si="1"/>
        <v>3.3556468278141613E-2</v>
      </c>
      <c r="P17">
        <f t="shared" si="1"/>
        <v>3.3596012470928124E-2</v>
      </c>
      <c r="Q17">
        <f t="shared" si="1"/>
        <v>3.3841741126937233E-2</v>
      </c>
      <c r="R17">
        <f t="shared" si="1"/>
        <v>3.4319918561070778E-2</v>
      </c>
      <c r="S17">
        <f t="shared" si="1"/>
        <v>3.4946971776906963E-2</v>
      </c>
      <c r="T17">
        <f t="shared" si="1"/>
        <v>3.5753555952006785E-2</v>
      </c>
      <c r="U17">
        <f t="shared" si="1"/>
        <v>3.662327515910236E-2</v>
      </c>
      <c r="V17">
        <f t="shared" si="1"/>
        <v>3.7274974346065928E-2</v>
      </c>
      <c r="W17">
        <f t="shared" si="1"/>
        <v>3.7812549520539668E-2</v>
      </c>
      <c r="X17">
        <f t="shared" si="1"/>
        <v>3.8287052151830273E-2</v>
      </c>
      <c r="Y17">
        <f t="shared" si="1"/>
        <v>3.8706318204253118E-2</v>
      </c>
      <c r="Z17">
        <f t="shared" si="1"/>
        <v>3.9077432363743121E-2</v>
      </c>
      <c r="AA17">
        <f t="shared" si="1"/>
        <v>3.9405693041169698E-2</v>
      </c>
      <c r="AB17">
        <f t="shared" si="1"/>
        <v>3.96964796951981E-2</v>
      </c>
      <c r="AC17">
        <f t="shared" si="1"/>
        <v>3.9954320591388079E-2</v>
      </c>
      <c r="AD17">
        <f t="shared" si="1"/>
        <v>4.0182748527111928E-2</v>
      </c>
      <c r="AE17">
        <f t="shared" si="1"/>
        <v>4.0385313612839042E-2</v>
      </c>
      <c r="AF17">
        <f t="shared" si="1"/>
        <v>4.0565232374386861E-2</v>
      </c>
      <c r="AG17">
        <f t="shared" si="1"/>
        <v>4.0724660909726609E-2</v>
      </c>
      <c r="AH17">
        <f t="shared" si="1"/>
        <v>4.0866204584411238E-2</v>
      </c>
      <c r="AI17">
        <f t="shared" si="2"/>
        <v>4.0991941733855591E-2</v>
      </c>
      <c r="AJ17">
        <f t="shared" si="2"/>
        <v>4.1103630823683603E-2</v>
      </c>
      <c r="AK17">
        <f t="shared" si="2"/>
        <v>4.1203328775364478E-2</v>
      </c>
      <c r="AL17">
        <f t="shared" si="2"/>
        <v>4.1291440821681027E-2</v>
      </c>
      <c r="AM17">
        <f t="shared" si="2"/>
        <v>4.1370060136460746E-2</v>
      </c>
      <c r="AN17">
        <f t="shared" si="2"/>
        <v>4.1439723273054126E-2</v>
      </c>
      <c r="AO17">
        <f t="shared" si="2"/>
        <v>4.1501658646506637E-2</v>
      </c>
      <c r="AP17">
        <f t="shared" si="2"/>
        <v>4.1555814611376848E-2</v>
      </c>
      <c r="AQ17">
        <f t="shared" si="2"/>
        <v>4.1604976262317815E-2</v>
      </c>
      <c r="AR17">
        <f t="shared" si="2"/>
        <v>4.164872731601172E-2</v>
      </c>
      <c r="AS17">
        <f t="shared" si="2"/>
        <v>4.1687618111089182E-2</v>
      </c>
      <c r="AT17">
        <f t="shared" si="2"/>
        <v>4.1722122204893963E-2</v>
      </c>
      <c r="AU17">
        <f t="shared" si="2"/>
        <v>4.1752939097374833E-2</v>
      </c>
      <c r="AV17">
        <f t="shared" si="2"/>
        <v>4.1780304071103058E-2</v>
      </c>
      <c r="AW17">
        <f t="shared" si="2"/>
        <v>4.1804523760141737E-2</v>
      </c>
      <c r="AX17">
        <f t="shared" si="2"/>
        <v>4.1826198234932298E-2</v>
      </c>
      <c r="AY17">
        <f t="shared" si="2"/>
        <v>4.1845425955842536E-2</v>
      </c>
      <c r="AZ17">
        <f t="shared" si="2"/>
        <v>4.1862604168975082E-2</v>
      </c>
    </row>
    <row r="18" spans="1:52">
      <c r="A18">
        <v>8</v>
      </c>
      <c r="B18">
        <f t="shared" si="3"/>
        <v>2.0183971473115351E-2</v>
      </c>
      <c r="C18">
        <f t="shared" si="3"/>
        <v>3.2829470406593689E-2</v>
      </c>
      <c r="D18">
        <f t="shared" si="1"/>
        <v>3.4205345673031975E-2</v>
      </c>
      <c r="E18">
        <f t="shared" si="1"/>
        <v>3.5038359652539014E-2</v>
      </c>
      <c r="F18">
        <f t="shared" si="1"/>
        <v>3.5503657552548001E-2</v>
      </c>
      <c r="G18">
        <f t="shared" si="1"/>
        <v>3.5838300867276143E-2</v>
      </c>
      <c r="H18">
        <f t="shared" si="1"/>
        <v>3.5930082934530004E-2</v>
      </c>
      <c r="I18">
        <f t="shared" si="1"/>
        <v>3.582721758967685E-2</v>
      </c>
      <c r="J18">
        <f t="shared" si="1"/>
        <v>3.555943730935715E-2</v>
      </c>
      <c r="K18">
        <f t="shared" si="1"/>
        <v>3.52457258453115E-2</v>
      </c>
      <c r="L18">
        <f t="shared" si="1"/>
        <v>3.4922588223533502E-2</v>
      </c>
      <c r="M18">
        <f t="shared" si="1"/>
        <v>3.461175956991152E-2</v>
      </c>
      <c r="N18">
        <f t="shared" si="1"/>
        <v>3.4410759012535964E-2</v>
      </c>
      <c r="O18">
        <f t="shared" si="1"/>
        <v>3.4295220782724942E-2</v>
      </c>
      <c r="P18">
        <f t="shared" si="1"/>
        <v>3.4372914484658824E-2</v>
      </c>
      <c r="Q18">
        <f t="shared" si="1"/>
        <v>3.4638087868934735E-2</v>
      </c>
      <c r="R18">
        <f t="shared" si="1"/>
        <v>3.5112368634101956E-2</v>
      </c>
      <c r="S18">
        <f t="shared" si="1"/>
        <v>3.5712171125944082E-2</v>
      </c>
      <c r="T18">
        <f t="shared" si="1"/>
        <v>3.6468614292006332E-2</v>
      </c>
      <c r="U18">
        <f t="shared" si="1"/>
        <v>3.7269007695480132E-2</v>
      </c>
      <c r="V18">
        <f t="shared" si="1"/>
        <v>3.7847754328934897E-2</v>
      </c>
      <c r="W18">
        <f t="shared" si="1"/>
        <v>3.8319415516707027E-2</v>
      </c>
      <c r="X18">
        <f t="shared" si="1"/>
        <v>3.8735844201136356E-2</v>
      </c>
      <c r="Y18">
        <f t="shared" si="1"/>
        <v>3.9103918986109917E-2</v>
      </c>
      <c r="Z18">
        <f t="shared" si="1"/>
        <v>3.9429857064198624E-2</v>
      </c>
      <c r="AA18">
        <f t="shared" si="1"/>
        <v>3.9718214529344917E-2</v>
      </c>
      <c r="AB18">
        <f t="shared" si="1"/>
        <v>3.9973723775257132E-2</v>
      </c>
      <c r="AC18">
        <f t="shared" si="1"/>
        <v>4.020035267010999E-2</v>
      </c>
      <c r="AD18">
        <f t="shared" si="1"/>
        <v>4.0401149171907347E-2</v>
      </c>
      <c r="AE18">
        <f t="shared" si="1"/>
        <v>4.057923757716559E-2</v>
      </c>
      <c r="AF18">
        <f t="shared" si="1"/>
        <v>4.0737461529590742E-2</v>
      </c>
      <c r="AG18">
        <f t="shared" si="1"/>
        <v>4.0877804183095806E-2</v>
      </c>
      <c r="AH18">
        <f t="shared" si="1"/>
        <v>4.1002267797048408E-2</v>
      </c>
      <c r="AI18">
        <f t="shared" si="2"/>
        <v>4.1112848211428105E-2</v>
      </c>
      <c r="AJ18">
        <f t="shared" si="2"/>
        <v>4.1211083175988671E-2</v>
      </c>
      <c r="AK18">
        <f t="shared" si="2"/>
        <v>4.1298831972927288E-2</v>
      </c>
      <c r="AL18">
        <f t="shared" si="2"/>
        <v>4.1376334531613074E-2</v>
      </c>
      <c r="AM18">
        <f t="shared" si="2"/>
        <v>4.144552698216309E-2</v>
      </c>
      <c r="AN18">
        <f t="shared" si="2"/>
        <v>4.1506815605347469E-2</v>
      </c>
      <c r="AO18">
        <f t="shared" si="2"/>
        <v>4.1561308721988786E-2</v>
      </c>
      <c r="AP18">
        <f t="shared" si="2"/>
        <v>4.1608848390573841E-2</v>
      </c>
      <c r="AQ18">
        <f t="shared" si="2"/>
        <v>4.1652129765748697E-2</v>
      </c>
      <c r="AR18">
        <f t="shared" si="2"/>
        <v>4.1690652630028489E-2</v>
      </c>
      <c r="AS18">
        <f t="shared" si="2"/>
        <v>4.1724895015694825E-2</v>
      </c>
      <c r="AT18">
        <f t="shared" si="2"/>
        <v>4.1755266004617139E-2</v>
      </c>
      <c r="AU18">
        <f t="shared" si="2"/>
        <v>4.1782406448966684E-2</v>
      </c>
      <c r="AV18">
        <f t="shared" si="2"/>
        <v>4.1806502006522091E-2</v>
      </c>
      <c r="AW18">
        <f t="shared" si="2"/>
        <v>4.1827814473767891E-2</v>
      </c>
      <c r="AX18">
        <f t="shared" si="2"/>
        <v>4.1846902168576242E-2</v>
      </c>
      <c r="AY18">
        <f t="shared" si="2"/>
        <v>4.1863829109585346E-2</v>
      </c>
      <c r="AZ18">
        <f t="shared" si="2"/>
        <v>4.1878960155993704E-2</v>
      </c>
    </row>
    <row r="19" spans="1:52">
      <c r="A19">
        <v>9</v>
      </c>
      <c r="B19">
        <f t="shared" si="3"/>
        <v>2.1745678484684922E-2</v>
      </c>
      <c r="C19">
        <f t="shared" si="3"/>
        <v>3.3786387976275464E-2</v>
      </c>
      <c r="D19">
        <f t="shared" si="1"/>
        <v>3.4963461946250871E-2</v>
      </c>
      <c r="E19">
        <f t="shared" si="1"/>
        <v>3.5657988482834746E-2</v>
      </c>
      <c r="F19">
        <f t="shared" si="1"/>
        <v>3.6035352485255946E-2</v>
      </c>
      <c r="G19">
        <f t="shared" si="1"/>
        <v>3.6312420495778867E-2</v>
      </c>
      <c r="H19">
        <f t="shared" si="1"/>
        <v>3.6378997416563398E-2</v>
      </c>
      <c r="I19">
        <f t="shared" si="1"/>
        <v>3.6279129881091554E-2</v>
      </c>
      <c r="J19">
        <f t="shared" si="1"/>
        <v>3.6039218484724557E-2</v>
      </c>
      <c r="K19">
        <f t="shared" si="1"/>
        <v>3.5768006010183304E-2</v>
      </c>
      <c r="L19">
        <f t="shared" si="1"/>
        <v>3.5495761050302901E-2</v>
      </c>
      <c r="M19">
        <f t="shared" si="1"/>
        <v>3.5239905762671886E-2</v>
      </c>
      <c r="N19">
        <f t="shared" si="1"/>
        <v>3.5088310887667784E-2</v>
      </c>
      <c r="O19">
        <f t="shared" si="1"/>
        <v>3.5014929188938219E-2</v>
      </c>
      <c r="P19">
        <f t="shared" si="1"/>
        <v>3.5117650314680837E-2</v>
      </c>
      <c r="Q19">
        <f t="shared" si="1"/>
        <v>3.538744417008139E-2</v>
      </c>
      <c r="R19">
        <f t="shared" si="1"/>
        <v>3.5842010080151372E-2</v>
      </c>
      <c r="S19">
        <f t="shared" si="1"/>
        <v>3.6402201954917744E-2</v>
      </c>
      <c r="T19">
        <f t="shared" si="1"/>
        <v>3.7097431228122806E-2</v>
      </c>
      <c r="U19">
        <f t="shared" si="1"/>
        <v>3.7823098827057894E-2</v>
      </c>
      <c r="V19">
        <f t="shared" si="1"/>
        <v>3.8336746266646259E-2</v>
      </c>
      <c r="W19">
        <f t="shared" si="1"/>
        <v>3.8752353749345762E-2</v>
      </c>
      <c r="X19">
        <f t="shared" si="1"/>
        <v>3.9119356481841651E-2</v>
      </c>
      <c r="Y19">
        <f t="shared" ref="Y19:BC27" si="4">Y$2+Y$3*(1-EXP(-$A19/Y$5))/($A19/Y$5)+Y$4*((1-EXP(-$A19/Y$5))/($A19/Y$5)-EXP(-$A19/Y$5))</f>
        <v>3.9443824081443007E-2</v>
      </c>
      <c r="Z19">
        <f t="shared" si="4"/>
        <v>3.9731248713817238E-2</v>
      </c>
      <c r="AA19">
        <f t="shared" si="4"/>
        <v>3.9985564367837713E-2</v>
      </c>
      <c r="AB19">
        <f t="shared" si="4"/>
        <v>4.0210959725524187E-2</v>
      </c>
      <c r="AC19">
        <f t="shared" si="4"/>
        <v>4.0410930717074932E-2</v>
      </c>
      <c r="AD19">
        <f t="shared" si="4"/>
        <v>4.0588116192851138E-2</v>
      </c>
      <c r="AE19">
        <f t="shared" si="4"/>
        <v>4.074528048661228E-2</v>
      </c>
      <c r="AF19">
        <f t="shared" si="4"/>
        <v>4.088495152221943E-2</v>
      </c>
      <c r="AG19">
        <f t="shared" si="4"/>
        <v>4.1008972003709891E-2</v>
      </c>
      <c r="AH19">
        <f t="shared" si="4"/>
        <v>4.1118819480471906E-2</v>
      </c>
      <c r="AI19">
        <f t="shared" si="2"/>
        <v>4.1216426266416507E-2</v>
      </c>
      <c r="AJ19">
        <f t="shared" si="2"/>
        <v>4.1303142327587646E-2</v>
      </c>
      <c r="AK19">
        <f t="shared" si="2"/>
        <v>4.1380658648015677E-2</v>
      </c>
      <c r="AL19">
        <f t="shared" si="2"/>
        <v>4.144907427095932E-2</v>
      </c>
      <c r="AM19">
        <f t="shared" si="2"/>
        <v>4.1510191406802815E-2</v>
      </c>
      <c r="AN19">
        <f t="shared" si="2"/>
        <v>4.1564305155064832E-2</v>
      </c>
      <c r="AO19">
        <f t="shared" si="2"/>
        <v>4.1612421300124172E-2</v>
      </c>
      <c r="AP19">
        <f t="shared" si="2"/>
        <v>4.1654320745546126E-2</v>
      </c>
      <c r="AQ19">
        <f t="shared" si="2"/>
        <v>4.1692559227026658E-2</v>
      </c>
      <c r="AR19">
        <f t="shared" si="2"/>
        <v>4.1726598028354475E-2</v>
      </c>
      <c r="AS19">
        <f t="shared" si="2"/>
        <v>4.1756853292651615E-2</v>
      </c>
      <c r="AT19">
        <f t="shared" si="2"/>
        <v>4.1783678905814234E-2</v>
      </c>
      <c r="AU19">
        <f t="shared" si="2"/>
        <v>4.1807665503234753E-2</v>
      </c>
      <c r="AV19">
        <f t="shared" si="2"/>
        <v>4.182895622745892E-2</v>
      </c>
      <c r="AW19">
        <f t="shared" si="2"/>
        <v>4.1847774460390653E-2</v>
      </c>
      <c r="AX19">
        <f t="shared" si="2"/>
        <v>4.1864642749625022E-2</v>
      </c>
      <c r="AY19">
        <f t="shared" si="2"/>
        <v>4.1879595589013684E-2</v>
      </c>
      <c r="AZ19">
        <f t="shared" si="2"/>
        <v>4.1892970078770034E-2</v>
      </c>
    </row>
    <row r="20" spans="1:52">
      <c r="A20">
        <v>10</v>
      </c>
      <c r="B20">
        <f t="shared" si="3"/>
        <v>2.3093322318017487E-2</v>
      </c>
      <c r="C20">
        <f t="shared" si="3"/>
        <v>3.4550721148088902E-2</v>
      </c>
      <c r="D20">
        <f t="shared" si="3"/>
        <v>3.5567984270681863E-2</v>
      </c>
      <c r="E20">
        <f t="shared" si="3"/>
        <v>3.6159788458129186E-2</v>
      </c>
      <c r="F20">
        <f t="shared" si="3"/>
        <v>3.6477799293610939E-2</v>
      </c>
      <c r="G20">
        <f t="shared" si="3"/>
        <v>3.6716526709853675E-2</v>
      </c>
      <c r="H20">
        <f t="shared" si="3"/>
        <v>3.6773183806425379E-2</v>
      </c>
      <c r="I20">
        <f t="shared" si="3"/>
        <v>3.6687448194998779E-2</v>
      </c>
      <c r="J20">
        <f t="shared" si="3"/>
        <v>3.6482762303121412E-2</v>
      </c>
      <c r="K20">
        <f t="shared" si="3"/>
        <v>3.6256605022856013E-2</v>
      </c>
      <c r="L20">
        <f t="shared" si="3"/>
        <v>3.6034337167687391E-2</v>
      </c>
      <c r="M20">
        <f t="shared" si="3"/>
        <v>3.5830182119541198E-2</v>
      </c>
      <c r="N20">
        <f t="shared" si="3"/>
        <v>3.5721945497743171E-2</v>
      </c>
      <c r="O20">
        <f t="shared" si="3"/>
        <v>3.5684053360586818E-2</v>
      </c>
      <c r="P20">
        <f t="shared" si="3"/>
        <v>3.5803571575716661E-2</v>
      </c>
      <c r="Q20">
        <f t="shared" si="3"/>
        <v>3.6070025342197345E-2</v>
      </c>
      <c r="R20">
        <f t="shared" ref="R20:AV30" si="5">R$2+R$3*(1-EXP(-$A20/R$5))/($A20/R$5)+R$4*((1-EXP(-$A20/R$5))/($A20/R$5)-EXP(-$A20/R$5))</f>
        <v>3.6497775568760354E-2</v>
      </c>
      <c r="S20">
        <f t="shared" si="5"/>
        <v>3.7014177072938949E-2</v>
      </c>
      <c r="T20">
        <f t="shared" si="5"/>
        <v>3.7645902614482488E-2</v>
      </c>
      <c r="U20">
        <f t="shared" si="5"/>
        <v>3.8298264890979365E-2</v>
      </c>
      <c r="V20">
        <f t="shared" si="5"/>
        <v>3.8754572749654805E-2</v>
      </c>
      <c r="W20">
        <f t="shared" si="5"/>
        <v>3.9122417036735031E-2</v>
      </c>
      <c r="X20">
        <f t="shared" si="5"/>
        <v>3.9447279956478468E-2</v>
      </c>
      <c r="Y20">
        <f t="shared" si="5"/>
        <v>3.9734544942081257E-2</v>
      </c>
      <c r="Z20">
        <f t="shared" si="5"/>
        <v>3.9989094119446435E-2</v>
      </c>
      <c r="AA20">
        <f t="shared" si="5"/>
        <v>4.0214336981752453E-2</v>
      </c>
      <c r="AB20">
        <f t="shared" si="5"/>
        <v>4.0414002920351626E-2</v>
      </c>
      <c r="AC20">
        <f t="shared" si="5"/>
        <v>4.0591188554845309E-2</v>
      </c>
      <c r="AD20">
        <f t="shared" si="5"/>
        <v>4.0748186092413125E-2</v>
      </c>
      <c r="AE20">
        <f t="shared" si="5"/>
        <v>4.0887454458126672E-2</v>
      </c>
      <c r="AF20">
        <f t="shared" si="5"/>
        <v>4.10112533957274E-2</v>
      </c>
      <c r="AG20">
        <f t="shared" si="5"/>
        <v>4.1121309977183301E-2</v>
      </c>
      <c r="AH20">
        <f t="shared" si="5"/>
        <v>4.1218647426529247E-2</v>
      </c>
      <c r="AI20">
        <f t="shared" si="2"/>
        <v>4.1305147975623333E-2</v>
      </c>
      <c r="AJ20">
        <f t="shared" si="2"/>
        <v>4.1382001528396474E-2</v>
      </c>
      <c r="AK20">
        <f t="shared" si="2"/>
        <v>4.1450755525475433E-2</v>
      </c>
      <c r="AL20">
        <f t="shared" si="2"/>
        <v>4.1511388771570623E-2</v>
      </c>
      <c r="AM20">
        <f t="shared" si="2"/>
        <v>4.1565589139289615E-2</v>
      </c>
      <c r="AN20">
        <f t="shared" si="2"/>
        <v>4.1613556748745284E-2</v>
      </c>
      <c r="AO20">
        <f t="shared" si="2"/>
        <v>4.165620976444584E-2</v>
      </c>
      <c r="AP20">
        <f t="shared" si="2"/>
        <v>4.1693294837889479E-2</v>
      </c>
      <c r="AQ20">
        <f t="shared" si="2"/>
        <v>4.1727210470745367E-2</v>
      </c>
      <c r="AR20">
        <f t="shared" si="2"/>
        <v>4.1757405222765741E-2</v>
      </c>
      <c r="AS20">
        <f t="shared" si="2"/>
        <v>4.1784242257609377E-2</v>
      </c>
      <c r="AT20">
        <f t="shared" si="2"/>
        <v>4.1808028205569787E-2</v>
      </c>
      <c r="AU20">
        <f t="shared" si="2"/>
        <v>4.1829310703412288E-2</v>
      </c>
      <c r="AV20">
        <f t="shared" si="2"/>
        <v>4.1848196474826786E-2</v>
      </c>
      <c r="AW20">
        <f t="shared" si="2"/>
        <v>4.1864875995076045E-2</v>
      </c>
      <c r="AX20">
        <f t="shared" si="2"/>
        <v>4.1879841171014703E-2</v>
      </c>
      <c r="AY20">
        <f t="shared" si="2"/>
        <v>4.1893101194803155E-2</v>
      </c>
      <c r="AZ20">
        <f t="shared" si="2"/>
        <v>4.1904969380813173E-2</v>
      </c>
    </row>
    <row r="21" spans="1:52">
      <c r="A21">
        <v>11</v>
      </c>
      <c r="B21">
        <f t="shared" si="3"/>
        <v>2.425654821009364E-2</v>
      </c>
      <c r="C21">
        <f t="shared" si="3"/>
        <v>3.5173173694638807E-2</v>
      </c>
      <c r="D21">
        <f t="shared" si="3"/>
        <v>3.6059622625382953E-2</v>
      </c>
      <c r="E21">
        <f t="shared" si="3"/>
        <v>3.6572949592060748E-2</v>
      </c>
      <c r="F21">
        <f t="shared" si="3"/>
        <v>3.6849762751057336E-2</v>
      </c>
      <c r="G21">
        <f t="shared" si="3"/>
        <v>3.7062282119857473E-2</v>
      </c>
      <c r="H21">
        <f t="shared" si="3"/>
        <v>3.7117558704785433E-2</v>
      </c>
      <c r="I21">
        <f t="shared" si="3"/>
        <v>3.7051029702022981E-2</v>
      </c>
      <c r="J21">
        <f t="shared" si="3"/>
        <v>3.6883533802259283E-2</v>
      </c>
      <c r="K21">
        <f t="shared" si="3"/>
        <v>3.6701354279262501E-2</v>
      </c>
      <c r="L21">
        <f t="shared" si="3"/>
        <v>3.6525903413310488E-2</v>
      </c>
      <c r="M21">
        <f t="shared" si="3"/>
        <v>3.6368961049017573E-2</v>
      </c>
      <c r="N21">
        <f t="shared" si="3"/>
        <v>3.6298589215379609E-2</v>
      </c>
      <c r="O21">
        <f t="shared" si="3"/>
        <v>3.6290790659912663E-2</v>
      </c>
      <c r="P21">
        <f t="shared" si="3"/>
        <v>3.6421893572245553E-2</v>
      </c>
      <c r="Q21">
        <f t="shared" si="3"/>
        <v>3.6681016227632694E-2</v>
      </c>
      <c r="R21">
        <f t="shared" si="5"/>
        <v>3.7079669223962823E-2</v>
      </c>
      <c r="S21">
        <f t="shared" si="5"/>
        <v>3.7552439454873181E-2</v>
      </c>
      <c r="T21">
        <f t="shared" si="5"/>
        <v>3.8122867716829018E-2</v>
      </c>
      <c r="U21">
        <f t="shared" si="5"/>
        <v>3.870660049064735E-2</v>
      </c>
      <c r="V21">
        <f t="shared" si="5"/>
        <v>3.9112709048438596E-2</v>
      </c>
      <c r="W21">
        <f t="shared" si="5"/>
        <v>3.9439694907068557E-2</v>
      </c>
      <c r="X21">
        <f t="shared" si="5"/>
        <v>3.9728495031061448E-2</v>
      </c>
      <c r="Y21">
        <f t="shared" si="5"/>
        <v>3.998390780313793E-2</v>
      </c>
      <c r="Z21">
        <f t="shared" si="5"/>
        <v>4.0210298265024237E-2</v>
      </c>
      <c r="AA21">
        <f t="shared" si="5"/>
        <v>4.0410630678275966E-2</v>
      </c>
      <c r="AB21">
        <f t="shared" si="5"/>
        <v>4.0588244001646789E-2</v>
      </c>
      <c r="AC21">
        <f t="shared" si="5"/>
        <v>4.0745895007069058E-2</v>
      </c>
      <c r="AD21">
        <f t="shared" si="5"/>
        <v>4.0885580572798362E-2</v>
      </c>
      <c r="AE21">
        <f t="shared" si="5"/>
        <v>4.1009499173998307E-2</v>
      </c>
      <c r="AF21">
        <f t="shared" si="5"/>
        <v>4.1119681661846853E-2</v>
      </c>
      <c r="AG21">
        <f t="shared" si="5"/>
        <v>4.12177586790042E-2</v>
      </c>
      <c r="AH21">
        <f t="shared" si="5"/>
        <v>4.1304360362895504E-2</v>
      </c>
      <c r="AI21">
        <f t="shared" si="2"/>
        <v>4.1381328592145473E-2</v>
      </c>
      <c r="AJ21">
        <f t="shared" si="2"/>
        <v>4.1449716315477753E-2</v>
      </c>
      <c r="AK21">
        <f t="shared" si="2"/>
        <v>4.1510948096862559E-2</v>
      </c>
      <c r="AL21">
        <f t="shared" si="2"/>
        <v>4.1564899767693238E-2</v>
      </c>
      <c r="AM21">
        <f t="shared" si="2"/>
        <v>4.161316125332571E-2</v>
      </c>
      <c r="AN21">
        <f t="shared" si="2"/>
        <v>4.1655851276032871E-2</v>
      </c>
      <c r="AO21">
        <f t="shared" si="2"/>
        <v>4.1693812893998768E-2</v>
      </c>
      <c r="AP21">
        <f t="shared" si="2"/>
        <v>4.1726774436898546E-2</v>
      </c>
      <c r="AQ21">
        <f t="shared" si="2"/>
        <v>4.1756976273057335E-2</v>
      </c>
      <c r="AR21">
        <f t="shared" si="2"/>
        <v>4.1783868422796674E-2</v>
      </c>
      <c r="AS21">
        <f t="shared" si="2"/>
        <v>4.1807768579214352E-2</v>
      </c>
      <c r="AT21">
        <f t="shared" si="2"/>
        <v>4.1828942811122524E-2</v>
      </c>
      <c r="AU21">
        <f t="shared" si="2"/>
        <v>4.1847901844123007E-2</v>
      </c>
      <c r="AV21">
        <f t="shared" si="2"/>
        <v>4.1864721129965199E-2</v>
      </c>
      <c r="AW21">
        <f t="shared" si="2"/>
        <v>4.1879562887555184E-2</v>
      </c>
      <c r="AX21">
        <f t="shared" si="2"/>
        <v>4.1892892713533407E-2</v>
      </c>
      <c r="AY21">
        <f t="shared" si="2"/>
        <v>4.1904698067695714E-2</v>
      </c>
      <c r="AZ21">
        <f t="shared" si="2"/>
        <v>4.1915271835658886E-2</v>
      </c>
    </row>
    <row r="22" spans="1:52">
      <c r="A22">
        <v>12</v>
      </c>
      <c r="B22">
        <f t="shared" si="3"/>
        <v>2.5263169024242103E-2</v>
      </c>
      <c r="C22">
        <f t="shared" si="3"/>
        <v>3.5689015394559181E-2</v>
      </c>
      <c r="D22">
        <f t="shared" si="3"/>
        <v>3.646662193144299E-2</v>
      </c>
      <c r="E22">
        <f t="shared" si="3"/>
        <v>3.6918269799461403E-2</v>
      </c>
      <c r="F22">
        <f t="shared" si="3"/>
        <v>3.7165569761993388E-2</v>
      </c>
      <c r="G22">
        <f t="shared" si="3"/>
        <v>3.7359621988786534E-2</v>
      </c>
      <c r="H22">
        <f t="shared" si="3"/>
        <v>3.741809751815247E-2</v>
      </c>
      <c r="I22">
        <f t="shared" si="3"/>
        <v>3.7372476934025622E-2</v>
      </c>
      <c r="J22">
        <f t="shared" si="3"/>
        <v>3.724131491134991E-2</v>
      </c>
      <c r="K22">
        <f t="shared" si="3"/>
        <v>3.7100305160847835E-2</v>
      </c>
      <c r="L22">
        <f t="shared" si="3"/>
        <v>3.6967618990175824E-2</v>
      </c>
      <c r="M22">
        <f t="shared" si="3"/>
        <v>3.6853115917170484E-2</v>
      </c>
      <c r="N22">
        <f t="shared" si="3"/>
        <v>3.6815780241093721E-2</v>
      </c>
      <c r="O22">
        <f t="shared" si="3"/>
        <v>3.6833693770159791E-2</v>
      </c>
      <c r="P22">
        <f t="shared" si="3"/>
        <v>3.6973039171244587E-2</v>
      </c>
      <c r="Q22">
        <f t="shared" si="3"/>
        <v>3.722309651279785E-2</v>
      </c>
      <c r="R22">
        <f t="shared" si="5"/>
        <v>3.7592928943425016E-2</v>
      </c>
      <c r="S22">
        <f t="shared" si="5"/>
        <v>3.8024373317496189E-2</v>
      </c>
      <c r="T22">
        <f t="shared" si="5"/>
        <v>3.85377902505337E-2</v>
      </c>
      <c r="U22">
        <f t="shared" si="5"/>
        <v>3.905885672440812E-2</v>
      </c>
      <c r="V22">
        <f t="shared" si="5"/>
        <v>3.9421092198682124E-2</v>
      </c>
      <c r="W22">
        <f t="shared" si="5"/>
        <v>3.971294591085759E-2</v>
      </c>
      <c r="X22">
        <f t="shared" si="5"/>
        <v>3.9970728268243584E-2</v>
      </c>
      <c r="Y22">
        <f t="shared" si="5"/>
        <v>4.0198735793295332E-2</v>
      </c>
      <c r="Z22">
        <f t="shared" si="5"/>
        <v>4.0400891854988449E-2</v>
      </c>
      <c r="AA22">
        <f t="shared" si="5"/>
        <v>4.0579780006660196E-2</v>
      </c>
      <c r="AB22">
        <f t="shared" si="5"/>
        <v>4.0738405013006677E-2</v>
      </c>
      <c r="AC22">
        <f t="shared" si="5"/>
        <v>4.0879232500305791E-2</v>
      </c>
      <c r="AD22">
        <f t="shared" si="5"/>
        <v>4.1004006150422392E-2</v>
      </c>
      <c r="AE22">
        <f t="shared" si="5"/>
        <v>4.1114700989345547E-2</v>
      </c>
      <c r="AF22">
        <f t="shared" si="5"/>
        <v>4.1213151375059077E-2</v>
      </c>
      <c r="AG22">
        <f t="shared" si="5"/>
        <v>4.1300906570421278E-2</v>
      </c>
      <c r="AH22">
        <f t="shared" si="5"/>
        <v>4.1378255976540636E-2</v>
      </c>
      <c r="AI22">
        <f t="shared" si="2"/>
        <v>4.1447008310605604E-2</v>
      </c>
      <c r="AJ22">
        <f t="shared" si="2"/>
        <v>4.150809874051628E-2</v>
      </c>
      <c r="AK22">
        <f t="shared" si="2"/>
        <v>4.1562846122665045E-2</v>
      </c>
      <c r="AL22">
        <f t="shared" si="2"/>
        <v>4.1611037674700486E-2</v>
      </c>
      <c r="AM22">
        <f t="shared" si="2"/>
        <v>4.1654179016519105E-2</v>
      </c>
      <c r="AN22">
        <f t="shared" si="2"/>
        <v>4.1692318788497287E-2</v>
      </c>
      <c r="AO22">
        <f t="shared" si="2"/>
        <v>4.1726235374151655E-2</v>
      </c>
      <c r="AP22">
        <f t="shared" si="2"/>
        <v>4.1755648126094919E-2</v>
      </c>
      <c r="AQ22">
        <f t="shared" si="2"/>
        <v>4.1782646855491157E-2</v>
      </c>
      <c r="AR22">
        <f t="shared" si="2"/>
        <v>4.1806690459026637E-2</v>
      </c>
      <c r="AS22">
        <f t="shared" si="2"/>
        <v>4.1828057439350898E-2</v>
      </c>
      <c r="AT22">
        <f t="shared" si="2"/>
        <v>4.1846978903726989E-2</v>
      </c>
      <c r="AU22">
        <f t="shared" si="2"/>
        <v>4.1863933760331783E-2</v>
      </c>
      <c r="AV22">
        <f t="shared" si="2"/>
        <v>4.1878970498947156E-2</v>
      </c>
      <c r="AW22">
        <f t="shared" si="2"/>
        <v>4.1892226976317469E-2</v>
      </c>
      <c r="AX22">
        <f t="shared" si="2"/>
        <v>4.1904146105132059E-2</v>
      </c>
      <c r="AY22">
        <f t="shared" si="2"/>
        <v>4.1914696604062232E-2</v>
      </c>
      <c r="AZ22">
        <f t="shared" si="2"/>
        <v>4.1924153742766077E-2</v>
      </c>
    </row>
    <row r="23" spans="1:52">
      <c r="A23">
        <v>13</v>
      </c>
      <c r="B23">
        <f t="shared" si="3"/>
        <v>2.6137787271723369E-2</v>
      </c>
      <c r="C23">
        <f t="shared" si="3"/>
        <v>3.6123190677547129E-2</v>
      </c>
      <c r="D23">
        <f t="shared" si="3"/>
        <v>3.6808908160353468E-2</v>
      </c>
      <c r="E23">
        <f t="shared" si="3"/>
        <v>3.7210796577035202E-2</v>
      </c>
      <c r="F23">
        <f t="shared" si="3"/>
        <v>3.7436226722918749E-2</v>
      </c>
      <c r="G23">
        <f t="shared" si="3"/>
        <v>3.7616823010402436E-2</v>
      </c>
      <c r="H23">
        <f t="shared" si="3"/>
        <v>3.7680778833352031E-2</v>
      </c>
      <c r="I23">
        <f t="shared" si="3"/>
        <v>3.7655960534539054E-2</v>
      </c>
      <c r="J23">
        <f t="shared" si="3"/>
        <v>3.7558919340400718E-2</v>
      </c>
      <c r="K23">
        <f t="shared" si="3"/>
        <v>3.74555940602187E-2</v>
      </c>
      <c r="L23">
        <f t="shared" si="3"/>
        <v>3.7361448204253522E-2</v>
      </c>
      <c r="M23">
        <f t="shared" si="3"/>
        <v>3.7284792186195216E-2</v>
      </c>
      <c r="N23">
        <f t="shared" si="3"/>
        <v>3.7276325917374203E-2</v>
      </c>
      <c r="O23">
        <f t="shared" si="3"/>
        <v>3.7316376935945902E-2</v>
      </c>
      <c r="P23">
        <f t="shared" si="3"/>
        <v>3.7461788173211136E-2</v>
      </c>
      <c r="Q23">
        <f t="shared" si="3"/>
        <v>3.7702296199935981E-2</v>
      </c>
      <c r="R23">
        <f t="shared" si="5"/>
        <v>3.8044849416221153E-2</v>
      </c>
      <c r="S23">
        <f t="shared" si="5"/>
        <v>3.8438193438910168E-2</v>
      </c>
      <c r="T23">
        <f t="shared" si="5"/>
        <v>3.8899636891839659E-2</v>
      </c>
      <c r="U23">
        <f t="shared" si="5"/>
        <v>3.9364240704325412E-2</v>
      </c>
      <c r="V23">
        <f t="shared" si="5"/>
        <v>3.9688090733790662E-2</v>
      </c>
      <c r="W23">
        <f t="shared" si="5"/>
        <v>3.9949557958253092E-2</v>
      </c>
      <c r="X23">
        <f t="shared" si="5"/>
        <v>4.0180506776744951E-2</v>
      </c>
      <c r="Y23">
        <f t="shared" si="5"/>
        <v>4.0384800382644269E-2</v>
      </c>
      <c r="Z23">
        <f t="shared" si="5"/>
        <v>4.0565981953815548E-2</v>
      </c>
      <c r="AA23">
        <f t="shared" si="5"/>
        <v>4.0726307075884684E-2</v>
      </c>
      <c r="AB23">
        <f t="shared" si="5"/>
        <v>4.0868492402672957E-2</v>
      </c>
      <c r="AC23">
        <f t="shared" si="5"/>
        <v>4.0994752406402955E-2</v>
      </c>
      <c r="AD23">
        <f t="shared" si="5"/>
        <v>4.1106612233663076E-2</v>
      </c>
      <c r="AE23">
        <f t="shared" si="5"/>
        <v>4.1205853953457758E-2</v>
      </c>
      <c r="AF23">
        <f t="shared" si="5"/>
        <v>4.1294142171038155E-2</v>
      </c>
      <c r="AG23">
        <f t="shared" si="5"/>
        <v>4.1372956711919658E-2</v>
      </c>
      <c r="AH23">
        <f t="shared" si="5"/>
        <v>4.1442290572154747E-2</v>
      </c>
      <c r="AI23">
        <f t="shared" si="2"/>
        <v>4.1503924737420705E-2</v>
      </c>
      <c r="AJ23">
        <f t="shared" si="2"/>
        <v>4.1558692492406964E-2</v>
      </c>
      <c r="AK23">
        <f t="shared" si="2"/>
        <v>4.1607821232759565E-2</v>
      </c>
      <c r="AL23">
        <f t="shared" si="2"/>
        <v>4.1651021487760363E-2</v>
      </c>
      <c r="AM23">
        <f t="shared" si="2"/>
        <v>4.1689725906982333E-2</v>
      </c>
      <c r="AN23">
        <f t="shared" si="2"/>
        <v>4.1723922458722605E-2</v>
      </c>
      <c r="AO23">
        <f t="shared" si="2"/>
        <v>4.1754333529669542E-2</v>
      </c>
      <c r="AP23">
        <f t="shared" si="2"/>
        <v>4.1780674900689471E-2</v>
      </c>
      <c r="AQ23">
        <f t="shared" si="2"/>
        <v>4.1804897139131943E-2</v>
      </c>
      <c r="AR23">
        <f t="shared" si="2"/>
        <v>4.1826471533579962E-2</v>
      </c>
      <c r="AS23">
        <f t="shared" si="2"/>
        <v>4.1845642632828119E-2</v>
      </c>
      <c r="AT23">
        <f t="shared" si="2"/>
        <v>4.1862611252783337E-2</v>
      </c>
      <c r="AU23">
        <f t="shared" si="2"/>
        <v>4.1877828733019734E-2</v>
      </c>
      <c r="AV23">
        <f t="shared" si="2"/>
        <v>4.1891320198360865E-2</v>
      </c>
      <c r="AW23">
        <f t="shared" si="2"/>
        <v>4.1903202393456594E-2</v>
      </c>
      <c r="AX23">
        <f t="shared" si="2"/>
        <v>4.1913898573400353E-2</v>
      </c>
      <c r="AY23">
        <f t="shared" si="2"/>
        <v>4.1923361213554493E-2</v>
      </c>
      <c r="AZ23">
        <f t="shared" si="2"/>
        <v>4.1931850316079461E-2</v>
      </c>
    </row>
    <row r="24" spans="1:52">
      <c r="A24">
        <v>14</v>
      </c>
      <c r="B24">
        <f t="shared" si="3"/>
        <v>2.6901461450018344E-2</v>
      </c>
      <c r="C24">
        <f t="shared" si="3"/>
        <v>3.6493647825197623E-2</v>
      </c>
      <c r="D24">
        <f t="shared" si="3"/>
        <v>3.7100784530510793E-2</v>
      </c>
      <c r="E24">
        <f t="shared" si="3"/>
        <v>3.7461587236743553E-2</v>
      </c>
      <c r="F24">
        <f t="shared" si="3"/>
        <v>3.7670247662058079E-2</v>
      </c>
      <c r="G24">
        <f t="shared" si="3"/>
        <v>3.7840691163193441E-2</v>
      </c>
      <c r="H24">
        <f t="shared" si="3"/>
        <v>3.7911097017468781E-2</v>
      </c>
      <c r="I24">
        <f t="shared" si="3"/>
        <v>3.790606700057482E-2</v>
      </c>
      <c r="J24">
        <f t="shared" si="3"/>
        <v>3.7840391346140201E-2</v>
      </c>
      <c r="K24">
        <f t="shared" si="3"/>
        <v>3.7771149853494931E-2</v>
      </c>
      <c r="L24">
        <f t="shared" si="3"/>
        <v>3.771150839745805E-2</v>
      </c>
      <c r="M24">
        <f t="shared" si="3"/>
        <v>3.7668498393223872E-2</v>
      </c>
      <c r="N24">
        <f t="shared" si="3"/>
        <v>3.7685341463161819E-2</v>
      </c>
      <c r="O24">
        <f t="shared" si="3"/>
        <v>3.7744596813064669E-2</v>
      </c>
      <c r="P24">
        <f t="shared" si="3"/>
        <v>3.7894628962234493E-2</v>
      </c>
      <c r="Q24">
        <f t="shared" si="3"/>
        <v>3.8125767826241955E-2</v>
      </c>
      <c r="R24">
        <f t="shared" si="5"/>
        <v>3.8443122556424764E-2</v>
      </c>
      <c r="S24">
        <f t="shared" si="5"/>
        <v>3.8801846898149674E-2</v>
      </c>
      <c r="T24">
        <f t="shared" si="5"/>
        <v>3.9216406570867883E-2</v>
      </c>
      <c r="U24">
        <f t="shared" si="5"/>
        <v>3.9630468379488221E-2</v>
      </c>
      <c r="V24">
        <f t="shared" si="5"/>
        <v>3.992063835811157E-2</v>
      </c>
      <c r="W24">
        <f t="shared" si="5"/>
        <v>4.0155659032709054E-2</v>
      </c>
      <c r="X24">
        <f t="shared" si="5"/>
        <v>4.0363250067060853E-2</v>
      </c>
      <c r="Y24">
        <f t="shared" si="5"/>
        <v>4.0546897969397103E-2</v>
      </c>
      <c r="Z24">
        <f t="shared" si="5"/>
        <v>4.0709816149647027E-2</v>
      </c>
      <c r="AA24">
        <f t="shared" si="5"/>
        <v>4.0853975564211213E-2</v>
      </c>
      <c r="AB24">
        <f t="shared" si="5"/>
        <v>4.0981842694939062E-2</v>
      </c>
      <c r="AC24">
        <f t="shared" si="5"/>
        <v>4.1095413835766086E-2</v>
      </c>
      <c r="AD24">
        <f t="shared" si="5"/>
        <v>4.1196024217887393E-2</v>
      </c>
      <c r="AE24">
        <f t="shared" si="5"/>
        <v>4.1285288163404328E-2</v>
      </c>
      <c r="AF24">
        <f t="shared" si="5"/>
        <v>4.136472265780148E-2</v>
      </c>
      <c r="AG24">
        <f t="shared" si="5"/>
        <v>4.1435747680632462E-2</v>
      </c>
      <c r="AH24">
        <f t="shared" si="5"/>
        <v>4.1498097205094849E-2</v>
      </c>
      <c r="AI24">
        <f t="shared" si="2"/>
        <v>4.1553528669626562E-2</v>
      </c>
      <c r="AJ24">
        <f t="shared" si="2"/>
        <v>4.1602786678385004E-2</v>
      </c>
      <c r="AK24">
        <f t="shared" si="2"/>
        <v>4.1647019005224627E-2</v>
      </c>
      <c r="AL24">
        <f t="shared" si="2"/>
        <v>4.1685869406928346E-2</v>
      </c>
      <c r="AM24">
        <f t="shared" si="2"/>
        <v>4.1720706991402637E-2</v>
      </c>
      <c r="AN24">
        <f t="shared" si="2"/>
        <v>4.1751466886446847E-2</v>
      </c>
      <c r="AO24">
        <f t="shared" si="2"/>
        <v>4.1778822706334359E-2</v>
      </c>
      <c r="AP24">
        <f t="shared" si="2"/>
        <v>4.1802489719633379E-2</v>
      </c>
      <c r="AQ24">
        <f t="shared" si="2"/>
        <v>4.1824291716251884E-2</v>
      </c>
      <c r="AR24">
        <f t="shared" si="2"/>
        <v>4.1843713689421864E-2</v>
      </c>
      <c r="AS24">
        <f t="shared" si="2"/>
        <v>4.1860970601109174E-2</v>
      </c>
      <c r="AT24">
        <f t="shared" si="2"/>
        <v>4.1876236871005564E-2</v>
      </c>
      <c r="AU24">
        <f t="shared" si="2"/>
        <v>4.1889939814256039E-2</v>
      </c>
      <c r="AV24">
        <f t="shared" si="2"/>
        <v>4.1902084192367593E-2</v>
      </c>
      <c r="AW24">
        <f t="shared" si="2"/>
        <v>4.1912768350054974E-2</v>
      </c>
      <c r="AX24">
        <f t="shared" si="2"/>
        <v>4.1922398410229683E-2</v>
      </c>
      <c r="AY24">
        <f t="shared" si="2"/>
        <v>4.1930912690172781E-2</v>
      </c>
      <c r="AZ24">
        <f t="shared" si="2"/>
        <v>4.1938557884880816E-2</v>
      </c>
    </row>
    <row r="25" spans="1:52">
      <c r="A25">
        <v>15</v>
      </c>
      <c r="B25">
        <f t="shared" si="3"/>
        <v>2.7571875530945675E-2</v>
      </c>
      <c r="C25">
        <f t="shared" si="3"/>
        <v>3.6813529049285434E-2</v>
      </c>
      <c r="D25">
        <f t="shared" si="3"/>
        <v>3.7352701215056926E-2</v>
      </c>
      <c r="E25">
        <f t="shared" si="3"/>
        <v>3.7678893533279169E-2</v>
      </c>
      <c r="F25">
        <f t="shared" si="3"/>
        <v>3.7874267934049605E-2</v>
      </c>
      <c r="G25">
        <f t="shared" si="3"/>
        <v>3.8036783876630058E-2</v>
      </c>
      <c r="H25">
        <f t="shared" si="3"/>
        <v>3.8113879806890405E-2</v>
      </c>
      <c r="I25">
        <f t="shared" si="3"/>
        <v>3.8127224450322253E-2</v>
      </c>
      <c r="J25">
        <f t="shared" si="3"/>
        <v>3.809005489145053E-2</v>
      </c>
      <c r="K25">
        <f t="shared" si="3"/>
        <v>3.8051462978529141E-2</v>
      </c>
      <c r="L25">
        <f t="shared" si="3"/>
        <v>3.8022638700567872E-2</v>
      </c>
      <c r="M25">
        <f t="shared" si="3"/>
        <v>3.8009536100706127E-2</v>
      </c>
      <c r="N25">
        <f t="shared" si="3"/>
        <v>3.8048660673553739E-2</v>
      </c>
      <c r="O25">
        <f t="shared" si="3"/>
        <v>3.8124697925276882E-2</v>
      </c>
      <c r="P25">
        <f t="shared" si="3"/>
        <v>3.827836971331073E-2</v>
      </c>
      <c r="Q25">
        <f t="shared" si="3"/>
        <v>3.8500647054715766E-2</v>
      </c>
      <c r="R25">
        <f t="shared" si="5"/>
        <v>3.8795028935058623E-2</v>
      </c>
      <c r="S25">
        <f t="shared" si="5"/>
        <v>3.9122526600708987E-2</v>
      </c>
      <c r="T25">
        <f t="shared" si="5"/>
        <v>3.9495000132902851E-2</v>
      </c>
      <c r="U25">
        <f t="shared" si="5"/>
        <v>3.9863925748202259E-2</v>
      </c>
      <c r="V25">
        <f t="shared" si="5"/>
        <v>4.0124427615498393E-2</v>
      </c>
      <c r="W25">
        <f t="shared" si="5"/>
        <v>4.0336284150626303E-2</v>
      </c>
      <c r="X25">
        <f t="shared" si="5"/>
        <v>4.0523414279029182E-2</v>
      </c>
      <c r="Y25">
        <f t="shared" si="5"/>
        <v>4.0688974859722234E-2</v>
      </c>
      <c r="Z25">
        <f t="shared" si="5"/>
        <v>4.0835891161906918E-2</v>
      </c>
      <c r="AA25">
        <f t="shared" si="5"/>
        <v>4.0965885343522697E-2</v>
      </c>
      <c r="AB25">
        <f t="shared" si="5"/>
        <v>4.1081205125058501E-2</v>
      </c>
      <c r="AC25">
        <f t="shared" si="5"/>
        <v>4.1183655955810021E-2</v>
      </c>
      <c r="AD25">
        <f t="shared" si="5"/>
        <v>4.1274406899037441E-2</v>
      </c>
      <c r="AE25">
        <f t="shared" si="5"/>
        <v>4.1354925468179822E-2</v>
      </c>
      <c r="AF25">
        <f t="shared" si="5"/>
        <v>4.1426599426739895E-2</v>
      </c>
      <c r="AG25">
        <f t="shared" si="5"/>
        <v>4.1490796700268735E-2</v>
      </c>
      <c r="AH25">
        <f t="shared" si="5"/>
        <v>4.1547023737497094E-2</v>
      </c>
      <c r="AI25">
        <f t="shared" si="2"/>
        <v>4.159701771668347E-2</v>
      </c>
      <c r="AJ25">
        <f t="shared" si="2"/>
        <v>4.1641445563329584E-2</v>
      </c>
      <c r="AK25">
        <f t="shared" si="2"/>
        <v>4.1681385299409283E-2</v>
      </c>
      <c r="AL25">
        <f t="shared" ref="AL25:BC29" si="6">AL$2+AL$3*(1-EXP(-$A25/AL$5))/($A25/AL$5)+AL$4*((1-EXP(-$A25/AL$5))/($A25/AL$5)-EXP(-$A25/AL$5))</f>
        <v>4.1716422179568287E-2</v>
      </c>
      <c r="AM25">
        <f t="shared" si="6"/>
        <v>4.1747869636239436E-2</v>
      </c>
      <c r="AN25">
        <f t="shared" si="6"/>
        <v>4.1775616493210259E-2</v>
      </c>
      <c r="AO25">
        <f t="shared" si="6"/>
        <v>4.1800293623314132E-2</v>
      </c>
      <c r="AP25">
        <f t="shared" si="6"/>
        <v>4.1821617454265908E-2</v>
      </c>
      <c r="AQ25">
        <f t="shared" si="6"/>
        <v>4.1841297272892652E-2</v>
      </c>
      <c r="AR25">
        <f t="shared" si="6"/>
        <v>4.1858831884114593E-2</v>
      </c>
      <c r="AS25">
        <f t="shared" si="6"/>
        <v>4.1874410313275205E-2</v>
      </c>
      <c r="AT25">
        <f t="shared" si="6"/>
        <v>4.188818383991097E-2</v>
      </c>
      <c r="AU25">
        <f t="shared" si="6"/>
        <v>4.1900558717704012E-2</v>
      </c>
      <c r="AV25">
        <f t="shared" si="6"/>
        <v>4.191152185497065E-2</v>
      </c>
      <c r="AW25">
        <f t="shared" si="6"/>
        <v>4.1921155464557762E-2</v>
      </c>
      <c r="AX25">
        <f t="shared" si="6"/>
        <v>4.1929850649058291E-2</v>
      </c>
      <c r="AY25">
        <f t="shared" si="6"/>
        <v>4.1937533311961595E-2</v>
      </c>
      <c r="AZ25">
        <f t="shared" si="6"/>
        <v>4.1944438480788174E-2</v>
      </c>
    </row>
    <row r="26" spans="1:52">
      <c r="A26">
        <v>16</v>
      </c>
      <c r="B26">
        <f t="shared" si="3"/>
        <v>2.8163719252220529E-2</v>
      </c>
      <c r="C26">
        <f t="shared" si="3"/>
        <v>3.7092626307327972E-2</v>
      </c>
      <c r="D26">
        <f t="shared" si="3"/>
        <v>3.7572429002237083E-2</v>
      </c>
      <c r="E26">
        <f t="shared" si="3"/>
        <v>3.7868967478478392E-2</v>
      </c>
      <c r="F26">
        <f t="shared" si="3"/>
        <v>3.8053499575250498E-2</v>
      </c>
      <c r="G26">
        <f t="shared" si="3"/>
        <v>3.8209625542819772E-2</v>
      </c>
      <c r="H26">
        <f t="shared" si="3"/>
        <v>3.8293262150417243E-2</v>
      </c>
      <c r="I26">
        <f t="shared" si="3"/>
        <v>3.8323447347975506E-2</v>
      </c>
      <c r="J26">
        <f t="shared" si="3"/>
        <v>3.8312042643013883E-2</v>
      </c>
      <c r="K26">
        <f t="shared" si="3"/>
        <v>3.8300957914555171E-2</v>
      </c>
      <c r="L26">
        <f t="shared" si="3"/>
        <v>3.829966425208968E-2</v>
      </c>
      <c r="M26">
        <f t="shared" si="3"/>
        <v>3.8313192648837154E-2</v>
      </c>
      <c r="N26">
        <f t="shared" si="3"/>
        <v>3.8372026276905308E-2</v>
      </c>
      <c r="O26">
        <f t="shared" si="3"/>
        <v>3.8462830977449403E-2</v>
      </c>
      <c r="P26">
        <f t="shared" si="3"/>
        <v>3.8619458358969731E-2</v>
      </c>
      <c r="Q26">
        <f t="shared" si="3"/>
        <v>3.8833519642762215E-2</v>
      </c>
      <c r="R26">
        <f t="shared" si="5"/>
        <v>3.9107095117344184E-2</v>
      </c>
      <c r="S26">
        <f t="shared" si="5"/>
        <v>3.940651027804179E-2</v>
      </c>
      <c r="T26">
        <f t="shared" si="5"/>
        <v>3.9741257066817422E-2</v>
      </c>
      <c r="U26">
        <f t="shared" si="5"/>
        <v>4.0069863029547743E-2</v>
      </c>
      <c r="V26">
        <f t="shared" si="5"/>
        <v>4.0304111373177548E-2</v>
      </c>
      <c r="W26">
        <f t="shared" si="5"/>
        <v>4.0495551106350496E-2</v>
      </c>
      <c r="X26">
        <f t="shared" si="5"/>
        <v>4.0664645711227423E-2</v>
      </c>
      <c r="Y26">
        <f t="shared" si="5"/>
        <v>4.0814261670604077E-2</v>
      </c>
      <c r="Z26">
        <f t="shared" si="5"/>
        <v>4.0947070719405468E-2</v>
      </c>
      <c r="AA26">
        <f t="shared" si="5"/>
        <v>4.1064576037338124E-2</v>
      </c>
      <c r="AB26">
        <f t="shared" si="5"/>
        <v>4.1168832752451992E-2</v>
      </c>
      <c r="AC26">
        <f t="shared" si="5"/>
        <v>4.1261478261663959E-2</v>
      </c>
      <c r="AD26">
        <f t="shared" si="5"/>
        <v>4.1343535277338139E-2</v>
      </c>
      <c r="AE26">
        <f t="shared" si="5"/>
        <v>4.1416341989460127E-2</v>
      </c>
      <c r="AF26">
        <f t="shared" si="5"/>
        <v>4.1481172312695574E-2</v>
      </c>
      <c r="AG26">
        <f t="shared" si="5"/>
        <v>4.153934851776566E-2</v>
      </c>
      <c r="AH26">
        <f t="shared" si="5"/>
        <v>4.1590176111591375E-2</v>
      </c>
      <c r="AI26">
        <f t="shared" si="5"/>
        <v>4.1635374640773416E-2</v>
      </c>
      <c r="AJ26">
        <f t="shared" si="5"/>
        <v>4.1675542562175635E-2</v>
      </c>
      <c r="AK26">
        <f t="shared" si="5"/>
        <v>4.1711696411040215E-2</v>
      </c>
      <c r="AL26">
        <f t="shared" si="5"/>
        <v>4.1743369867824065E-2</v>
      </c>
      <c r="AM26">
        <f t="shared" si="5"/>
        <v>4.1771827280219033E-2</v>
      </c>
      <c r="AN26">
        <f t="shared" si="5"/>
        <v>4.1796916646300988E-2</v>
      </c>
      <c r="AO26">
        <f t="shared" si="5"/>
        <v>4.1819231152859342E-2</v>
      </c>
      <c r="AP26">
        <f t="shared" si="5"/>
        <v>4.1838489244450203E-2</v>
      </c>
      <c r="AQ26">
        <f t="shared" si="5"/>
        <v>4.1856297143318698E-2</v>
      </c>
      <c r="AR26">
        <f t="shared" si="5"/>
        <v>4.1872166947006351E-2</v>
      </c>
      <c r="AS26">
        <f t="shared" si="5"/>
        <v>4.1886264806805067E-2</v>
      </c>
      <c r="AT26">
        <f t="shared" si="5"/>
        <v>4.1898721594146329E-2</v>
      </c>
      <c r="AU26">
        <f t="shared" si="5"/>
        <v>4.190992498755268E-2</v>
      </c>
      <c r="AV26">
        <f t="shared" si="5"/>
        <v>4.1919846148906731E-2</v>
      </c>
      <c r="AW26">
        <f t="shared" si="6"/>
        <v>4.1928553062796782E-2</v>
      </c>
      <c r="AX26">
        <f t="shared" si="6"/>
        <v>4.1936423583981003E-2</v>
      </c>
      <c r="AY26">
        <f t="shared" si="6"/>
        <v>4.1943372666462093E-2</v>
      </c>
      <c r="AZ26">
        <f t="shared" si="6"/>
        <v>4.1949625046699204E-2</v>
      </c>
    </row>
    <row r="27" spans="1:52">
      <c r="A27">
        <v>17</v>
      </c>
      <c r="B27">
        <f t="shared" si="3"/>
        <v>2.8689127428664789E-2</v>
      </c>
      <c r="C27">
        <f t="shared" si="3"/>
        <v>3.7338360144039011E-2</v>
      </c>
      <c r="D27">
        <f t="shared" si="3"/>
        <v>3.7765846558032459E-2</v>
      </c>
      <c r="E27">
        <f t="shared" si="3"/>
        <v>3.8036615736571223E-2</v>
      </c>
      <c r="F27">
        <f t="shared" si="3"/>
        <v>3.8212069998618044E-2</v>
      </c>
      <c r="G27">
        <f t="shared" si="3"/>
        <v>3.8362898957063088E-2</v>
      </c>
      <c r="H27">
        <f t="shared" si="3"/>
        <v>3.8452733867546392E-2</v>
      </c>
      <c r="I27">
        <f t="shared" si="3"/>
        <v>3.8498251611203807E-2</v>
      </c>
      <c r="J27">
        <f t="shared" si="3"/>
        <v>3.8510089781020683E-2</v>
      </c>
      <c r="K27">
        <f t="shared" si="3"/>
        <v>3.8523702104518109E-2</v>
      </c>
      <c r="L27">
        <f t="shared" si="3"/>
        <v>3.8547049414569858E-2</v>
      </c>
      <c r="M27">
        <f t="shared" si="3"/>
        <v>3.8584360590927819E-2</v>
      </c>
      <c r="N27">
        <f t="shared" si="3"/>
        <v>3.866071489581617E-2</v>
      </c>
      <c r="O27">
        <f t="shared" si="3"/>
        <v>3.8764599942059996E-2</v>
      </c>
      <c r="P27">
        <f t="shared" si="3"/>
        <v>3.8923692174428551E-2</v>
      </c>
      <c r="Q27">
        <f t="shared" si="3"/>
        <v>3.9130216987766288E-2</v>
      </c>
      <c r="R27">
        <f t="shared" si="5"/>
        <v>3.9384996930426144E-2</v>
      </c>
      <c r="S27">
        <f t="shared" si="5"/>
        <v>3.965916363962331E-2</v>
      </c>
      <c r="T27">
        <f t="shared" si="5"/>
        <v>3.9960064841877155E-2</v>
      </c>
      <c r="U27">
        <f t="shared" si="5"/>
        <v>4.025258491339162E-2</v>
      </c>
      <c r="V27">
        <f t="shared" si="5"/>
        <v>4.0463488202988403E-2</v>
      </c>
      <c r="W27">
        <f t="shared" si="5"/>
        <v>4.0636823069329954E-2</v>
      </c>
      <c r="X27">
        <f t="shared" si="5"/>
        <v>4.0789923606548747E-2</v>
      </c>
      <c r="Y27">
        <f t="shared" si="5"/>
        <v>4.0925398911103174E-2</v>
      </c>
      <c r="Z27">
        <f t="shared" si="5"/>
        <v>4.10456961602624E-2</v>
      </c>
      <c r="AA27">
        <f t="shared" si="5"/>
        <v>4.1152124544828833E-2</v>
      </c>
      <c r="AB27">
        <f t="shared" si="5"/>
        <v>4.124656854697633E-2</v>
      </c>
      <c r="AC27">
        <f t="shared" si="5"/>
        <v>4.1330516638368328E-2</v>
      </c>
      <c r="AD27">
        <f t="shared" si="5"/>
        <v>4.1404861820205037E-2</v>
      </c>
      <c r="AE27">
        <f t="shared" si="5"/>
        <v>4.1470827648502337E-2</v>
      </c>
      <c r="AF27">
        <f t="shared" si="5"/>
        <v>4.1529587110055298E-2</v>
      </c>
      <c r="AG27">
        <f t="shared" si="5"/>
        <v>4.1582422129952772E-2</v>
      </c>
      <c r="AH27">
        <f t="shared" si="5"/>
        <v>4.1628459778475055E-2</v>
      </c>
      <c r="AI27">
        <f t="shared" si="5"/>
        <v>4.1669404106625382E-2</v>
      </c>
      <c r="AJ27">
        <f t="shared" si="5"/>
        <v>4.1705792854007419E-2</v>
      </c>
      <c r="AK27">
        <f t="shared" si="5"/>
        <v>4.1738588026975554E-2</v>
      </c>
      <c r="AL27">
        <f t="shared" si="5"/>
        <v>4.1767277565354144E-2</v>
      </c>
      <c r="AM27">
        <f t="shared" si="5"/>
        <v>4.1793082282537926E-2</v>
      </c>
      <c r="AN27">
        <f t="shared" si="5"/>
        <v>4.1815813965521684E-2</v>
      </c>
      <c r="AO27">
        <f t="shared" si="5"/>
        <v>4.1836032373925039E-2</v>
      </c>
      <c r="AP27">
        <f t="shared" si="5"/>
        <v>4.1853458356151452E-2</v>
      </c>
      <c r="AQ27">
        <f t="shared" si="5"/>
        <v>4.1869605416076587E-2</v>
      </c>
      <c r="AR27">
        <f t="shared" si="5"/>
        <v>4.1883998130631851E-2</v>
      </c>
      <c r="AS27">
        <f t="shared" si="5"/>
        <v>4.1896782358839355E-2</v>
      </c>
      <c r="AT27">
        <f t="shared" si="5"/>
        <v>4.1908070867281627E-2</v>
      </c>
      <c r="AU27">
        <f t="shared" si="5"/>
        <v>4.1918234855510696E-2</v>
      </c>
      <c r="AV27">
        <f t="shared" si="5"/>
        <v>4.19272315154448E-2</v>
      </c>
      <c r="AW27">
        <f t="shared" si="6"/>
        <v>4.193511620859193E-2</v>
      </c>
      <c r="AX27">
        <f t="shared" si="6"/>
        <v>4.1942255036471206E-2</v>
      </c>
      <c r="AY27">
        <f t="shared" si="6"/>
        <v>4.1948553238532194E-2</v>
      </c>
      <c r="AZ27">
        <f t="shared" si="6"/>
        <v>4.195422642093477E-2</v>
      </c>
    </row>
    <row r="28" spans="1:52">
      <c r="A28">
        <v>18</v>
      </c>
      <c r="B28">
        <f t="shared" si="3"/>
        <v>2.9158104498371352E-2</v>
      </c>
      <c r="C28">
        <f t="shared" si="3"/>
        <v>3.7556446007567981E-2</v>
      </c>
      <c r="D28">
        <f t="shared" si="3"/>
        <v>3.7937475054841109E-2</v>
      </c>
      <c r="E28">
        <f t="shared" si="3"/>
        <v>3.8185585618635179E-2</v>
      </c>
      <c r="F28">
        <f t="shared" si="3"/>
        <v>3.8353274783082737E-2</v>
      </c>
      <c r="G28">
        <f t="shared" si="3"/>
        <v>3.8499607442944214E-2</v>
      </c>
      <c r="H28">
        <f t="shared" si="3"/>
        <v>3.8595216684499778E-2</v>
      </c>
      <c r="I28">
        <f t="shared" si="3"/>
        <v>3.8654656112614788E-2</v>
      </c>
      <c r="J28">
        <f t="shared" si="3"/>
        <v>3.8687469163615019E-2</v>
      </c>
      <c r="K28">
        <f t="shared" si="3"/>
        <v>3.8723297243987424E-2</v>
      </c>
      <c r="L28">
        <f t="shared" si="3"/>
        <v>3.8768762820598379E-2</v>
      </c>
      <c r="M28">
        <f t="shared" si="3"/>
        <v>3.8827389497858314E-2</v>
      </c>
      <c r="N28">
        <f t="shared" si="3"/>
        <v>3.8919397490422981E-2</v>
      </c>
      <c r="O28">
        <f t="shared" si="3"/>
        <v>3.9034939838951274E-2</v>
      </c>
      <c r="P28">
        <f t="shared" si="3"/>
        <v>3.919613410317585E-2</v>
      </c>
      <c r="Q28">
        <f t="shared" si="3"/>
        <v>3.9395782165164789E-2</v>
      </c>
      <c r="R28">
        <f t="shared" si="5"/>
        <v>3.9633584972121827E-2</v>
      </c>
      <c r="S28">
        <f t="shared" si="5"/>
        <v>3.9885018661050084E-2</v>
      </c>
      <c r="T28">
        <f t="shared" si="5"/>
        <v>4.0155491186755328E-2</v>
      </c>
      <c r="U28">
        <f t="shared" si="5"/>
        <v>4.0415620868211585E-2</v>
      </c>
      <c r="V28">
        <f t="shared" si="5"/>
        <v>4.0605662686828525E-2</v>
      </c>
      <c r="W28">
        <f t="shared" si="5"/>
        <v>4.0762849635781702E-2</v>
      </c>
      <c r="X28">
        <f t="shared" si="5"/>
        <v>4.0901684386060073E-2</v>
      </c>
      <c r="Y28">
        <f t="shared" si="5"/>
        <v>4.1024546535662385E-2</v>
      </c>
      <c r="Z28">
        <f t="shared" si="5"/>
        <v>4.1133683141603726E-2</v>
      </c>
      <c r="AA28">
        <f t="shared" si="5"/>
        <v>4.1230230493140979E-2</v>
      </c>
      <c r="AB28">
        <f t="shared" si="5"/>
        <v>4.1315920956866925E-2</v>
      </c>
      <c r="AC28">
        <f t="shared" si="5"/>
        <v>4.1392110236635284E-2</v>
      </c>
      <c r="AD28">
        <f t="shared" si="5"/>
        <v>4.1459575684560331E-2</v>
      </c>
      <c r="AE28">
        <f t="shared" si="5"/>
        <v>4.1519438641417987E-2</v>
      </c>
      <c r="AF28">
        <f t="shared" si="5"/>
        <v>4.1572782093355791E-2</v>
      </c>
      <c r="AG28">
        <f t="shared" si="5"/>
        <v>4.1620852066872417E-2</v>
      </c>
      <c r="AH28">
        <f t="shared" si="5"/>
        <v>4.1662616329057253E-2</v>
      </c>
      <c r="AI28">
        <f t="shared" si="5"/>
        <v>4.1699765196399452E-2</v>
      </c>
      <c r="AJ28">
        <f t="shared" si="5"/>
        <v>4.173278225304184E-2</v>
      </c>
      <c r="AK28">
        <f t="shared" si="5"/>
        <v>4.1762580867544759E-2</v>
      </c>
      <c r="AL28">
        <f t="shared" si="5"/>
        <v>4.1788608179148486E-2</v>
      </c>
      <c r="AM28">
        <f t="shared" si="5"/>
        <v>4.1812046167766591E-2</v>
      </c>
      <c r="AN28">
        <f t="shared" si="5"/>
        <v>4.1832674318202222E-2</v>
      </c>
      <c r="AO28">
        <f t="shared" si="5"/>
        <v>4.1851022570740352E-2</v>
      </c>
      <c r="AP28">
        <f t="shared" si="5"/>
        <v>4.1866814297907437E-2</v>
      </c>
      <c r="AQ28">
        <f t="shared" si="5"/>
        <v>4.1881479489003989E-2</v>
      </c>
      <c r="AR28">
        <f t="shared" si="5"/>
        <v>4.1894554278876256E-2</v>
      </c>
      <c r="AS28">
        <f t="shared" si="5"/>
        <v>4.190616642247038E-2</v>
      </c>
      <c r="AT28">
        <f t="shared" si="5"/>
        <v>4.1916412533714982E-2</v>
      </c>
      <c r="AU28">
        <f t="shared" si="5"/>
        <v>4.1925649109948532E-2</v>
      </c>
      <c r="AV28">
        <f t="shared" si="5"/>
        <v>4.1933820879052522E-2</v>
      </c>
      <c r="AW28">
        <f t="shared" si="6"/>
        <v>4.1940971940182453E-2</v>
      </c>
      <c r="AX28">
        <f t="shared" si="6"/>
        <v>4.1947457908595595E-2</v>
      </c>
      <c r="AY28">
        <f t="shared" si="6"/>
        <v>4.1953175356172573E-2</v>
      </c>
      <c r="AZ28">
        <f t="shared" si="6"/>
        <v>4.1958331742845051E-2</v>
      </c>
    </row>
    <row r="29" spans="1:52">
      <c r="A29">
        <v>19</v>
      </c>
      <c r="B29">
        <f t="shared" si="3"/>
        <v>2.9578902715219423E-2</v>
      </c>
      <c r="C29">
        <f t="shared" si="3"/>
        <v>3.7751353830743933E-2</v>
      </c>
      <c r="D29">
        <f t="shared" si="3"/>
        <v>3.8090846055190433E-2</v>
      </c>
      <c r="E29">
        <f t="shared" si="3"/>
        <v>3.8318837170980016E-2</v>
      </c>
      <c r="F29">
        <f t="shared" si="3"/>
        <v>3.8479767154890529E-2</v>
      </c>
      <c r="G29">
        <f t="shared" si="3"/>
        <v>3.8622208312350505E-2</v>
      </c>
      <c r="H29">
        <f t="shared" si="3"/>
        <v>3.8723147703067617E-2</v>
      </c>
      <c r="I29">
        <f t="shared" si="3"/>
        <v>3.879522404607396E-2</v>
      </c>
      <c r="J29">
        <f t="shared" si="3"/>
        <v>3.8846997980331546E-2</v>
      </c>
      <c r="K29">
        <f t="shared" si="3"/>
        <v>3.8902865133467385E-2</v>
      </c>
      <c r="L29">
        <f t="shared" si="3"/>
        <v>3.8968253067747469E-2</v>
      </c>
      <c r="M29">
        <f t="shared" si="3"/>
        <v>3.9046059154723388E-2</v>
      </c>
      <c r="N29">
        <f t="shared" si="3"/>
        <v>3.9152121831355045E-2</v>
      </c>
      <c r="O29">
        <f t="shared" si="3"/>
        <v>3.9278112713505314E-2</v>
      </c>
      <c r="P29">
        <f t="shared" si="3"/>
        <v>3.9441132601817662E-2</v>
      </c>
      <c r="Q29">
        <f t="shared" si="3"/>
        <v>3.9634518073992243E-2</v>
      </c>
      <c r="R29">
        <f t="shared" si="5"/>
        <v>3.9856964348846786E-2</v>
      </c>
      <c r="S29">
        <f t="shared" si="5"/>
        <v>4.0087879376723208E-2</v>
      </c>
      <c r="T29">
        <f t="shared" si="5"/>
        <v>4.033091467938716E-2</v>
      </c>
      <c r="U29">
        <f t="shared" si="5"/>
        <v>4.0561870362482967E-2</v>
      </c>
      <c r="V29">
        <f t="shared" si="5"/>
        <v>4.0733179189573518E-2</v>
      </c>
      <c r="W29">
        <f t="shared" si="5"/>
        <v>4.0875884774673604E-2</v>
      </c>
      <c r="X29">
        <f t="shared" si="5"/>
        <v>4.1001925728838637E-2</v>
      </c>
      <c r="Y29">
        <f t="shared" si="5"/>
        <v>4.1113475878481166E-2</v>
      </c>
      <c r="Z29">
        <f t="shared" si="5"/>
        <v>4.1212602915680283E-2</v>
      </c>
      <c r="AA29">
        <f t="shared" si="5"/>
        <v>4.1300288146044001E-2</v>
      </c>
      <c r="AB29">
        <f t="shared" si="5"/>
        <v>4.1378127572327852E-2</v>
      </c>
      <c r="AC29">
        <f t="shared" si="5"/>
        <v>4.1447357870054012E-2</v>
      </c>
      <c r="AD29">
        <f t="shared" si="5"/>
        <v>4.150865270355731E-2</v>
      </c>
      <c r="AE29">
        <f t="shared" si="5"/>
        <v>4.1563041764807282E-2</v>
      </c>
      <c r="AF29">
        <f t="shared" si="5"/>
        <v>4.161152733894407E-2</v>
      </c>
      <c r="AG29">
        <f t="shared" si="5"/>
        <v>4.1655323311920407E-2</v>
      </c>
      <c r="AH29">
        <f t="shared" si="5"/>
        <v>4.1693254493770517E-2</v>
      </c>
      <c r="AI29">
        <f t="shared" si="5"/>
        <v>4.1726998937105207E-2</v>
      </c>
      <c r="AJ29">
        <f t="shared" si="5"/>
        <v>4.1756991659061597E-2</v>
      </c>
      <c r="AK29">
        <f t="shared" si="5"/>
        <v>4.1784102408293403E-2</v>
      </c>
      <c r="AL29">
        <f t="shared" si="5"/>
        <v>4.1807741731806854E-2</v>
      </c>
      <c r="AM29">
        <f t="shared" si="5"/>
        <v>4.1829056780905621E-2</v>
      </c>
      <c r="AN29">
        <f t="shared" si="5"/>
        <v>4.1847798068784116E-2</v>
      </c>
      <c r="AO29">
        <f t="shared" si="5"/>
        <v>4.1864468790643428E-2</v>
      </c>
      <c r="AP29">
        <f t="shared" si="5"/>
        <v>4.187879481712186E-2</v>
      </c>
      <c r="AQ29">
        <f t="shared" si="5"/>
        <v>4.1892130737407864E-2</v>
      </c>
      <c r="AR29">
        <f t="shared" si="5"/>
        <v>4.1904023315101617E-2</v>
      </c>
      <c r="AS29">
        <f t="shared" si="5"/>
        <v>4.1914584066310559E-2</v>
      </c>
      <c r="AT29">
        <f t="shared" si="5"/>
        <v>4.1923895116419876E-2</v>
      </c>
      <c r="AU29">
        <f t="shared" si="5"/>
        <v>4.1932299775158305E-2</v>
      </c>
      <c r="AV29">
        <f t="shared" si="5"/>
        <v>4.1939731590209563E-2</v>
      </c>
      <c r="AW29">
        <f t="shared" si="6"/>
        <v>4.1946224558432395E-2</v>
      </c>
      <c r="AX29">
        <f t="shared" si="6"/>
        <v>4.195212488894786E-2</v>
      </c>
      <c r="AY29">
        <f t="shared" si="6"/>
        <v>4.1957321378721227E-2</v>
      </c>
      <c r="AZ29">
        <f t="shared" si="6"/>
        <v>4.1962014180451541E-2</v>
      </c>
    </row>
    <row r="30" spans="1:52">
      <c r="A30">
        <v>20</v>
      </c>
      <c r="B30">
        <f t="shared" si="3"/>
        <v>2.9958344369978945E-2</v>
      </c>
      <c r="C30">
        <f t="shared" si="3"/>
        <v>3.7926629425315384E-2</v>
      </c>
      <c r="D30">
        <f t="shared" si="3"/>
        <v>3.8228758192902106E-2</v>
      </c>
      <c r="E30">
        <f t="shared" si="3"/>
        <v>3.8438737412092569E-2</v>
      </c>
      <c r="F30">
        <f t="shared" si="3"/>
        <v>3.8593700725466876E-2</v>
      </c>
      <c r="G30">
        <f t="shared" si="3"/>
        <v>3.8732720831912162E-2</v>
      </c>
      <c r="H30">
        <f t="shared" si="3"/>
        <v>3.8838558290383948E-2</v>
      </c>
      <c r="I30">
        <f t="shared" si="3"/>
        <v>3.8922119134876192E-2</v>
      </c>
      <c r="J30">
        <f t="shared" si="3"/>
        <v>3.8991077153753606E-2</v>
      </c>
      <c r="K30">
        <f t="shared" si="3"/>
        <v>3.9065078933111737E-2</v>
      </c>
      <c r="L30">
        <f t="shared" si="3"/>
        <v>3.9148478242899132E-2</v>
      </c>
      <c r="M30">
        <f t="shared" si="3"/>
        <v>3.9243611825905418E-2</v>
      </c>
      <c r="N30">
        <f t="shared" si="3"/>
        <v>3.9362353496094182E-2</v>
      </c>
      <c r="O30">
        <f t="shared" si="3"/>
        <v>3.9497759124318202E-2</v>
      </c>
      <c r="P30">
        <f t="shared" si="3"/>
        <v>3.966238797855777E-2</v>
      </c>
      <c r="Q30">
        <f t="shared" si="3"/>
        <v>3.9850069516481783E-2</v>
      </c>
      <c r="R30">
        <f t="shared" si="5"/>
        <v>4.0058592472196571E-2</v>
      </c>
      <c r="S30">
        <f t="shared" si="5"/>
        <v>4.0270930896938686E-2</v>
      </c>
      <c r="T30">
        <f t="shared" si="5"/>
        <v>4.0489142689232115E-2</v>
      </c>
      <c r="U30">
        <f t="shared" si="5"/>
        <v>4.0693723193951127E-2</v>
      </c>
      <c r="V30">
        <f t="shared" si="5"/>
        <v>4.0848131104918216E-2</v>
      </c>
      <c r="W30">
        <f t="shared" si="5"/>
        <v>4.0977783282710595E-2</v>
      </c>
      <c r="X30">
        <f t="shared" si="5"/>
        <v>4.1092291797135964E-2</v>
      </c>
      <c r="Y30">
        <f t="shared" si="5"/>
        <v>4.1193645018928679E-2</v>
      </c>
      <c r="Z30">
        <f t="shared" si="5"/>
        <v>4.128374902450991E-2</v>
      </c>
      <c r="AA30">
        <f t="shared" si="5"/>
        <v>4.1363445463525814E-2</v>
      </c>
      <c r="AB30">
        <f t="shared" si="5"/>
        <v>4.1434207453653074E-2</v>
      </c>
      <c r="AC30">
        <f t="shared" si="5"/>
        <v>4.1497164401915768E-2</v>
      </c>
      <c r="AD30">
        <f t="shared" si="5"/>
        <v>4.1552896524984867E-2</v>
      </c>
      <c r="AE30">
        <f t="shared" si="5"/>
        <v>4.1602350913826268E-2</v>
      </c>
      <c r="AF30">
        <f t="shared" si="5"/>
        <v>4.1646457117043269E-2</v>
      </c>
      <c r="AG30">
        <f t="shared" si="5"/>
        <v>4.1686400082034426E-2</v>
      </c>
      <c r="AH30">
        <f t="shared" si="5"/>
        <v>4.1720875699846748E-2</v>
      </c>
      <c r="AI30">
        <f t="shared" si="5"/>
        <v>4.1751551001263959E-2</v>
      </c>
      <c r="AJ30">
        <f t="shared" si="5"/>
        <v>4.177881722501766E-2</v>
      </c>
      <c r="AK30">
        <f t="shared" si="5"/>
        <v>4.1803504799952332E-2</v>
      </c>
      <c r="AL30">
        <f t="shared" si="5"/>
        <v>4.1824991287535689E-2</v>
      </c>
      <c r="AM30">
        <f t="shared" si="5"/>
        <v>4.1844392442966914E-2</v>
      </c>
      <c r="AN30">
        <f t="shared" si="5"/>
        <v>4.186143266266102E-2</v>
      </c>
      <c r="AO30">
        <f t="shared" si="5"/>
        <v>4.187659103196073E-2</v>
      </c>
      <c r="AP30">
        <f t="shared" si="5"/>
        <v>4.1889595817766252E-2</v>
      </c>
      <c r="AQ30">
        <f t="shared" si="5"/>
        <v>4.1901733333129569E-2</v>
      </c>
      <c r="AR30">
        <f t="shared" si="5"/>
        <v>4.1912560084804096E-2</v>
      </c>
      <c r="AS30">
        <f t="shared" si="5"/>
        <v>4.1922172949340267E-2</v>
      </c>
      <c r="AT30">
        <f t="shared" si="5"/>
        <v>4.1930640990437924E-2</v>
      </c>
      <c r="AU30">
        <f t="shared" ref="AU30:BL38" si="7">AU$2+AU$3*(1-EXP(-$A30/AU$5))/($A30/AU$5)+AU$4*((1-EXP(-$A30/AU$5))/($A30/AU$5)-EXP(-$A30/AU$5))</f>
        <v>4.1938295628908641E-2</v>
      </c>
      <c r="AV30">
        <f t="shared" si="7"/>
        <v>4.1945060333127102E-2</v>
      </c>
      <c r="AW30">
        <f t="shared" si="7"/>
        <v>4.1950959992402122E-2</v>
      </c>
      <c r="AX30">
        <f t="shared" si="7"/>
        <v>4.1956332335922157E-2</v>
      </c>
      <c r="AY30">
        <f t="shared" si="7"/>
        <v>4.1961059151231585E-2</v>
      </c>
      <c r="AZ30">
        <f t="shared" si="7"/>
        <v>4.1965334003265506E-2</v>
      </c>
    </row>
    <row r="31" spans="1:52">
      <c r="A31">
        <v>21</v>
      </c>
      <c r="B31">
        <f t="shared" si="3"/>
        <v>3.0302089167142422E-2</v>
      </c>
      <c r="C31">
        <f t="shared" si="3"/>
        <v>3.8085122463000248E-2</v>
      </c>
      <c r="D31">
        <f t="shared" si="3"/>
        <v>3.8353458855271624E-2</v>
      </c>
      <c r="E31">
        <f t="shared" si="3"/>
        <v>3.8547200776251386E-2</v>
      </c>
      <c r="F31">
        <f t="shared" si="3"/>
        <v>3.8696837617960937E-2</v>
      </c>
      <c r="G31">
        <f t="shared" si="3"/>
        <v>3.8832812645278506E-2</v>
      </c>
      <c r="H31">
        <f t="shared" si="3"/>
        <v>3.8943143829709835E-2</v>
      </c>
      <c r="I31">
        <f t="shared" si="3"/>
        <v>3.9037163837721475E-2</v>
      </c>
      <c r="J31">
        <f t="shared" si="3"/>
        <v>3.9121742643597489E-2</v>
      </c>
      <c r="K31">
        <f t="shared" si="3"/>
        <v>3.9212212988981573E-2</v>
      </c>
      <c r="L31">
        <f t="shared" si="3"/>
        <v>3.9311958132132604E-2</v>
      </c>
      <c r="M31">
        <f t="shared" si="3"/>
        <v>3.9422809425376661E-2</v>
      </c>
      <c r="N31">
        <f t="shared" si="3"/>
        <v>3.9553040741120794E-2</v>
      </c>
      <c r="O31">
        <f t="shared" si="3"/>
        <v>3.969697116094386E-2</v>
      </c>
      <c r="P31">
        <f t="shared" si="3"/>
        <v>3.9863034708956135E-2</v>
      </c>
      <c r="Q31">
        <f t="shared" si="3"/>
        <v>4.0045513957721345E-2</v>
      </c>
      <c r="R31">
        <f t="shared" ref="R31:AV40" si="8">R$2+R$3*(1-EXP(-$A31/R$5))/($A31/R$5)+R$4*((1-EXP(-$A31/R$5))/($A31/R$5)-EXP(-$A31/R$5))</f>
        <v>4.0241376682031822E-2</v>
      </c>
      <c r="S31">
        <f t="shared" si="8"/>
        <v>4.0436840285504316E-2</v>
      </c>
      <c r="T31">
        <f t="shared" si="8"/>
        <v>4.0632512929617476E-2</v>
      </c>
      <c r="U31">
        <f t="shared" si="8"/>
        <v>4.0813157462534479E-2</v>
      </c>
      <c r="V31">
        <f t="shared" si="8"/>
        <v>4.0952248898010933E-2</v>
      </c>
      <c r="W31">
        <f t="shared" si="8"/>
        <v>4.1070078595910775E-2</v>
      </c>
      <c r="X31">
        <f t="shared" si="8"/>
        <v>4.1174142051786496E-2</v>
      </c>
      <c r="Y31">
        <f t="shared" si="8"/>
        <v>4.1266259684726483E-2</v>
      </c>
      <c r="Z31">
        <f t="shared" si="8"/>
        <v>4.1348191234343981E-2</v>
      </c>
      <c r="AA31">
        <f t="shared" si="8"/>
        <v>4.1420651891657924E-2</v>
      </c>
      <c r="AB31">
        <f t="shared" si="8"/>
        <v>4.1485003497182898E-2</v>
      </c>
      <c r="AC31">
        <f t="shared" si="8"/>
        <v>4.1542278318863174E-2</v>
      </c>
      <c r="AD31">
        <f t="shared" si="8"/>
        <v>4.1592971947496664E-2</v>
      </c>
      <c r="AE31">
        <f t="shared" si="8"/>
        <v>4.163795666880872E-2</v>
      </c>
      <c r="AF31">
        <f t="shared" si="8"/>
        <v>4.1678096158072962E-2</v>
      </c>
      <c r="AG31">
        <f t="shared" si="8"/>
        <v>4.1714549173158401E-2</v>
      </c>
      <c r="AH31">
        <f t="shared" si="8"/>
        <v>4.1745894807142532E-2</v>
      </c>
      <c r="AI31">
        <f t="shared" si="8"/>
        <v>4.1773790128488773E-2</v>
      </c>
      <c r="AJ31">
        <f t="shared" si="8"/>
        <v>4.1798586725537247E-2</v>
      </c>
      <c r="AK31">
        <f t="shared" si="8"/>
        <v>4.1821079414472204E-2</v>
      </c>
      <c r="AL31">
        <f t="shared" si="8"/>
        <v>4.1840615880791021E-2</v>
      </c>
      <c r="AM31">
        <f t="shared" si="8"/>
        <v>4.1858283443098603E-2</v>
      </c>
      <c r="AN31">
        <f t="shared" si="8"/>
        <v>4.1873782842619237E-2</v>
      </c>
      <c r="AO31">
        <f t="shared" si="8"/>
        <v>4.1887571327141389E-2</v>
      </c>
      <c r="AP31">
        <f t="shared" si="8"/>
        <v>4.1899379422773018E-2</v>
      </c>
      <c r="AQ31">
        <f t="shared" si="8"/>
        <v>4.1910431413457731E-2</v>
      </c>
      <c r="AR31">
        <f t="shared" si="8"/>
        <v>4.1920292730307909E-2</v>
      </c>
      <c r="AS31">
        <f t="shared" si="8"/>
        <v>4.1929046989602967E-2</v>
      </c>
      <c r="AT31">
        <f t="shared" si="8"/>
        <v>4.1936751423953714E-2</v>
      </c>
      <c r="AU31">
        <f t="shared" si="8"/>
        <v>4.1943726685330501E-2</v>
      </c>
      <c r="AV31">
        <f t="shared" si="8"/>
        <v>4.1949887112316252E-2</v>
      </c>
      <c r="AW31">
        <f t="shared" si="7"/>
        <v>4.1955249344640809E-2</v>
      </c>
      <c r="AX31">
        <f t="shared" si="7"/>
        <v>4.1960143430410331E-2</v>
      </c>
      <c r="AY31">
        <f t="shared" si="7"/>
        <v>4.1964444808016407E-2</v>
      </c>
      <c r="AZ31">
        <f t="shared" si="7"/>
        <v>4.1968341075192206E-2</v>
      </c>
    </row>
    <row r="32" spans="1:52">
      <c r="A32">
        <v>22</v>
      </c>
      <c r="B32">
        <f t="shared" si="3"/>
        <v>3.0614852551897522E-2</v>
      </c>
      <c r="C32">
        <f t="shared" si="3"/>
        <v>3.8229150547670301E-2</v>
      </c>
      <c r="D32">
        <f t="shared" si="3"/>
        <v>3.8466774671731492E-2</v>
      </c>
      <c r="E32">
        <f t="shared" si="3"/>
        <v>3.8645791963688683E-2</v>
      </c>
      <c r="F32">
        <f t="shared" si="3"/>
        <v>3.8790630872074287E-2</v>
      </c>
      <c r="G32">
        <f t="shared" si="3"/>
        <v>3.8923868534107377E-2</v>
      </c>
      <c r="H32">
        <f t="shared" si="3"/>
        <v>3.9038323122437588E-2</v>
      </c>
      <c r="I32">
        <f t="shared" si="3"/>
        <v>3.914189347529911E-2</v>
      </c>
      <c r="J32">
        <f t="shared" si="3"/>
        <v>3.9240717956577062E-2</v>
      </c>
      <c r="K32">
        <f t="shared" si="3"/>
        <v>3.9346197150132531E-2</v>
      </c>
      <c r="L32">
        <f t="shared" si="3"/>
        <v>3.9460832663409606E-2</v>
      </c>
      <c r="M32">
        <f t="shared" si="3"/>
        <v>3.9585997542430917E-2</v>
      </c>
      <c r="N32">
        <f t="shared" si="3"/>
        <v>3.9726685077161941E-2</v>
      </c>
      <c r="O32">
        <f t="shared" si="3"/>
        <v>3.9878369350917972E-2</v>
      </c>
      <c r="P32">
        <f t="shared" si="3"/>
        <v>4.0045724209277239E-2</v>
      </c>
      <c r="Q32">
        <f t="shared" si="3"/>
        <v>4.0223448559058517E-2</v>
      </c>
      <c r="R32">
        <f t="shared" si="8"/>
        <v>4.0407763359084144E-2</v>
      </c>
      <c r="S32">
        <f t="shared" si="8"/>
        <v>4.0587844874444008E-2</v>
      </c>
      <c r="T32">
        <f t="shared" si="8"/>
        <v>4.0762978482784366E-2</v>
      </c>
      <c r="U32">
        <f t="shared" si="8"/>
        <v>4.0921818500176725E-2</v>
      </c>
      <c r="V32">
        <f t="shared" si="8"/>
        <v>4.1046970508330421E-2</v>
      </c>
      <c r="W32">
        <f t="shared" si="8"/>
        <v>4.1154045056650823E-2</v>
      </c>
      <c r="X32">
        <f t="shared" si="8"/>
        <v>4.1248606357286922E-2</v>
      </c>
      <c r="Y32">
        <f t="shared" si="8"/>
        <v>4.1332322049953858E-2</v>
      </c>
      <c r="Z32">
        <f t="shared" si="8"/>
        <v>4.1406818772433546E-2</v>
      </c>
      <c r="AA32">
        <f t="shared" si="8"/>
        <v>4.1472696690901339E-2</v>
      </c>
      <c r="AB32">
        <f t="shared" si="8"/>
        <v>4.1531216427037304E-2</v>
      </c>
      <c r="AC32">
        <f t="shared" si="8"/>
        <v>4.1583321888045754E-2</v>
      </c>
      <c r="AD32">
        <f t="shared" si="8"/>
        <v>4.1629431684839457E-2</v>
      </c>
      <c r="AE32">
        <f t="shared" si="8"/>
        <v>4.1670350055323234E-2</v>
      </c>
      <c r="AF32">
        <f t="shared" si="8"/>
        <v>4.170688075104996E-2</v>
      </c>
      <c r="AG32">
        <f t="shared" si="8"/>
        <v>4.1740158717121723E-2</v>
      </c>
      <c r="AH32">
        <f t="shared" si="8"/>
        <v>4.1768656771035001E-2</v>
      </c>
      <c r="AI32">
        <f t="shared" si="8"/>
        <v>4.1794022930718037E-2</v>
      </c>
      <c r="AJ32">
        <f t="shared" si="8"/>
        <v>4.1816572713586499E-2</v>
      </c>
      <c r="AK32">
        <f t="shared" si="8"/>
        <v>4.1837068537846397E-2</v>
      </c>
      <c r="AL32">
        <f t="shared" si="8"/>
        <v>4.1854830909638228E-2</v>
      </c>
      <c r="AM32">
        <f t="shared" si="8"/>
        <v>4.1870921277531559E-2</v>
      </c>
      <c r="AN32">
        <f t="shared" si="8"/>
        <v>4.1885018862403041E-2</v>
      </c>
      <c r="AO32">
        <f t="shared" si="8"/>
        <v>4.1897561045213777E-2</v>
      </c>
      <c r="AP32">
        <f t="shared" si="8"/>
        <v>4.1908280461971037E-2</v>
      </c>
      <c r="AQ32">
        <f t="shared" si="8"/>
        <v>4.1918344849853031E-2</v>
      </c>
      <c r="AR32">
        <f t="shared" si="8"/>
        <v>4.1927327820097178E-2</v>
      </c>
      <c r="AS32">
        <f t="shared" si="8"/>
        <v>4.1935300925099117E-2</v>
      </c>
      <c r="AT32">
        <f t="shared" si="8"/>
        <v>4.1942310633804908E-2</v>
      </c>
      <c r="AU32">
        <f t="shared" si="8"/>
        <v>4.1948667800911943E-2</v>
      </c>
      <c r="AV32">
        <f t="shared" si="8"/>
        <v>4.1954278458859684E-2</v>
      </c>
      <c r="AW32">
        <f t="shared" si="7"/>
        <v>4.195915174203723E-2</v>
      </c>
      <c r="AX32">
        <f t="shared" si="7"/>
        <v>4.1963610710421789E-2</v>
      </c>
      <c r="AY32">
        <f t="shared" si="7"/>
        <v>4.1967525026012163E-2</v>
      </c>
      <c r="AZ32">
        <f t="shared" si="7"/>
        <v>4.1971076857651474E-2</v>
      </c>
    </row>
    <row r="33" spans="1:52">
      <c r="A33">
        <v>23</v>
      </c>
      <c r="B33">
        <f t="shared" si="3"/>
        <v>3.0900582278881157E-2</v>
      </c>
      <c r="C33">
        <f t="shared" si="3"/>
        <v>3.836061900898291E-2</v>
      </c>
      <c r="D33">
        <f t="shared" si="3"/>
        <v>3.8570206612708817E-2</v>
      </c>
      <c r="E33">
        <f t="shared" si="3"/>
        <v>3.873580221134898E-2</v>
      </c>
      <c r="F33">
        <f t="shared" si="3"/>
        <v>3.8876287650545946E-2</v>
      </c>
      <c r="G33">
        <f t="shared" si="3"/>
        <v>3.9007044972150427E-2</v>
      </c>
      <c r="H33">
        <f t="shared" si="3"/>
        <v>3.9125287857477341E-2</v>
      </c>
      <c r="I33">
        <f t="shared" si="3"/>
        <v>3.9237603857562885E-2</v>
      </c>
      <c r="J33">
        <f t="shared" si="3"/>
        <v>3.9349462813125645E-2</v>
      </c>
      <c r="K33">
        <f t="shared" si="3"/>
        <v>3.9468668656918067E-2</v>
      </c>
      <c r="L33">
        <f t="shared" si="3"/>
        <v>3.959691840398058E-2</v>
      </c>
      <c r="M33">
        <f t="shared" si="3"/>
        <v>3.9735167349277803E-2</v>
      </c>
      <c r="N33">
        <f t="shared" si="3"/>
        <v>3.9885408625769975E-2</v>
      </c>
      <c r="O33">
        <f t="shared" si="3"/>
        <v>4.0044174950478663E-2</v>
      </c>
      <c r="P33">
        <f t="shared" si="3"/>
        <v>4.0212700863613081E-2</v>
      </c>
      <c r="Q33">
        <f t="shared" si="3"/>
        <v>4.0386068111856806E-2</v>
      </c>
      <c r="R33">
        <f t="shared" si="8"/>
        <v>4.0559815481701185E-2</v>
      </c>
      <c r="S33">
        <f t="shared" si="8"/>
        <v>4.0725827157646353E-2</v>
      </c>
      <c r="T33">
        <f t="shared" si="8"/>
        <v>4.0882177790319864E-2</v>
      </c>
      <c r="U33">
        <f t="shared" si="8"/>
        <v>4.1021082079334012E-2</v>
      </c>
      <c r="V33">
        <f t="shared" si="8"/>
        <v>4.1133497417779129E-2</v>
      </c>
      <c r="W33">
        <f t="shared" si="8"/>
        <v>4.123074752953429E-2</v>
      </c>
      <c r="X33">
        <f t="shared" si="8"/>
        <v>4.131662891290034E-2</v>
      </c>
      <c r="Y33">
        <f t="shared" si="8"/>
        <v>4.1392669655132643E-2</v>
      </c>
      <c r="Z33">
        <f t="shared" si="8"/>
        <v>4.1460374824918551E-2</v>
      </c>
      <c r="AA33">
        <f t="shared" si="8"/>
        <v>4.1520239527957144E-2</v>
      </c>
      <c r="AB33">
        <f t="shared" si="8"/>
        <v>4.1573431933742709E-2</v>
      </c>
      <c r="AC33">
        <f t="shared" si="8"/>
        <v>4.1620815240479975E-2</v>
      </c>
      <c r="AD33">
        <f t="shared" si="8"/>
        <v>4.1662737744442575E-2</v>
      </c>
      <c r="AE33">
        <f t="shared" si="8"/>
        <v>4.1699941526805194E-2</v>
      </c>
      <c r="AF33">
        <f t="shared" si="8"/>
        <v>4.1733175602574786E-2</v>
      </c>
      <c r="AG33">
        <f t="shared" si="8"/>
        <v>4.1763553172360912E-2</v>
      </c>
      <c r="AH33">
        <f t="shared" si="8"/>
        <v>4.1789449961225654E-2</v>
      </c>
      <c r="AI33">
        <f t="shared" si="8"/>
        <v>4.1812505727371094E-2</v>
      </c>
      <c r="AJ33">
        <f t="shared" si="8"/>
        <v>4.1833003038642042E-2</v>
      </c>
      <c r="AK33">
        <f t="shared" si="8"/>
        <v>4.1851674718616429E-2</v>
      </c>
      <c r="AL33">
        <f t="shared" si="8"/>
        <v>4.1867816445727409E-2</v>
      </c>
      <c r="AM33">
        <f t="shared" si="8"/>
        <v>4.1882466036788475E-2</v>
      </c>
      <c r="AN33">
        <f t="shared" si="8"/>
        <v>4.1895283054169098E-2</v>
      </c>
      <c r="AO33">
        <f t="shared" si="8"/>
        <v>4.1906686730741056E-2</v>
      </c>
      <c r="AP33">
        <f t="shared" si="8"/>
        <v>4.1916411663385181E-2</v>
      </c>
      <c r="AQ33">
        <f t="shared" si="8"/>
        <v>4.1925573863647522E-2</v>
      </c>
      <c r="AR33">
        <f t="shared" si="8"/>
        <v>4.1933754452745511E-2</v>
      </c>
      <c r="AS33">
        <f t="shared" si="8"/>
        <v>4.194101396269901E-2</v>
      </c>
      <c r="AT33">
        <f t="shared" si="8"/>
        <v>4.1947389029819621E-2</v>
      </c>
      <c r="AU33">
        <f t="shared" si="8"/>
        <v>4.1953181558960655E-2</v>
      </c>
      <c r="AV33">
        <f t="shared" si="8"/>
        <v>4.1958289994842371E-2</v>
      </c>
      <c r="AW33">
        <f t="shared" si="7"/>
        <v>4.1962716615672691E-2</v>
      </c>
      <c r="AX33">
        <f t="shared" si="7"/>
        <v>4.1966778097725532E-2</v>
      </c>
      <c r="AY33">
        <f t="shared" si="7"/>
        <v>4.1970338826205718E-2</v>
      </c>
      <c r="AZ33">
        <f t="shared" si="7"/>
        <v>4.1973576010614473E-2</v>
      </c>
    </row>
    <row r="34" spans="1:52">
      <c r="A34">
        <v>24</v>
      </c>
      <c r="B34">
        <f t="shared" si="3"/>
        <v>3.1162600455225495E-2</v>
      </c>
      <c r="C34">
        <f t="shared" ref="C34:R82" si="9">C$2+C$3*(1-EXP(-$A34/C$5))/($A34/C$5)+C$4*((1-EXP(-$A34/C$5))/($A34/C$5)-EXP(-$A34/C$5))</f>
        <v>3.848110961457802E-2</v>
      </c>
      <c r="D34">
        <f t="shared" si="9"/>
        <v>3.8665000299539065E-2</v>
      </c>
      <c r="E34">
        <f t="shared" si="9"/>
        <v>3.8818306548626107E-2</v>
      </c>
      <c r="F34">
        <f t="shared" si="9"/>
        <v>3.8954818045707433E-2</v>
      </c>
      <c r="G34">
        <f t="shared" si="9"/>
        <v>3.9083313385416873E-2</v>
      </c>
      <c r="H34">
        <f t="shared" si="9"/>
        <v>3.9205043255902343E-2</v>
      </c>
      <c r="I34">
        <f t="shared" si="9"/>
        <v>3.9325391885814714E-2</v>
      </c>
      <c r="J34">
        <f t="shared" si="9"/>
        <v>3.9449215979093552E-2</v>
      </c>
      <c r="K34">
        <f t="shared" si="9"/>
        <v>3.9581018609279504E-2</v>
      </c>
      <c r="L34">
        <f t="shared" si="9"/>
        <v>3.9721759492081607E-2</v>
      </c>
      <c r="M34">
        <f t="shared" si="9"/>
        <v>3.9872011416400226E-2</v>
      </c>
      <c r="N34">
        <f t="shared" si="9"/>
        <v>4.0031014408525481E-2</v>
      </c>
      <c r="O34">
        <f t="shared" si="9"/>
        <v>4.0196274092323882E-2</v>
      </c>
      <c r="P34">
        <f t="shared" si="9"/>
        <v>4.0365868579031308E-2</v>
      </c>
      <c r="Q34">
        <f t="shared" si="9"/>
        <v>4.053523221295436E-2</v>
      </c>
      <c r="R34">
        <f t="shared" si="9"/>
        <v>4.0699278275829635E-2</v>
      </c>
      <c r="S34">
        <f t="shared" si="8"/>
        <v>4.0852377100482673E-2</v>
      </c>
      <c r="T34">
        <f t="shared" si="8"/>
        <v>4.0991491686761208E-2</v>
      </c>
      <c r="U34">
        <f t="shared" si="8"/>
        <v>4.1112104890869548E-2</v>
      </c>
      <c r="V34">
        <f t="shared" si="8"/>
        <v>4.1212839239333499E-2</v>
      </c>
      <c r="W34">
        <f t="shared" si="8"/>
        <v>4.1301080875169871E-2</v>
      </c>
      <c r="X34">
        <f t="shared" si="8"/>
        <v>4.1379003216999714E-2</v>
      </c>
      <c r="Y34">
        <f t="shared" si="8"/>
        <v>4.144800639366758E-2</v>
      </c>
      <c r="Z34">
        <f t="shared" si="8"/>
        <v>4.1509484010526641E-2</v>
      </c>
      <c r="AA34">
        <f t="shared" si="8"/>
        <v>4.1563834844965716E-2</v>
      </c>
      <c r="AB34">
        <f t="shared" si="8"/>
        <v>4.1612142297450812E-2</v>
      </c>
      <c r="AC34">
        <f t="shared" si="8"/>
        <v>4.1655195563665814E-2</v>
      </c>
      <c r="AD34">
        <f t="shared" si="8"/>
        <v>4.1693278467425675E-2</v>
      </c>
      <c r="AE34">
        <f t="shared" si="8"/>
        <v>4.1727076097067238E-2</v>
      </c>
      <c r="AF34">
        <f t="shared" si="8"/>
        <v>4.1757287278123827E-2</v>
      </c>
      <c r="AG34">
        <f t="shared" si="8"/>
        <v>4.1785005277346174E-2</v>
      </c>
      <c r="AH34">
        <f t="shared" si="8"/>
        <v>4.1808516782971546E-2</v>
      </c>
      <c r="AI34">
        <f t="shared" si="8"/>
        <v>4.1829453984147225E-2</v>
      </c>
      <c r="AJ34">
        <f t="shared" si="8"/>
        <v>4.1848069235686958E-2</v>
      </c>
      <c r="AK34">
        <f t="shared" si="8"/>
        <v>4.1865068224340642E-2</v>
      </c>
      <c r="AL34">
        <f t="shared" si="8"/>
        <v>4.187972386266036E-2</v>
      </c>
      <c r="AM34">
        <f t="shared" si="8"/>
        <v>4.1893052298160378E-2</v>
      </c>
      <c r="AN34">
        <f t="shared" si="8"/>
        <v>4.1904695067145253E-2</v>
      </c>
      <c r="AO34">
        <f t="shared" si="8"/>
        <v>4.1915054761385517E-2</v>
      </c>
      <c r="AP34">
        <f t="shared" si="8"/>
        <v>4.1923867796361307E-2</v>
      </c>
      <c r="AQ34">
        <f t="shared" si="8"/>
        <v>4.1932202709712887E-2</v>
      </c>
      <c r="AR34">
        <f t="shared" si="8"/>
        <v>4.1939647532049075E-2</v>
      </c>
      <c r="AS34">
        <f t="shared" si="8"/>
        <v>4.1946252690021259E-2</v>
      </c>
      <c r="AT34">
        <f t="shared" si="8"/>
        <v>4.1952045803690705E-2</v>
      </c>
      <c r="AU34">
        <f t="shared" si="8"/>
        <v>4.195732057114776E-2</v>
      </c>
      <c r="AV34">
        <f t="shared" si="8"/>
        <v>4.1961968479364349E-2</v>
      </c>
      <c r="AW34">
        <f t="shared" si="7"/>
        <v>4.1965985519601547E-2</v>
      </c>
      <c r="AX34">
        <f t="shared" si="7"/>
        <v>4.1969682514437764E-2</v>
      </c>
      <c r="AY34">
        <f t="shared" si="7"/>
        <v>4.1972919010378043E-2</v>
      </c>
      <c r="AZ34">
        <f t="shared" si="7"/>
        <v>4.1975867669323152E-2</v>
      </c>
    </row>
    <row r="35" spans="1:52">
      <c r="A35">
        <v>25</v>
      </c>
      <c r="B35">
        <f t="shared" ref="B35:Q83" si="10">B$2+B$3*(1-EXP(-$A35/B$5))/($A35/B$5)+B$4*((1-EXP(-$A35/B$5))/($A35/B$5)-EXP(-$A35/B$5))</f>
        <v>3.1403717548747913E-2</v>
      </c>
      <c r="C35">
        <f t="shared" si="10"/>
        <v>3.8591947171821628E-2</v>
      </c>
      <c r="D35">
        <f t="shared" si="9"/>
        <v>3.8752198715555228E-2</v>
      </c>
      <c r="E35">
        <f t="shared" si="9"/>
        <v>3.8894207288081774E-2</v>
      </c>
      <c r="F35">
        <f t="shared" si="9"/>
        <v>3.9027073026839977E-2</v>
      </c>
      <c r="G35">
        <f t="shared" si="9"/>
        <v>3.9153494497607959E-2</v>
      </c>
      <c r="H35">
        <f t="shared" si="9"/>
        <v>3.9278441203399989E-2</v>
      </c>
      <c r="I35">
        <f t="shared" si="9"/>
        <v>3.9406189515924041E-2</v>
      </c>
      <c r="J35">
        <f t="shared" si="9"/>
        <v>3.9541031855854211E-2</v>
      </c>
      <c r="K35">
        <f t="shared" si="9"/>
        <v>3.9684432103622921E-2</v>
      </c>
      <c r="L35">
        <f t="shared" si="9"/>
        <v>3.9836671810306569E-2</v>
      </c>
      <c r="M35">
        <f t="shared" si="9"/>
        <v>3.9997972125011133E-2</v>
      </c>
      <c r="N35">
        <f t="shared" si="9"/>
        <v>4.0165038404628442E-2</v>
      </c>
      <c r="O35">
        <f t="shared" si="9"/>
        <v>4.0336272873628759E-2</v>
      </c>
      <c r="P35">
        <f t="shared" si="9"/>
        <v>4.0506847446246448E-2</v>
      </c>
      <c r="Q35">
        <f t="shared" si="9"/>
        <v>4.0672521874274607E-2</v>
      </c>
      <c r="R35">
        <f t="shared" si="9"/>
        <v>4.0827633865799781E-2</v>
      </c>
      <c r="S35">
        <f t="shared" si="8"/>
        <v>4.0968843389609932E-2</v>
      </c>
      <c r="T35">
        <f t="shared" si="8"/>
        <v>4.1092089614549118E-2</v>
      </c>
      <c r="U35">
        <f t="shared" si="8"/>
        <v>4.1195864836249388E-2</v>
      </c>
      <c r="V35">
        <f t="shared" si="8"/>
        <v>4.1285849195178664E-2</v>
      </c>
      <c r="W35">
        <f t="shared" si="8"/>
        <v>4.1365801368442069E-2</v>
      </c>
      <c r="X35">
        <f t="shared" si="8"/>
        <v>4.1436399904232611E-2</v>
      </c>
      <c r="Y35">
        <f t="shared" si="8"/>
        <v>4.149892718823664E-2</v>
      </c>
      <c r="Z35">
        <f t="shared" si="8"/>
        <v>4.1554674264419313E-2</v>
      </c>
      <c r="AA35">
        <f t="shared" si="8"/>
        <v>4.1603951274277705E-2</v>
      </c>
      <c r="AB35">
        <f t="shared" si="8"/>
        <v>4.1647763617935769E-2</v>
      </c>
      <c r="AC35">
        <f t="shared" si="8"/>
        <v>4.1686832397079494E-2</v>
      </c>
      <c r="AD35">
        <f t="shared" si="8"/>
        <v>4.1721382110329552E-2</v>
      </c>
      <c r="AE35">
        <f t="shared" si="8"/>
        <v>4.1752045403008579E-2</v>
      </c>
      <c r="AF35">
        <f t="shared" si="8"/>
        <v>4.1779474917655442E-2</v>
      </c>
      <c r="AG35">
        <f t="shared" si="8"/>
        <v>4.1804745581044522E-2</v>
      </c>
      <c r="AH35">
        <f t="shared" si="8"/>
        <v>4.1826062145979059E-2</v>
      </c>
      <c r="AI35">
        <f t="shared" si="8"/>
        <v>4.1845049839537046E-2</v>
      </c>
      <c r="AJ35">
        <f t="shared" si="8"/>
        <v>4.1861933214923625E-2</v>
      </c>
      <c r="AK35">
        <f t="shared" si="8"/>
        <v>4.1877392987895258E-2</v>
      </c>
      <c r="AL35">
        <f t="shared" si="8"/>
        <v>4.1890681122052277E-2</v>
      </c>
      <c r="AM35">
        <f t="shared" si="8"/>
        <v>4.1902793824990188E-2</v>
      </c>
      <c r="AN35">
        <f t="shared" si="8"/>
        <v>4.1913356045531605E-2</v>
      </c>
      <c r="AO35">
        <f t="shared" si="8"/>
        <v>4.1922755062382855E-2</v>
      </c>
      <c r="AP35">
        <f t="shared" si="8"/>
        <v>4.1930728977087044E-2</v>
      </c>
      <c r="AQ35">
        <f t="shared" si="8"/>
        <v>4.1938302615365762E-2</v>
      </c>
      <c r="AR35">
        <f t="shared" si="8"/>
        <v>4.1945070379930463E-2</v>
      </c>
      <c r="AS35">
        <f t="shared" si="8"/>
        <v>4.1951073398453775E-2</v>
      </c>
      <c r="AT35">
        <f t="shared" si="8"/>
        <v>4.1956330994222808E-2</v>
      </c>
      <c r="AU35">
        <f t="shared" si="8"/>
        <v>4.1961129313441668E-2</v>
      </c>
      <c r="AV35">
        <f t="shared" si="8"/>
        <v>4.1965353440532628E-2</v>
      </c>
      <c r="AW35">
        <f t="shared" si="7"/>
        <v>4.1968993581481144E-2</v>
      </c>
      <c r="AX35">
        <f t="shared" si="7"/>
        <v>4.1972355172270312E-2</v>
      </c>
      <c r="AY35">
        <f t="shared" si="7"/>
        <v>4.1975293306805654E-2</v>
      </c>
      <c r="AZ35">
        <f t="shared" si="7"/>
        <v>4.1977976462261556E-2</v>
      </c>
    </row>
    <row r="36" spans="1:52">
      <c r="A36">
        <v>26</v>
      </c>
      <c r="B36">
        <f t="shared" si="10"/>
        <v>3.162632388412133E-2</v>
      </c>
      <c r="C36">
        <f t="shared" si="10"/>
        <v>3.8694250188771089E-2</v>
      </c>
      <c r="D36">
        <f t="shared" si="9"/>
        <v>3.8832682252495858E-2</v>
      </c>
      <c r="E36">
        <f t="shared" si="9"/>
        <v>3.8964267434383568E-2</v>
      </c>
      <c r="F36">
        <f t="shared" si="9"/>
        <v>3.9093774151009716E-2</v>
      </c>
      <c r="G36">
        <f t="shared" si="9"/>
        <v>3.9218285665444851E-2</v>
      </c>
      <c r="H36">
        <f t="shared" si="9"/>
        <v>3.9346207149458648E-2</v>
      </c>
      <c r="I36">
        <f t="shared" si="9"/>
        <v>3.9480791848602946E-2</v>
      </c>
      <c r="J36">
        <f t="shared" si="9"/>
        <v>3.9625811186391781E-2</v>
      </c>
      <c r="K36">
        <f t="shared" si="9"/>
        <v>3.9779922166014399E-2</v>
      </c>
      <c r="L36">
        <f t="shared" si="9"/>
        <v>3.9942780433505208E-2</v>
      </c>
      <c r="M36">
        <f t="shared" si="9"/>
        <v>4.0114282710566725E-2</v>
      </c>
      <c r="N36">
        <f t="shared" si="9"/>
        <v>4.02887935526898E-2</v>
      </c>
      <c r="O36">
        <f t="shared" si="9"/>
        <v>4.0465543749518336E-2</v>
      </c>
      <c r="P36">
        <f t="shared" si="9"/>
        <v>4.0637021177207758E-2</v>
      </c>
      <c r="Q36">
        <f t="shared" si="9"/>
        <v>4.0799286586640497E-2</v>
      </c>
      <c r="R36">
        <f t="shared" si="9"/>
        <v>4.0946146320854214E-2</v>
      </c>
      <c r="S36">
        <f t="shared" si="8"/>
        <v>4.1076375313635435E-2</v>
      </c>
      <c r="T36">
        <f t="shared" si="8"/>
        <v>4.1184966978928587E-2</v>
      </c>
      <c r="U36">
        <f t="shared" si="8"/>
        <v>4.1273193228496895E-2</v>
      </c>
      <c r="V36">
        <f t="shared" si="8"/>
        <v>4.1353252401338268E-2</v>
      </c>
      <c r="W36">
        <f t="shared" si="8"/>
        <v>4.1425551752516207E-2</v>
      </c>
      <c r="X36">
        <f t="shared" si="8"/>
        <v>4.1489388948767914E-2</v>
      </c>
      <c r="Y36">
        <f t="shared" si="8"/>
        <v>4.1545937676797866E-2</v>
      </c>
      <c r="Z36">
        <f t="shared" si="8"/>
        <v>4.1596394299372667E-2</v>
      </c>
      <c r="AA36">
        <f t="shared" si="8"/>
        <v>4.1640987131860249E-2</v>
      </c>
      <c r="AB36">
        <f t="shared" si="8"/>
        <v>4.1680649566292964E-2</v>
      </c>
      <c r="AC36">
        <f t="shared" si="8"/>
        <v>4.1716039841280743E-2</v>
      </c>
      <c r="AD36">
        <f t="shared" si="8"/>
        <v>4.174732768734106E-2</v>
      </c>
      <c r="AE36">
        <f t="shared" si="8"/>
        <v>4.1775097335036204E-2</v>
      </c>
      <c r="AF36">
        <f t="shared" si="8"/>
        <v>4.1799958791184005E-2</v>
      </c>
      <c r="AG36">
        <f t="shared" si="8"/>
        <v>4.1822970052864041E-2</v>
      </c>
      <c r="AH36">
        <f t="shared" si="8"/>
        <v>4.1842260227059336E-2</v>
      </c>
      <c r="AI36">
        <f t="shared" si="8"/>
        <v>4.1859448115225024E-2</v>
      </c>
      <c r="AJ36">
        <f t="shared" si="8"/>
        <v>4.1874732604131326E-2</v>
      </c>
      <c r="AK36">
        <f t="shared" si="8"/>
        <v>4.1888771356283709E-2</v>
      </c>
      <c r="AL36">
        <f t="shared" si="8"/>
        <v>4.190079699515277E-2</v>
      </c>
      <c r="AM36">
        <f t="shared" si="8"/>
        <v>4.1911787319727063E-2</v>
      </c>
      <c r="AN36">
        <f t="shared" si="8"/>
        <v>4.192135196518066E-2</v>
      </c>
      <c r="AO36">
        <f t="shared" si="8"/>
        <v>4.1929864073109412E-2</v>
      </c>
      <c r="AP36">
        <f t="shared" si="8"/>
        <v>4.193706330935288E-2</v>
      </c>
      <c r="AQ36">
        <f t="shared" si="8"/>
        <v>4.1943934128213921E-2</v>
      </c>
      <c r="AR36">
        <f t="shared" si="8"/>
        <v>4.1950076823808358E-2</v>
      </c>
      <c r="AS36">
        <f t="shared" si="8"/>
        <v>4.1955523938897073E-2</v>
      </c>
      <c r="AT36">
        <f t="shared" si="8"/>
        <v>4.1960287137098436E-2</v>
      </c>
      <c r="AU36">
        <f t="shared" si="8"/>
        <v>4.1964645592633659E-2</v>
      </c>
      <c r="AV36">
        <f t="shared" si="8"/>
        <v>4.196847847901574E-2</v>
      </c>
      <c r="AW36">
        <f t="shared" si="7"/>
        <v>4.1971770661195389E-2</v>
      </c>
      <c r="AX36">
        <f t="shared" si="7"/>
        <v>4.1974822602187586E-2</v>
      </c>
      <c r="AY36">
        <f t="shared" si="7"/>
        <v>4.1977485285201052E-2</v>
      </c>
      <c r="AZ36">
        <f t="shared" si="7"/>
        <v>4.1979923324018398E-2</v>
      </c>
    </row>
    <row r="37" spans="1:52">
      <c r="A37">
        <v>27</v>
      </c>
      <c r="B37">
        <f t="shared" si="10"/>
        <v>3.1832463179950053E-2</v>
      </c>
      <c r="C37">
        <f t="shared" si="10"/>
        <v>3.8788969889129089E-2</v>
      </c>
      <c r="D37">
        <f t="shared" si="9"/>
        <v>3.890719951973013E-2</v>
      </c>
      <c r="E37">
        <f t="shared" si="9"/>
        <v>3.9029136623983322E-2</v>
      </c>
      <c r="F37">
        <f t="shared" si="9"/>
        <v>3.9155536988553487E-2</v>
      </c>
      <c r="G37">
        <f t="shared" si="9"/>
        <v>3.9278282709267601E-2</v>
      </c>
      <c r="H37">
        <f t="shared" si="9"/>
        <v>3.9408961915294922E-2</v>
      </c>
      <c r="I37">
        <f t="shared" si="9"/>
        <v>3.9549880214584353E-2</v>
      </c>
      <c r="J37">
        <f t="shared" si="9"/>
        <v>3.9704326552596064E-2</v>
      </c>
      <c r="K37">
        <f t="shared" si="9"/>
        <v>3.9868358075439217E-2</v>
      </c>
      <c r="L37">
        <f t="shared" si="9"/>
        <v>4.0041050944822444E-2</v>
      </c>
      <c r="M37">
        <f t="shared" si="9"/>
        <v>4.0222001586781492E-2</v>
      </c>
      <c r="N37">
        <f t="shared" si="9"/>
        <v>4.0403406472447993E-2</v>
      </c>
      <c r="O37">
        <f t="shared" si="9"/>
        <v>4.0585264152394745E-2</v>
      </c>
      <c r="P37">
        <f t="shared" si="9"/>
        <v>4.07575764305802E-2</v>
      </c>
      <c r="Q37">
        <f t="shared" si="9"/>
        <v>4.0916683141784309E-2</v>
      </c>
      <c r="R37">
        <f t="shared" si="9"/>
        <v>4.1055898584150909E-2</v>
      </c>
      <c r="S37">
        <f t="shared" si="8"/>
        <v>4.1175956881355918E-2</v>
      </c>
      <c r="T37">
        <f t="shared" si="8"/>
        <v>4.1270975332760917E-2</v>
      </c>
      <c r="U37">
        <f t="shared" si="8"/>
        <v>4.1344800590194707E-2</v>
      </c>
      <c r="V37">
        <f t="shared" si="8"/>
        <v>4.1415668485812025E-2</v>
      </c>
      <c r="W37">
        <f t="shared" si="8"/>
        <v>4.1480881277294497E-2</v>
      </c>
      <c r="X37">
        <f t="shared" si="8"/>
        <v>4.153845742571826E-2</v>
      </c>
      <c r="Y37">
        <f t="shared" si="8"/>
        <v>4.1589469962704934E-2</v>
      </c>
      <c r="Z37">
        <f t="shared" si="8"/>
        <v>4.1635027577709087E-2</v>
      </c>
      <c r="AA37">
        <f t="shared" si="8"/>
        <v>4.1675282816088365E-2</v>
      </c>
      <c r="AB37">
        <f t="shared" si="8"/>
        <v>4.1711102391005235E-2</v>
      </c>
      <c r="AC37">
        <f t="shared" si="8"/>
        <v>4.1743086330227899E-2</v>
      </c>
      <c r="AD37">
        <f t="shared" si="8"/>
        <v>4.1771353649195694E-2</v>
      </c>
      <c r="AE37">
        <f t="shared" si="8"/>
        <v>4.1796443746456968E-2</v>
      </c>
      <c r="AF37">
        <f t="shared" si="8"/>
        <v>4.1818927148116462E-2</v>
      </c>
      <c r="AG37">
        <f t="shared" si="8"/>
        <v>4.1839846175324324E-2</v>
      </c>
      <c r="AH37">
        <f t="shared" si="8"/>
        <v>4.185725988466342E-2</v>
      </c>
      <c r="AI37">
        <f t="shared" si="8"/>
        <v>4.1872781128494692E-2</v>
      </c>
      <c r="AJ37">
        <f t="shared" si="8"/>
        <v>4.1886585026300077E-2</v>
      </c>
      <c r="AK37">
        <f t="shared" si="8"/>
        <v>4.1899307893098432E-2</v>
      </c>
      <c r="AL37">
        <f t="shared" si="8"/>
        <v>4.1910164443232541E-2</v>
      </c>
      <c r="AM37">
        <f t="shared" si="8"/>
        <v>4.1920115429149654E-2</v>
      </c>
      <c r="AN37">
        <f t="shared" si="8"/>
        <v>4.1928756305428208E-2</v>
      </c>
      <c r="AO37">
        <f t="shared" si="8"/>
        <v>4.1936447122548057E-2</v>
      </c>
      <c r="AP37">
        <f t="shared" si="8"/>
        <v>4.1942928999623937E-2</v>
      </c>
      <c r="AQ37">
        <f t="shared" si="8"/>
        <v>4.1949148996605741E-2</v>
      </c>
      <c r="AR37">
        <f t="shared" si="8"/>
        <v>4.1954712868400967E-2</v>
      </c>
      <c r="AS37">
        <f t="shared" si="8"/>
        <v>4.1959645208025594E-2</v>
      </c>
      <c r="AT37">
        <f t="shared" si="8"/>
        <v>4.196395058613913E-2</v>
      </c>
      <c r="AU37">
        <f t="shared" si="8"/>
        <v>4.1967901720808977E-2</v>
      </c>
      <c r="AV37">
        <f t="shared" si="8"/>
        <v>4.1971372311959514E-2</v>
      </c>
      <c r="AW37">
        <f t="shared" si="7"/>
        <v>4.1974342278664881E-2</v>
      </c>
      <c r="AX37">
        <f t="shared" si="7"/>
        <v>4.1977107478898774E-2</v>
      </c>
      <c r="AY37">
        <f t="shared" si="7"/>
        <v>4.1979515089301721E-2</v>
      </c>
      <c r="AZ37">
        <f t="shared" si="7"/>
        <v>4.1981726146097006E-2</v>
      </c>
    </row>
    <row r="38" spans="1:52">
      <c r="A38">
        <v>28</v>
      </c>
      <c r="B38">
        <f t="shared" si="10"/>
        <v>3.2023891806885516E-2</v>
      </c>
      <c r="C38">
        <f t="shared" si="10"/>
        <v>3.8876920608074329E-2</v>
      </c>
      <c r="D38">
        <f t="shared" si="9"/>
        <v>3.8976391327157259E-2</v>
      </c>
      <c r="E38">
        <f t="shared" si="9"/>
        <v>3.9089371469124314E-2</v>
      </c>
      <c r="F38">
        <f t="shared" si="9"/>
        <v>3.9212889721868378E-2</v>
      </c>
      <c r="G38">
        <f t="shared" si="9"/>
        <v>3.9333997419324598E-2</v>
      </c>
      <c r="H38">
        <f t="shared" si="9"/>
        <v>3.9467239382859176E-2</v>
      </c>
      <c r="I38">
        <f t="shared" si="9"/>
        <v>3.9614041089006416E-2</v>
      </c>
      <c r="J38">
        <f t="shared" si="9"/>
        <v>3.9777243423271685E-2</v>
      </c>
      <c r="K38">
        <f t="shared" si="9"/>
        <v>3.9950488831440187E-2</v>
      </c>
      <c r="L38">
        <f t="shared" si="9"/>
        <v>4.013231541795511E-2</v>
      </c>
      <c r="M38">
        <f t="shared" si="9"/>
        <v>4.0322040824198754E-2</v>
      </c>
      <c r="N38">
        <f t="shared" si="9"/>
        <v>4.0509847887780823E-2</v>
      </c>
      <c r="O38">
        <f t="shared" si="9"/>
        <v>4.0696448428997944E-2</v>
      </c>
      <c r="P38">
        <f t="shared" si="9"/>
        <v>4.0869535236299256E-2</v>
      </c>
      <c r="Q38">
        <f t="shared" si="9"/>
        <v>4.102570752671103E-2</v>
      </c>
      <c r="R38">
        <f t="shared" si="9"/>
        <v>4.1157822675148031E-2</v>
      </c>
      <c r="S38">
        <f t="shared" si="8"/>
        <v>4.1268434595906067E-2</v>
      </c>
      <c r="T38">
        <f t="shared" si="8"/>
        <v>4.1350846799564835E-2</v>
      </c>
      <c r="U38">
        <f t="shared" si="8"/>
        <v>4.1411297391640026E-2</v>
      </c>
      <c r="V38">
        <f t="shared" si="8"/>
        <v>4.1473629744545444E-2</v>
      </c>
      <c r="W38">
        <f t="shared" si="8"/>
        <v>4.1532261786926476E-2</v>
      </c>
      <c r="X38">
        <f t="shared" si="8"/>
        <v>4.1584023772443246E-2</v>
      </c>
      <c r="Y38">
        <f t="shared" si="8"/>
        <v>4.1629895262506177E-2</v>
      </c>
      <c r="Z38">
        <f t="shared" si="8"/>
        <v>4.167090353228696E-2</v>
      </c>
      <c r="AA38">
        <f t="shared" si="8"/>
        <v>4.17071307662027E-2</v>
      </c>
      <c r="AB38">
        <f t="shared" si="8"/>
        <v>4.1739381758468121E-2</v>
      </c>
      <c r="AC38">
        <f t="shared" si="8"/>
        <v>4.176820248132674E-2</v>
      </c>
      <c r="AD38">
        <f t="shared" si="8"/>
        <v>4.1793664855298042E-2</v>
      </c>
      <c r="AE38">
        <f t="shared" si="8"/>
        <v>4.1816266647060986E-2</v>
      </c>
      <c r="AF38">
        <f t="shared" si="8"/>
        <v>4.1836541720120947E-2</v>
      </c>
      <c r="AG38">
        <f t="shared" si="8"/>
        <v>4.1855517839239201E-2</v>
      </c>
      <c r="AH38">
        <f t="shared" si="8"/>
        <v>4.1871189009349871E-2</v>
      </c>
      <c r="AI38">
        <f t="shared" si="8"/>
        <v>4.1885162558997886E-2</v>
      </c>
      <c r="AJ38">
        <f t="shared" si="8"/>
        <v>4.1897591536783421E-2</v>
      </c>
      <c r="AK38">
        <f t="shared" si="8"/>
        <v>4.1909092433915662E-2</v>
      </c>
      <c r="AL38">
        <f t="shared" si="8"/>
        <v>4.1918863333861571E-2</v>
      </c>
      <c r="AM38">
        <f t="shared" si="8"/>
        <v>4.1927849159205284E-2</v>
      </c>
      <c r="AN38">
        <f t="shared" si="8"/>
        <v>4.1935632196045229E-2</v>
      </c>
      <c r="AO38">
        <f t="shared" si="8"/>
        <v>4.1942560338097068E-2</v>
      </c>
      <c r="AP38">
        <f t="shared" si="8"/>
        <v>4.1948376056912255E-2</v>
      </c>
      <c r="AQ38">
        <f t="shared" si="8"/>
        <v>4.195399168092722E-2</v>
      </c>
      <c r="AR38">
        <f t="shared" si="8"/>
        <v>4.1959018039321845E-2</v>
      </c>
      <c r="AS38">
        <f t="shared" si="8"/>
        <v>4.1963472342749046E-2</v>
      </c>
      <c r="AT38">
        <f t="shared" si="8"/>
        <v>4.1967352575140678E-2</v>
      </c>
      <c r="AU38">
        <f t="shared" si="8"/>
        <v>4.1970925459191226E-2</v>
      </c>
      <c r="AV38">
        <f t="shared" si="8"/>
        <v>4.1974059611888478E-2</v>
      </c>
      <c r="AW38">
        <f t="shared" si="7"/>
        <v>4.1976730359419019E-2</v>
      </c>
      <c r="AX38">
        <f t="shared" si="7"/>
        <v>4.1979229283378834E-2</v>
      </c>
      <c r="AY38">
        <f t="shared" si="7"/>
        <v>4.1981400025514745E-2</v>
      </c>
      <c r="AZ38">
        <f t="shared" si="7"/>
        <v>4.1983400299821304E-2</v>
      </c>
    </row>
    <row r="39" spans="1:52">
      <c r="A39">
        <v>29</v>
      </c>
      <c r="B39">
        <f t="shared" si="10"/>
        <v>3.2202126704770712E-2</v>
      </c>
      <c r="C39">
        <f t="shared" si="10"/>
        <v>3.8958803729112847E-2</v>
      </c>
      <c r="D39">
        <f t="shared" si="9"/>
        <v>3.9040809559123833E-2</v>
      </c>
      <c r="E39">
        <f t="shared" si="9"/>
        <v>3.9145451664640875E-2</v>
      </c>
      <c r="F39">
        <f t="shared" si="9"/>
        <v>3.9266288013687763E-2</v>
      </c>
      <c r="G39">
        <f t="shared" si="9"/>
        <v>3.9385871659150376E-2</v>
      </c>
      <c r="H39">
        <f t="shared" si="9"/>
        <v>3.9521500869571853E-2</v>
      </c>
      <c r="I39">
        <f t="shared" si="9"/>
        <v>3.9673781577640281E-2</v>
      </c>
      <c r="J39">
        <f t="shared" si="9"/>
        <v>3.984513748243116E-2</v>
      </c>
      <c r="K39">
        <f t="shared" si="9"/>
        <v>4.0026962526539887E-2</v>
      </c>
      <c r="L39">
        <f t="shared" si="9"/>
        <v>4.0217293886259949E-2</v>
      </c>
      <c r="M39">
        <f t="shared" si="9"/>
        <v>4.0415189682393902E-2</v>
      </c>
      <c r="N39">
        <f t="shared" si="9"/>
        <v>4.0608957738788976E-2</v>
      </c>
      <c r="O39">
        <f t="shared" si="9"/>
        <v>4.0799974167491225E-2</v>
      </c>
      <c r="P39">
        <f t="shared" si="9"/>
        <v>4.097378166670141E-2</v>
      </c>
      <c r="Q39">
        <f t="shared" si="9"/>
        <v>4.1127221089547826E-2</v>
      </c>
      <c r="R39">
        <f t="shared" si="9"/>
        <v>4.125272438486139E-2</v>
      </c>
      <c r="S39">
        <f t="shared" si="8"/>
        <v>4.1354540086099664E-2</v>
      </c>
      <c r="T39">
        <f t="shared" si="8"/>
        <v>4.142521388349911E-2</v>
      </c>
      <c r="U39">
        <f t="shared" si="8"/>
        <v>4.1473210788985332E-2</v>
      </c>
      <c r="V39">
        <f t="shared" si="8"/>
        <v>4.1527595779413014E-2</v>
      </c>
      <c r="W39">
        <f t="shared" si="8"/>
        <v>4.1580100691544657E-2</v>
      </c>
      <c r="X39">
        <f t="shared" si="8"/>
        <v>4.1626449288924942E-2</v>
      </c>
      <c r="Y39">
        <f t="shared" si="8"/>
        <v>4.1667534106077445E-2</v>
      </c>
      <c r="Z39">
        <f t="shared" si="8"/>
        <v>4.1704306616641242E-2</v>
      </c>
      <c r="AA39">
        <f t="shared" si="8"/>
        <v>4.1736783494709863E-2</v>
      </c>
      <c r="AB39">
        <f t="shared" si="8"/>
        <v>4.1765711884093025E-2</v>
      </c>
      <c r="AC39">
        <f t="shared" si="8"/>
        <v>4.1791587427900706E-2</v>
      </c>
      <c r="AD39">
        <f t="shared" si="8"/>
        <v>4.1814438198234813E-2</v>
      </c>
      <c r="AE39">
        <f t="shared" ref="AE39:BI52" si="11">AE$2+AE$3*(1-EXP(-$A39/AE$5))/($A39/AE$5)+AE$4*((1-EXP(-$A39/AE$5))/($A39/AE$5)-EXP(-$A39/AE$5))</f>
        <v>4.1834723199769185E-2</v>
      </c>
      <c r="AF39">
        <f t="shared" si="11"/>
        <v>4.1852942160689778E-2</v>
      </c>
      <c r="AG39">
        <f t="shared" si="11"/>
        <v>4.1870109293158292E-2</v>
      </c>
      <c r="AH39">
        <f t="shared" si="11"/>
        <v>4.1884158033833219E-2</v>
      </c>
      <c r="AI39">
        <f t="shared" si="11"/>
        <v>4.1896690568607071E-2</v>
      </c>
      <c r="AJ39">
        <f t="shared" si="11"/>
        <v>4.1907839396565214E-2</v>
      </c>
      <c r="AK39">
        <f t="shared" si="11"/>
        <v>4.1918202551572407E-2</v>
      </c>
      <c r="AL39">
        <f t="shared" si="11"/>
        <v>4.1926962632586953E-2</v>
      </c>
      <c r="AM39">
        <f t="shared" si="11"/>
        <v>4.1935049823478905E-2</v>
      </c>
      <c r="AN39">
        <f t="shared" si="11"/>
        <v>4.1942034149561686E-2</v>
      </c>
      <c r="AO39">
        <f t="shared" si="11"/>
        <v>4.1948252185742323E-2</v>
      </c>
      <c r="AP39">
        <f t="shared" si="11"/>
        <v>4.1953447664550524E-2</v>
      </c>
      <c r="AQ39">
        <f t="shared" si="11"/>
        <v>4.1958500573191518E-2</v>
      </c>
      <c r="AR39">
        <f t="shared" si="11"/>
        <v>4.1963026467328399E-2</v>
      </c>
      <c r="AS39">
        <f t="shared" si="11"/>
        <v>4.1967035684101948E-2</v>
      </c>
      <c r="AT39">
        <f t="shared" si="11"/>
        <v>4.1970520074725258E-2</v>
      </c>
      <c r="AU39">
        <f t="shared" si="11"/>
        <v>4.1973740779767364E-2</v>
      </c>
      <c r="AV39">
        <f t="shared" si="11"/>
        <v>4.1976561683633389E-2</v>
      </c>
      <c r="AW39">
        <f t="shared" si="11"/>
        <v>4.1978953836198339E-2</v>
      </c>
      <c r="AX39">
        <f t="shared" si="11"/>
        <v>4.1981204837440347E-2</v>
      </c>
      <c r="AY39">
        <f t="shared" si="11"/>
        <v>4.198315503786279E-2</v>
      </c>
      <c r="AZ39">
        <f t="shared" si="11"/>
        <v>4.1984959058223519E-2</v>
      </c>
    </row>
    <row r="40" spans="1:52">
      <c r="A40">
        <v>30</v>
      </c>
      <c r="B40">
        <f t="shared" si="10"/>
        <v>3.2368484286568494E-2</v>
      </c>
      <c r="C40">
        <f t="shared" si="10"/>
        <v>3.9035226722845359E-2</v>
      </c>
      <c r="D40">
        <f t="shared" si="9"/>
        <v>3.910093217820914E-2</v>
      </c>
      <c r="E40">
        <f t="shared" si="9"/>
        <v>3.9197792853206251E-2</v>
      </c>
      <c r="F40">
        <f t="shared" si="9"/>
        <v>3.9316126973214724E-2</v>
      </c>
      <c r="G40">
        <f t="shared" si="9"/>
        <v>3.9434288783729891E-2</v>
      </c>
      <c r="H40">
        <f t="shared" si="9"/>
        <v>3.9572146842995246E-2</v>
      </c>
      <c r="I40">
        <f t="shared" si="9"/>
        <v>3.9729542108335202E-2</v>
      </c>
      <c r="J40">
        <f t="shared" si="9"/>
        <v>3.9908508888293726E-2</v>
      </c>
      <c r="K40">
        <f t="shared" si="9"/>
        <v>4.0098342318847631E-2</v>
      </c>
      <c r="L40">
        <f t="shared" si="9"/>
        <v>4.0296612056689669E-2</v>
      </c>
      <c r="M40">
        <f t="shared" si="9"/>
        <v>4.0502134026386485E-2</v>
      </c>
      <c r="N40">
        <f t="shared" si="9"/>
        <v>4.0701465885579539E-2</v>
      </c>
      <c r="O40">
        <f t="shared" si="9"/>
        <v>4.0896603881982158E-2</v>
      </c>
      <c r="P40">
        <f t="shared" si="9"/>
        <v>4.1071083769462766E-2</v>
      </c>
      <c r="Q40">
        <f t="shared" si="9"/>
        <v>4.1221972015055543E-2</v>
      </c>
      <c r="R40">
        <f t="shared" si="9"/>
        <v>4.1341303494267199E-2</v>
      </c>
      <c r="S40">
        <f t="shared" ref="S40:AW49" si="12">S$2+S$3*(1-EXP(-$A40/S$5))/($A40/S$5)+S$4*((1-EXP(-$A40/S$5))/($A40/S$5)-EXP(-$A40/S$5))</f>
        <v>4.1434908587252822E-2</v>
      </c>
      <c r="T40">
        <f t="shared" si="12"/>
        <v>4.1494625590739458E-2</v>
      </c>
      <c r="U40">
        <f t="shared" si="12"/>
        <v>4.153099819476945E-2</v>
      </c>
      <c r="V40">
        <f t="shared" si="12"/>
        <v>4.1577965356137961E-2</v>
      </c>
      <c r="W40">
        <f t="shared" si="12"/>
        <v>4.1624751476268693E-2</v>
      </c>
      <c r="X40">
        <f t="shared" si="12"/>
        <v>4.1666047455467682E-2</v>
      </c>
      <c r="Y40">
        <f t="shared" si="12"/>
        <v>4.1702664601407168E-2</v>
      </c>
      <c r="Z40">
        <f t="shared" si="12"/>
        <v>4.1735483638401481E-2</v>
      </c>
      <c r="AA40">
        <f t="shared" si="12"/>
        <v>4.1764460096447867E-2</v>
      </c>
      <c r="AB40">
        <f t="shared" si="12"/>
        <v>4.1790287311263358E-2</v>
      </c>
      <c r="AC40">
        <f t="shared" si="12"/>
        <v>4.1813413951144532E-2</v>
      </c>
      <c r="AD40">
        <f t="shared" si="12"/>
        <v>4.1833827162140617E-2</v>
      </c>
      <c r="AE40">
        <f t="shared" si="12"/>
        <v>4.1851949770266066E-2</v>
      </c>
      <c r="AF40">
        <f t="shared" si="12"/>
        <v>4.1868249643362575E-2</v>
      </c>
      <c r="AG40">
        <f t="shared" si="12"/>
        <v>4.1883728344440062E-2</v>
      </c>
      <c r="AH40">
        <f t="shared" si="12"/>
        <v>4.1896262777974758E-2</v>
      </c>
      <c r="AI40">
        <f t="shared" si="11"/>
        <v>4.1907450330179841E-2</v>
      </c>
      <c r="AJ40">
        <f t="shared" si="11"/>
        <v>4.1917404320130525E-2</v>
      </c>
      <c r="AK40">
        <f t="shared" si="11"/>
        <v>4.1926705554415453E-2</v>
      </c>
      <c r="AL40">
        <f t="shared" si="11"/>
        <v>4.1934522179426954E-2</v>
      </c>
      <c r="AM40">
        <f t="shared" si="11"/>
        <v>4.1941770622558501E-2</v>
      </c>
      <c r="AN40">
        <f t="shared" si="11"/>
        <v>4.1948009465435192E-2</v>
      </c>
      <c r="AO40">
        <f t="shared" si="11"/>
        <v>4.1953564718474376E-2</v>
      </c>
      <c r="AP40">
        <f t="shared" si="11"/>
        <v>4.1958181292225998E-2</v>
      </c>
      <c r="AQ40">
        <f t="shared" si="11"/>
        <v>4.1962708985700141E-2</v>
      </c>
      <c r="AR40">
        <f t="shared" si="11"/>
        <v>4.196676776726331E-2</v>
      </c>
      <c r="AS40">
        <f t="shared" si="11"/>
        <v>4.197036155860976E-2</v>
      </c>
      <c r="AT40">
        <f t="shared" si="11"/>
        <v>4.1973476486931005E-2</v>
      </c>
      <c r="AU40">
        <f t="shared" si="11"/>
        <v>4.1976368482674796E-2</v>
      </c>
      <c r="AV40">
        <f t="shared" si="11"/>
        <v>4.1978897013051616E-2</v>
      </c>
      <c r="AW40">
        <f t="shared" si="11"/>
        <v>4.198102913660616E-2</v>
      </c>
      <c r="AX40">
        <f t="shared" si="11"/>
        <v>4.1983048737041097E-2</v>
      </c>
      <c r="AY40">
        <f t="shared" si="11"/>
        <v>4.1984793092950196E-2</v>
      </c>
      <c r="AZ40">
        <f t="shared" si="11"/>
        <v>4.1986413937993211E-2</v>
      </c>
    </row>
    <row r="41" spans="1:52">
      <c r="A41">
        <v>31</v>
      </c>
      <c r="B41">
        <f t="shared" si="10"/>
        <v>3.2524112165504916E-2</v>
      </c>
      <c r="C41">
        <f t="shared" si="10"/>
        <v>3.9106718429410804E-2</v>
      </c>
      <c r="D41">
        <f t="shared" si="9"/>
        <v>3.9157175263710112E-2</v>
      </c>
      <c r="E41">
        <f t="shared" si="9"/>
        <v>3.9246756986499973E-2</v>
      </c>
      <c r="F41">
        <f t="shared" si="9"/>
        <v>3.9362750849739482E-2</v>
      </c>
      <c r="G41">
        <f t="shared" si="9"/>
        <v>3.9479582931323101E-2</v>
      </c>
      <c r="H41">
        <f t="shared" si="9"/>
        <v>3.9619526501496138E-2</v>
      </c>
      <c r="I41">
        <f t="shared" si="9"/>
        <v>3.9781706854158438E-2</v>
      </c>
      <c r="J41">
        <f t="shared" si="9"/>
        <v>3.9967794019234351E-2</v>
      </c>
      <c r="K41">
        <f t="shared" si="9"/>
        <v>4.016511960881778E-2</v>
      </c>
      <c r="L41">
        <f t="shared" si="9"/>
        <v>4.037081593074044E-2</v>
      </c>
      <c r="M41">
        <f t="shared" si="9"/>
        <v>4.0583472352942844E-2</v>
      </c>
      <c r="N41">
        <f t="shared" si="9"/>
        <v>4.0788009187333225E-2</v>
      </c>
      <c r="O41">
        <f t="shared" si="9"/>
        <v>4.0987002887873783E-2</v>
      </c>
      <c r="P41">
        <f t="shared" si="9"/>
        <v>4.1162111626461086E-2</v>
      </c>
      <c r="Q41">
        <f t="shared" si="9"/>
        <v>4.1310612981319939E-2</v>
      </c>
      <c r="R41">
        <f t="shared" si="9"/>
        <v>4.1424170366819585E-2</v>
      </c>
      <c r="S41">
        <f t="shared" si="12"/>
        <v>4.1510094078462692E-2</v>
      </c>
      <c r="T41">
        <f t="shared" si="12"/>
        <v>4.1559560600112136E-2</v>
      </c>
      <c r="U41">
        <f t="shared" si="12"/>
        <v>4.1585058333201468E-2</v>
      </c>
      <c r="V41">
        <f t="shared" si="12"/>
        <v>4.1625086058272733E-2</v>
      </c>
      <c r="W41">
        <f t="shared" si="12"/>
        <v>4.1666522257524687E-2</v>
      </c>
      <c r="X41">
        <f t="shared" si="12"/>
        <v>4.1703091519511071E-2</v>
      </c>
      <c r="Y41">
        <f t="shared" si="12"/>
        <v>4.1735529164429352E-2</v>
      </c>
      <c r="Z41">
        <f t="shared" si="12"/>
        <v>4.1764649730998332E-2</v>
      </c>
      <c r="AA41">
        <f t="shared" si="12"/>
        <v>4.1790351549216342E-2</v>
      </c>
      <c r="AB41">
        <f t="shared" si="12"/>
        <v>4.1813277617562476E-2</v>
      </c>
      <c r="AC41">
        <f t="shared" si="12"/>
        <v>4.183383265957389E-2</v>
      </c>
      <c r="AD41">
        <f t="shared" si="12"/>
        <v>4.185196553511434E-2</v>
      </c>
      <c r="AE41">
        <f t="shared" si="12"/>
        <v>4.1868065225168102E-2</v>
      </c>
      <c r="AF41">
        <f t="shared" si="12"/>
        <v>4.1882569792306312E-2</v>
      </c>
      <c r="AG41">
        <f t="shared" si="12"/>
        <v>4.1896468966426598E-2</v>
      </c>
      <c r="AH41">
        <f t="shared" si="12"/>
        <v>4.1907586765971623E-2</v>
      </c>
      <c r="AI41">
        <f t="shared" si="11"/>
        <v>4.1917516087211441E-2</v>
      </c>
      <c r="AJ41">
        <f t="shared" si="11"/>
        <v>4.1926352306350209E-2</v>
      </c>
      <c r="AK41">
        <f t="shared" si="11"/>
        <v>4.1934660113881923E-2</v>
      </c>
      <c r="AL41">
        <f t="shared" si="11"/>
        <v>4.1941594135839269E-2</v>
      </c>
      <c r="AM41">
        <f t="shared" si="11"/>
        <v>4.1948057930445301E-2</v>
      </c>
      <c r="AN41">
        <f t="shared" si="11"/>
        <v>4.1953599373763868E-2</v>
      </c>
      <c r="AO41">
        <f t="shared" si="11"/>
        <v>4.1958534593139724E-2</v>
      </c>
      <c r="AP41">
        <f t="shared" si="11"/>
        <v>4.1962609601817642E-2</v>
      </c>
      <c r="AQ41">
        <f t="shared" si="11"/>
        <v>4.1966645956381013E-2</v>
      </c>
      <c r="AR41">
        <f t="shared" si="11"/>
        <v>4.1970267754014162E-2</v>
      </c>
      <c r="AS41">
        <f t="shared" si="11"/>
        <v>4.1973472914762264E-2</v>
      </c>
      <c r="AT41">
        <f t="shared" si="11"/>
        <v>4.1976242210995447E-2</v>
      </c>
      <c r="AU41">
        <f t="shared" si="11"/>
        <v>4.1978826699093544E-2</v>
      </c>
      <c r="AV41">
        <f t="shared" si="11"/>
        <v>4.1981081713981336E-2</v>
      </c>
      <c r="AW41">
        <f t="shared" si="11"/>
        <v>4.1982970580313916E-2</v>
      </c>
      <c r="AX41">
        <f t="shared" si="11"/>
        <v>4.1984773705218185E-2</v>
      </c>
      <c r="AY41">
        <f t="shared" si="11"/>
        <v>4.1986325493516052E-2</v>
      </c>
      <c r="AZ41">
        <f t="shared" si="11"/>
        <v>4.1987774977986662E-2</v>
      </c>
    </row>
    <row r="42" spans="1:52">
      <c r="A42">
        <v>32</v>
      </c>
      <c r="B42">
        <f t="shared" si="10"/>
        <v>3.2670015151552032E-2</v>
      </c>
      <c r="C42">
        <f t="shared" si="10"/>
        <v>3.9173741429748055E-2</v>
      </c>
      <c r="D42">
        <f t="shared" si="9"/>
        <v>3.9209902753708441E-2</v>
      </c>
      <c r="E42">
        <f t="shared" si="9"/>
        <v>3.9292660734129972E-2</v>
      </c>
      <c r="F42">
        <f t="shared" si="9"/>
        <v>3.9406460935170452E-2</v>
      </c>
      <c r="G42">
        <f t="shared" si="9"/>
        <v>3.9522046624628923E-2</v>
      </c>
      <c r="H42">
        <f t="shared" si="9"/>
        <v>3.9663945641126581E-2</v>
      </c>
      <c r="I42">
        <f t="shared" si="9"/>
        <v>3.9830612318931286E-2</v>
      </c>
      <c r="J42">
        <f t="shared" si="9"/>
        <v>4.0023375170643062E-2</v>
      </c>
      <c r="K42">
        <f t="shared" si="9"/>
        <v>4.0227724929061841E-2</v>
      </c>
      <c r="L42">
        <f t="shared" si="9"/>
        <v>4.044038389248019E-2</v>
      </c>
      <c r="M42">
        <f t="shared" si="9"/>
        <v>4.0659729040585221E-2</v>
      </c>
      <c r="N42">
        <f t="shared" si="9"/>
        <v>4.08691456167036E-2</v>
      </c>
      <c r="O42">
        <f t="shared" si="9"/>
        <v>4.1071754066538631E-2</v>
      </c>
      <c r="P42">
        <f t="shared" si="9"/>
        <v>4.1247452257028139E-2</v>
      </c>
      <c r="Q42">
        <f t="shared" si="9"/>
        <v>4.1393715715482629E-2</v>
      </c>
      <c r="R42">
        <f t="shared" si="9"/>
        <v>4.1501859608150601E-2</v>
      </c>
      <c r="S42">
        <f t="shared" si="12"/>
        <v>4.1580581726323326E-2</v>
      </c>
      <c r="T42">
        <f t="shared" si="12"/>
        <v>4.1620438069160388E-2</v>
      </c>
      <c r="U42">
        <f t="shared" si="12"/>
        <v>4.1635740291295936E-2</v>
      </c>
      <c r="V42">
        <f t="shared" si="12"/>
        <v>4.16692621872818E-2</v>
      </c>
      <c r="W42">
        <f t="shared" si="12"/>
        <v>4.1705682785221083E-2</v>
      </c>
      <c r="X42">
        <f t="shared" si="12"/>
        <v>4.1737820704670553E-2</v>
      </c>
      <c r="Y42">
        <f t="shared" si="12"/>
        <v>4.1766340026923879E-2</v>
      </c>
      <c r="Z42">
        <f t="shared" si="12"/>
        <v>4.1791993241253989E-2</v>
      </c>
      <c r="AA42">
        <f t="shared" si="12"/>
        <v>4.1814625052246458E-2</v>
      </c>
      <c r="AB42">
        <f t="shared" si="12"/>
        <v>4.1834831266834863E-2</v>
      </c>
      <c r="AC42">
        <f t="shared" si="12"/>
        <v>4.1852975409993325E-2</v>
      </c>
      <c r="AD42">
        <f t="shared" si="12"/>
        <v>4.1868970447969465E-2</v>
      </c>
      <c r="AE42">
        <f t="shared" si="12"/>
        <v>4.1883173631741946E-2</v>
      </c>
      <c r="AF42">
        <f t="shared" si="12"/>
        <v>4.1895995081178437E-2</v>
      </c>
      <c r="AG42">
        <f t="shared" si="12"/>
        <v>4.1908413432613166E-2</v>
      </c>
      <c r="AH42">
        <f t="shared" si="12"/>
        <v>4.1918203123170711E-2</v>
      </c>
      <c r="AI42">
        <f t="shared" si="11"/>
        <v>4.1926952839848194E-2</v>
      </c>
      <c r="AJ42">
        <f t="shared" si="11"/>
        <v>4.1934741137237629E-2</v>
      </c>
      <c r="AK42">
        <f t="shared" si="11"/>
        <v>4.19421175968391E-2</v>
      </c>
      <c r="AL42">
        <f t="shared" si="11"/>
        <v>4.1948224169216265E-2</v>
      </c>
      <c r="AM42">
        <f t="shared" si="11"/>
        <v>4.1953952347618416E-2</v>
      </c>
      <c r="AN42">
        <f t="shared" si="11"/>
        <v>4.1958839971539215E-2</v>
      </c>
      <c r="AO42">
        <f t="shared" si="11"/>
        <v>4.1963193902843976E-2</v>
      </c>
      <c r="AP42">
        <f t="shared" si="11"/>
        <v>4.1966761188966327E-2</v>
      </c>
      <c r="AQ42">
        <f t="shared" si="11"/>
        <v>4.1970336908082835E-2</v>
      </c>
      <c r="AR42">
        <f t="shared" si="11"/>
        <v>4.1973549028635565E-2</v>
      </c>
      <c r="AS42">
        <f t="shared" si="11"/>
        <v>4.1976389844061525E-2</v>
      </c>
      <c r="AT42">
        <f t="shared" si="11"/>
        <v>4.1978835106530242E-2</v>
      </c>
      <c r="AU42">
        <f t="shared" si="11"/>
        <v>4.1981131302932156E-2</v>
      </c>
      <c r="AV42">
        <f t="shared" si="11"/>
        <v>4.1983129894130909E-2</v>
      </c>
      <c r="AW42">
        <f t="shared" si="11"/>
        <v>4.1984790704220946E-2</v>
      </c>
      <c r="AX42">
        <f t="shared" si="11"/>
        <v>4.1986390881002943E-2</v>
      </c>
      <c r="AY42">
        <f t="shared" si="11"/>
        <v>4.198776213510734E-2</v>
      </c>
      <c r="AZ42">
        <f t="shared" si="11"/>
        <v>4.1989050967209229E-2</v>
      </c>
    </row>
    <row r="43" spans="1:52">
      <c r="A43">
        <v>33</v>
      </c>
      <c r="B43">
        <f t="shared" si="10"/>
        <v>3.2807076655928261E-2</v>
      </c>
      <c r="C43">
        <f t="shared" si="10"/>
        <v>3.9236702138427747E-2</v>
      </c>
      <c r="D43">
        <f t="shared" si="9"/>
        <v>3.9259434390938396E-2</v>
      </c>
      <c r="E43">
        <f t="shared" si="9"/>
        <v>3.9335782357303249E-2</v>
      </c>
      <c r="F43">
        <f t="shared" si="9"/>
        <v>3.9447522045838061E-2</v>
      </c>
      <c r="G43">
        <f t="shared" si="9"/>
        <v>3.9561937021664766E-2</v>
      </c>
      <c r="H43">
        <f t="shared" si="9"/>
        <v>3.9705673143233949E-2</v>
      </c>
      <c r="I43">
        <f t="shared" si="9"/>
        <v>3.9876554434068484E-2</v>
      </c>
      <c r="J43">
        <f t="shared" si="9"/>
        <v>4.0075588583742459E-2</v>
      </c>
      <c r="K43">
        <f t="shared" si="9"/>
        <v>4.0286536968114066E-2</v>
      </c>
      <c r="L43">
        <f t="shared" si="9"/>
        <v>4.0505736728073831E-2</v>
      </c>
      <c r="M43">
        <f t="shared" si="9"/>
        <v>4.0731365332313724E-2</v>
      </c>
      <c r="N43">
        <f t="shared" si="9"/>
        <v>4.0945365955343857E-2</v>
      </c>
      <c r="O43">
        <f t="shared" si="9"/>
        <v>4.1151370094908372E-2</v>
      </c>
      <c r="P43">
        <f t="shared" si="9"/>
        <v>4.1327621954357019E-2</v>
      </c>
      <c r="Q43">
        <f t="shared" si="9"/>
        <v>4.1471783032895594E-2</v>
      </c>
      <c r="R43">
        <f t="shared" si="9"/>
        <v>4.1574841352594046E-2</v>
      </c>
      <c r="S43">
        <f t="shared" si="12"/>
        <v>4.1646798155675624E-2</v>
      </c>
      <c r="T43">
        <f t="shared" si="12"/>
        <v>4.1677626540312741E-2</v>
      </c>
      <c r="U43">
        <f t="shared" si="12"/>
        <v>4.1683350966713287E-2</v>
      </c>
      <c r="V43">
        <f t="shared" si="12"/>
        <v>4.1710761260884521E-2</v>
      </c>
      <c r="W43">
        <f t="shared" si="12"/>
        <v>4.1742470202710914E-2</v>
      </c>
      <c r="X43">
        <f t="shared" si="12"/>
        <v>4.1770445318438369E-2</v>
      </c>
      <c r="Y43">
        <f t="shared" si="12"/>
        <v>4.1795283767574153E-2</v>
      </c>
      <c r="Z43">
        <f t="shared" si="12"/>
        <v>4.1817679750245293E-2</v>
      </c>
      <c r="AA43">
        <f t="shared" si="12"/>
        <v>4.1837427595398893E-2</v>
      </c>
      <c r="AB43">
        <f t="shared" si="12"/>
        <v>4.1855078778283421E-2</v>
      </c>
      <c r="AC43">
        <f t="shared" si="12"/>
        <v>4.1870958121979718E-2</v>
      </c>
      <c r="AD43">
        <f t="shared" si="12"/>
        <v>4.1884944874297537E-2</v>
      </c>
      <c r="AE43">
        <f t="shared" si="12"/>
        <v>4.1897366479064821E-2</v>
      </c>
      <c r="AF43">
        <f t="shared" si="12"/>
        <v>4.1908606806783842E-2</v>
      </c>
      <c r="AG43">
        <f t="shared" si="12"/>
        <v>4.1919634072550414E-2</v>
      </c>
      <c r="AH43">
        <f t="shared" si="12"/>
        <v>4.1928176136697318E-2</v>
      </c>
      <c r="AI43">
        <f t="shared" si="11"/>
        <v>4.1935817732086114E-2</v>
      </c>
      <c r="AJ43">
        <f t="shared" si="11"/>
        <v>4.1942621611084821E-2</v>
      </c>
      <c r="AK43">
        <f t="shared" si="11"/>
        <v>4.194912316180209E-2</v>
      </c>
      <c r="AL43">
        <f t="shared" si="11"/>
        <v>4.19544524274627E-2</v>
      </c>
      <c r="AM43">
        <f t="shared" si="11"/>
        <v>4.195948956747593E-2</v>
      </c>
      <c r="AN43">
        <f t="shared" si="11"/>
        <v>4.1963762992977632E-2</v>
      </c>
      <c r="AO43">
        <f t="shared" si="11"/>
        <v>4.1967570861837881E-2</v>
      </c>
      <c r="AP43">
        <f t="shared" si="11"/>
        <v>4.1970661193252531E-2</v>
      </c>
      <c r="AQ43">
        <f t="shared" si="11"/>
        <v>4.197380419105378E-2</v>
      </c>
      <c r="AR43">
        <f t="shared" si="11"/>
        <v>4.1976631460619106E-2</v>
      </c>
      <c r="AS43">
        <f t="shared" si="11"/>
        <v>4.19791300097462E-2</v>
      </c>
      <c r="AT43">
        <f t="shared" si="11"/>
        <v>4.1981270874624839E-2</v>
      </c>
      <c r="AU43">
        <f t="shared" si="11"/>
        <v>4.1983296249564053E-2</v>
      </c>
      <c r="AV43">
        <f t="shared" si="11"/>
        <v>4.1985053956131606E-2</v>
      </c>
      <c r="AW43">
        <f t="shared" si="11"/>
        <v>4.1986500529992726E-2</v>
      </c>
      <c r="AX43">
        <f t="shared" si="11"/>
        <v>4.1987910057134661E-2</v>
      </c>
      <c r="AY43">
        <f t="shared" si="11"/>
        <v>4.1989111717262301E-2</v>
      </c>
      <c r="AZ43">
        <f t="shared" si="11"/>
        <v>4.1990249632390238E-2</v>
      </c>
    </row>
    <row r="44" spans="1:52">
      <c r="A44">
        <v>34</v>
      </c>
      <c r="B44">
        <f t="shared" si="10"/>
        <v>3.293607640132714E-2</v>
      </c>
      <c r="C44">
        <f t="shared" si="10"/>
        <v>3.9295959096954144E-2</v>
      </c>
      <c r="D44">
        <f t="shared" si="9"/>
        <v>3.9306052250682101E-2</v>
      </c>
      <c r="E44">
        <f t="shared" si="9"/>
        <v>3.9376367365310257E-2</v>
      </c>
      <c r="F44">
        <f t="shared" si="9"/>
        <v>3.9486167870239147E-2</v>
      </c>
      <c r="G44">
        <f t="shared" si="9"/>
        <v>3.9599481083075434E-2</v>
      </c>
      <c r="H44">
        <f t="shared" si="9"/>
        <v>3.9744946348732213E-2</v>
      </c>
      <c r="I44">
        <f t="shared" si="9"/>
        <v>3.9919794447752475E-2</v>
      </c>
      <c r="J44">
        <f t="shared" si="9"/>
        <v>4.012473111636411E-2</v>
      </c>
      <c r="K44">
        <f t="shared" si="9"/>
        <v>4.0341890072291428E-2</v>
      </c>
      <c r="L44">
        <f t="shared" si="9"/>
        <v>4.0567245957222706E-2</v>
      </c>
      <c r="M44">
        <f t="shared" si="9"/>
        <v>4.0798788467996491E-2</v>
      </c>
      <c r="N44">
        <f t="shared" si="9"/>
        <v>4.1017103516755825E-2</v>
      </c>
      <c r="O44">
        <f t="shared" si="9"/>
        <v>4.1226303609377152E-2</v>
      </c>
      <c r="P44">
        <f t="shared" si="9"/>
        <v>4.14030765332878E-2</v>
      </c>
      <c r="Q44">
        <f t="shared" si="9"/>
        <v>4.1545258832089198E-2</v>
      </c>
      <c r="R44">
        <f t="shared" si="9"/>
        <v>4.1643530626232009E-2</v>
      </c>
      <c r="S44">
        <f t="shared" si="12"/>
        <v>4.1709119963188081E-2</v>
      </c>
      <c r="T44">
        <f t="shared" si="12"/>
        <v>4.1731451315387483E-2</v>
      </c>
      <c r="U44">
        <f t="shared" si="12"/>
        <v>4.1728161227363877E-2</v>
      </c>
      <c r="V44">
        <f t="shared" si="12"/>
        <v>4.1749819385947885E-2</v>
      </c>
      <c r="W44">
        <f t="shared" si="12"/>
        <v>4.1777093809312646E-2</v>
      </c>
      <c r="X44">
        <f t="shared" si="12"/>
        <v>4.1801150975498323E-2</v>
      </c>
      <c r="Y44">
        <f t="shared" si="12"/>
        <v>4.1822525058563834E-2</v>
      </c>
      <c r="Z44">
        <f t="shared" si="12"/>
        <v>4.1841855398098461E-2</v>
      </c>
      <c r="AA44">
        <f t="shared" si="12"/>
        <v>4.1858888910531827E-2</v>
      </c>
      <c r="AB44">
        <f t="shared" si="12"/>
        <v>4.1874135347032104E-2</v>
      </c>
      <c r="AC44">
        <f t="shared" si="12"/>
        <v>4.1887883105239734E-2</v>
      </c>
      <c r="AD44">
        <f t="shared" si="12"/>
        <v>4.1899979697847492E-2</v>
      </c>
      <c r="AE44">
        <f t="shared" si="12"/>
        <v>4.1910724514787771E-2</v>
      </c>
      <c r="AF44">
        <f t="shared" si="12"/>
        <v>4.1920476721181293E-2</v>
      </c>
      <c r="AG44">
        <f t="shared" si="12"/>
        <v>4.1930194723892207E-2</v>
      </c>
      <c r="AH44">
        <f t="shared" si="12"/>
        <v>4.193756254602856E-2</v>
      </c>
      <c r="AI44">
        <f t="shared" si="11"/>
        <v>4.1944161198930824E-2</v>
      </c>
      <c r="AJ44">
        <f t="shared" si="11"/>
        <v>4.1950038562222854E-2</v>
      </c>
      <c r="AK44">
        <f t="shared" si="11"/>
        <v>4.1955716665470051E-2</v>
      </c>
      <c r="AL44">
        <f t="shared" si="11"/>
        <v>4.1960314344941484E-2</v>
      </c>
      <c r="AM44">
        <f t="shared" si="11"/>
        <v>4.1964701092856292E-2</v>
      </c>
      <c r="AN44">
        <f t="shared" si="11"/>
        <v>4.1968396446562535E-2</v>
      </c>
      <c r="AO44">
        <f t="shared" si="11"/>
        <v>4.1971690371898351E-2</v>
      </c>
      <c r="AP44">
        <f t="shared" si="11"/>
        <v>4.1974331802812709E-2</v>
      </c>
      <c r="AQ44">
        <f t="shared" si="11"/>
        <v>4.1977067531570204E-2</v>
      </c>
      <c r="AR44">
        <f t="shared" si="11"/>
        <v>4.1979532586728811E-2</v>
      </c>
      <c r="AS44">
        <f t="shared" si="11"/>
        <v>4.1981709001343973E-2</v>
      </c>
      <c r="AT44">
        <f t="shared" si="11"/>
        <v>4.1983563373015821E-2</v>
      </c>
      <c r="AU44">
        <f t="shared" si="11"/>
        <v>4.1985333855958061E-2</v>
      </c>
      <c r="AV44">
        <f t="shared" si="11"/>
        <v>4.1986864846502873E-2</v>
      </c>
      <c r="AW44">
        <f t="shared" si="11"/>
        <v>4.1988109785308821E-2</v>
      </c>
      <c r="AX44">
        <f t="shared" si="11"/>
        <v>4.1989339876642988E-2</v>
      </c>
      <c r="AY44">
        <f t="shared" si="11"/>
        <v>4.1990381918151472E-2</v>
      </c>
      <c r="AZ44">
        <f t="shared" si="11"/>
        <v>4.1991377793099111E-2</v>
      </c>
    </row>
    <row r="45" spans="1:52">
      <c r="A45">
        <v>35</v>
      </c>
      <c r="B45">
        <f t="shared" si="10"/>
        <v>3.3057705147201681E-2</v>
      </c>
      <c r="C45">
        <f t="shared" si="10"/>
        <v>3.9351829833723109E-2</v>
      </c>
      <c r="D45">
        <f t="shared" si="9"/>
        <v>3.9350006139666494E-2</v>
      </c>
      <c r="E45">
        <f t="shared" si="9"/>
        <v>3.9414633199598592E-2</v>
      </c>
      <c r="F45">
        <f t="shared" si="9"/>
        <v>3.9522605405976158E-2</v>
      </c>
      <c r="G45">
        <f t="shared" si="9"/>
        <v>3.9634879865615556E-2</v>
      </c>
      <c r="H45">
        <f t="shared" si="9"/>
        <v>3.9781975530514463E-2</v>
      </c>
      <c r="I45">
        <f t="shared" si="9"/>
        <v>3.9960563832149798E-2</v>
      </c>
      <c r="J45">
        <f t="shared" si="9"/>
        <v>4.0171065806504258E-2</v>
      </c>
      <c r="K45">
        <f t="shared" si="9"/>
        <v>4.0394080505112118E-2</v>
      </c>
      <c r="L45">
        <f t="shared" si="9"/>
        <v>4.0625240785851009E-2</v>
      </c>
      <c r="M45">
        <f t="shared" si="9"/>
        <v>4.0862359305479608E-2</v>
      </c>
      <c r="N45">
        <f t="shared" si="9"/>
        <v>4.1084742258760229E-2</v>
      </c>
      <c r="O45">
        <f t="shared" si="9"/>
        <v>4.1296955684474841E-2</v>
      </c>
      <c r="P45">
        <f t="shared" si="9"/>
        <v>4.1474219875946142E-2</v>
      </c>
      <c r="Q45">
        <f t="shared" si="9"/>
        <v>4.1614536425961572E-2</v>
      </c>
      <c r="R45">
        <f t="shared" si="9"/>
        <v>4.1708295146993098E-2</v>
      </c>
      <c r="S45">
        <f t="shared" si="12"/>
        <v>4.1767880805597485E-2</v>
      </c>
      <c r="T45">
        <f t="shared" si="12"/>
        <v>4.1782200590557192E-2</v>
      </c>
      <c r="U45">
        <f t="shared" si="12"/>
        <v>4.1770411031127781E-2</v>
      </c>
      <c r="V45">
        <f t="shared" si="12"/>
        <v>4.1786645723416248E-2</v>
      </c>
      <c r="W45">
        <f t="shared" si="12"/>
        <v>4.1809739018093831E-2</v>
      </c>
      <c r="X45">
        <f t="shared" si="12"/>
        <v>4.1830102107479207E-2</v>
      </c>
      <c r="Y45">
        <f t="shared" si="12"/>
        <v>4.1848209779207265E-2</v>
      </c>
      <c r="Z45">
        <f t="shared" si="12"/>
        <v>4.1864649647117447E-2</v>
      </c>
      <c r="AA45">
        <f t="shared" si="12"/>
        <v>4.1879123924316579E-2</v>
      </c>
      <c r="AB45">
        <f t="shared" si="12"/>
        <v>4.1892103022039967E-2</v>
      </c>
      <c r="AC45">
        <f t="shared" si="12"/>
        <v>4.1903840993863205E-2</v>
      </c>
      <c r="AD45">
        <f t="shared" si="12"/>
        <v>4.191415543072656E-2</v>
      </c>
      <c r="AE45">
        <f t="shared" si="12"/>
        <v>4.192331927168199E-2</v>
      </c>
      <c r="AF45">
        <f t="shared" si="12"/>
        <v>4.1931668388146222E-2</v>
      </c>
      <c r="AG45">
        <f t="shared" si="12"/>
        <v>4.1940151939217796E-2</v>
      </c>
      <c r="AH45">
        <f t="shared" si="12"/>
        <v>4.1946412615615929E-2</v>
      </c>
      <c r="AI45">
        <f t="shared" si="11"/>
        <v>4.195202791982957E-2</v>
      </c>
      <c r="AJ45">
        <f t="shared" si="11"/>
        <v>4.1957031708571374E-2</v>
      </c>
      <c r="AK45">
        <f t="shared" si="11"/>
        <v>4.1961933416174171E-2</v>
      </c>
      <c r="AL45">
        <f t="shared" si="11"/>
        <v>4.1965841312319292E-2</v>
      </c>
      <c r="AM45">
        <f t="shared" si="11"/>
        <v>4.1969614831561176E-2</v>
      </c>
      <c r="AN45">
        <f t="shared" si="11"/>
        <v>4.1972765144509858E-2</v>
      </c>
      <c r="AO45">
        <f t="shared" si="11"/>
        <v>4.1975574493065569E-2</v>
      </c>
      <c r="AP45">
        <f t="shared" si="11"/>
        <v>4.1977792673752248E-2</v>
      </c>
      <c r="AQ45">
        <f t="shared" si="11"/>
        <v>4.1980144404814998E-2</v>
      </c>
      <c r="AR45">
        <f t="shared" si="11"/>
        <v>4.1982267942493205E-2</v>
      </c>
      <c r="AS45">
        <f t="shared" si="11"/>
        <v>4.1984140629357146E-2</v>
      </c>
      <c r="AT45">
        <f t="shared" si="11"/>
        <v>4.1985724878038581E-2</v>
      </c>
      <c r="AU45">
        <f t="shared" si="11"/>
        <v>4.1987255033507108E-2</v>
      </c>
      <c r="AV45">
        <f t="shared" si="11"/>
        <v>4.1988572262577385E-2</v>
      </c>
      <c r="AW45">
        <f t="shared" si="11"/>
        <v>4.198962708775008E-2</v>
      </c>
      <c r="AX45">
        <f t="shared" si="11"/>
        <v>4.1990687996233712E-2</v>
      </c>
      <c r="AY45">
        <f t="shared" si="11"/>
        <v>4.1991579539726397E-2</v>
      </c>
      <c r="AZ45">
        <f t="shared" si="11"/>
        <v>4.1992441490665416E-2</v>
      </c>
    </row>
    <row r="46" spans="1:52">
      <c r="A46">
        <v>36</v>
      </c>
      <c r="B46">
        <f t="shared" si="10"/>
        <v>3.3172576992258833E-2</v>
      </c>
      <c r="C46">
        <f t="shared" si="10"/>
        <v>3.9404596573339168E-2</v>
      </c>
      <c r="D46">
        <f t="shared" si="9"/>
        <v>3.9391518088908339E-2</v>
      </c>
      <c r="E46">
        <f t="shared" si="9"/>
        <v>3.9450773135405251E-2</v>
      </c>
      <c r="F46">
        <f t="shared" si="9"/>
        <v>3.955701866082429E-2</v>
      </c>
      <c r="G46">
        <f t="shared" si="9"/>
        <v>3.9668312107417697E-2</v>
      </c>
      <c r="H46">
        <f t="shared" si="9"/>
        <v>3.9816947632439779E-2</v>
      </c>
      <c r="I46">
        <f t="shared" si="9"/>
        <v>3.9999068389789054E-2</v>
      </c>
      <c r="J46">
        <f t="shared" si="9"/>
        <v>4.0214826531046882E-2</v>
      </c>
      <c r="K46">
        <f t="shared" si="9"/>
        <v>4.044337169038513E-2</v>
      </c>
      <c r="L46">
        <f t="shared" si="9"/>
        <v>4.068001393056439E-2</v>
      </c>
      <c r="M46">
        <f t="shared" si="9"/>
        <v>4.0922398705015087E-2</v>
      </c>
      <c r="N46">
        <f t="shared" si="9"/>
        <v>4.1148623578699146E-2</v>
      </c>
      <c r="O46">
        <f t="shared" si="9"/>
        <v>4.1363682933702559E-2</v>
      </c>
      <c r="P46">
        <f t="shared" si="9"/>
        <v>4.154141108681058E-2</v>
      </c>
      <c r="Q46">
        <f t="shared" si="9"/>
        <v>4.1679965515061396E-2</v>
      </c>
      <c r="R46">
        <f t="shared" si="9"/>
        <v>4.1769461850721945E-2</v>
      </c>
      <c r="S46">
        <f t="shared" si="12"/>
        <v>4.1823377327609962E-2</v>
      </c>
      <c r="T46">
        <f t="shared" si="12"/>
        <v>4.1830130584001091E-2</v>
      </c>
      <c r="U46">
        <f t="shared" si="12"/>
        <v>4.1810313702149805E-2</v>
      </c>
      <c r="V46">
        <f t="shared" si="12"/>
        <v>4.1821426217134937E-2</v>
      </c>
      <c r="W46">
        <f t="shared" si="12"/>
        <v>4.1840570661207756E-2</v>
      </c>
      <c r="X46">
        <f t="shared" si="12"/>
        <v>4.1857444894159442E-2</v>
      </c>
      <c r="Y46">
        <f t="shared" si="12"/>
        <v>4.1872467616359176E-2</v>
      </c>
      <c r="Z46">
        <f t="shared" si="12"/>
        <v>4.1886177589488822E-2</v>
      </c>
      <c r="AA46">
        <f t="shared" si="12"/>
        <v>4.1898234806794526E-2</v>
      </c>
      <c r="AB46">
        <f t="shared" si="12"/>
        <v>4.1909072525078646E-2</v>
      </c>
      <c r="AC46">
        <f t="shared" si="12"/>
        <v>4.1918912361808058E-2</v>
      </c>
      <c r="AD46">
        <f t="shared" si="12"/>
        <v>4.1927543648447252E-2</v>
      </c>
      <c r="AE46">
        <f t="shared" si="12"/>
        <v>4.1935214342621888E-2</v>
      </c>
      <c r="AF46">
        <f t="shared" si="12"/>
        <v>4.1942238316103823E-2</v>
      </c>
      <c r="AG46">
        <f t="shared" si="12"/>
        <v>4.1949555993988204E-2</v>
      </c>
      <c r="AH46">
        <f t="shared" si="12"/>
        <v>4.1954771030759133E-2</v>
      </c>
      <c r="AI46">
        <f t="shared" si="11"/>
        <v>4.1959457614997052E-2</v>
      </c>
      <c r="AJ46">
        <f t="shared" si="11"/>
        <v>4.1963636359530952E-2</v>
      </c>
      <c r="AK46">
        <f t="shared" si="11"/>
        <v>4.1967804803175149E-2</v>
      </c>
      <c r="AL46">
        <f t="shared" si="11"/>
        <v>4.1971061236038047E-2</v>
      </c>
      <c r="AM46">
        <f t="shared" si="11"/>
        <v>4.1974255593751321E-2</v>
      </c>
      <c r="AN46">
        <f t="shared" si="11"/>
        <v>4.1976891144991361E-2</v>
      </c>
      <c r="AO46">
        <f t="shared" si="11"/>
        <v>4.1979242836814701E-2</v>
      </c>
      <c r="AP46">
        <f t="shared" si="11"/>
        <v>4.1981061280456373E-2</v>
      </c>
      <c r="AQ46">
        <f t="shared" si="11"/>
        <v>4.1983050346320737E-2</v>
      </c>
      <c r="AR46">
        <f t="shared" si="11"/>
        <v>4.1984851339080691E-2</v>
      </c>
      <c r="AS46">
        <f t="shared" si="11"/>
        <v>4.1986437171395427E-2</v>
      </c>
      <c r="AT46">
        <f t="shared" si="11"/>
        <v>4.1987766303418987E-2</v>
      </c>
      <c r="AU46">
        <f t="shared" si="11"/>
        <v>4.1989069482494701E-2</v>
      </c>
      <c r="AV46">
        <f t="shared" si="11"/>
        <v>4.1990184825331442E-2</v>
      </c>
      <c r="AW46">
        <f t="shared" si="11"/>
        <v>4.1991060098386566E-2</v>
      </c>
      <c r="AX46">
        <f t="shared" si="11"/>
        <v>4.199196122275272E-2</v>
      </c>
      <c r="AY46">
        <f t="shared" si="11"/>
        <v>4.1992710628950873E-2</v>
      </c>
      <c r="AZ46">
        <f t="shared" si="11"/>
        <v>4.1993446095855036E-2</v>
      </c>
    </row>
    <row r="47" spans="1:52">
      <c r="A47">
        <v>37</v>
      </c>
      <c r="B47">
        <f t="shared" si="10"/>
        <v>3.3281239701263218E-2</v>
      </c>
      <c r="C47">
        <f t="shared" si="10"/>
        <v>3.9454511015513193E-2</v>
      </c>
      <c r="D47">
        <f t="shared" si="9"/>
        <v>3.9430786114085445E-2</v>
      </c>
      <c r="E47">
        <f t="shared" si="9"/>
        <v>3.9484959549560751E-2</v>
      </c>
      <c r="F47">
        <f t="shared" si="9"/>
        <v>3.9589571755824456E-2</v>
      </c>
      <c r="G47">
        <f t="shared" si="9"/>
        <v>3.9699937236384167E-2</v>
      </c>
      <c r="H47">
        <f t="shared" si="9"/>
        <v>3.9850029409366806E-2</v>
      </c>
      <c r="I47">
        <f t="shared" si="9"/>
        <v>4.0035491704531322E-2</v>
      </c>
      <c r="J47">
        <f t="shared" si="9"/>
        <v>4.0256221922841277E-2</v>
      </c>
      <c r="K47">
        <f t="shared" si="9"/>
        <v>4.0489998621657711E-2</v>
      </c>
      <c r="L47">
        <f t="shared" si="9"/>
        <v>4.073182651743925E-2</v>
      </c>
      <c r="M47">
        <f t="shared" si="9"/>
        <v>4.0979192899032478E-2</v>
      </c>
      <c r="N47">
        <f t="shared" si="9"/>
        <v>4.1209052028174632E-2</v>
      </c>
      <c r="O47">
        <f t="shared" si="9"/>
        <v>4.1426803480625905E-2</v>
      </c>
      <c r="P47">
        <f t="shared" si="9"/>
        <v>4.160497050826973E-2</v>
      </c>
      <c r="Q47">
        <f t="shared" si="9"/>
        <v>4.1741858048938235E-2</v>
      </c>
      <c r="R47">
        <f t="shared" si="9"/>
        <v>4.1827322374973511E-2</v>
      </c>
      <c r="S47">
        <f t="shared" si="12"/>
        <v>4.1875874141469163E-2</v>
      </c>
      <c r="T47">
        <f t="shared" si="12"/>
        <v>4.1875469841383191E-2</v>
      </c>
      <c r="U47">
        <f t="shared" si="12"/>
        <v>4.1848059519736587E-2</v>
      </c>
      <c r="V47">
        <f t="shared" si="12"/>
        <v>4.1854326722939081E-2</v>
      </c>
      <c r="W47">
        <f t="shared" si="12"/>
        <v>4.1869735763638144E-2</v>
      </c>
      <c r="X47">
        <f t="shared" si="12"/>
        <v>4.1883309723275454E-2</v>
      </c>
      <c r="Y47">
        <f t="shared" si="12"/>
        <v>4.1895414246645599E-2</v>
      </c>
      <c r="Z47">
        <f t="shared" si="12"/>
        <v>4.1906541883893283E-2</v>
      </c>
      <c r="AA47">
        <f t="shared" si="12"/>
        <v>4.1916312690524857E-2</v>
      </c>
      <c r="AB47">
        <f t="shared" si="12"/>
        <v>4.1925124777225931E-2</v>
      </c>
      <c r="AC47">
        <f t="shared" si="12"/>
        <v>4.193316907862913E-2</v>
      </c>
      <c r="AD47">
        <f t="shared" si="12"/>
        <v>4.1940208194236321E-2</v>
      </c>
      <c r="AE47">
        <f t="shared" si="12"/>
        <v>4.1946466450570485E-2</v>
      </c>
      <c r="AF47">
        <f t="shared" si="12"/>
        <v>4.1952236908907078E-2</v>
      </c>
      <c r="AG47">
        <f t="shared" si="12"/>
        <v>4.195845173244462E-2</v>
      </c>
      <c r="AH47">
        <f t="shared" si="12"/>
        <v>4.1962677649444093E-2</v>
      </c>
      <c r="AI47">
        <f t="shared" si="11"/>
        <v>4.1966485713711837E-2</v>
      </c>
      <c r="AJ47">
        <f t="shared" si="11"/>
        <v>4.1969884010064733E-2</v>
      </c>
      <c r="AK47">
        <f t="shared" si="11"/>
        <v>4.1973358824786838E-2</v>
      </c>
      <c r="AL47">
        <f t="shared" si="11"/>
        <v>4.1975999007839125E-2</v>
      </c>
      <c r="AM47">
        <f t="shared" si="11"/>
        <v>4.1978645509375391E-2</v>
      </c>
      <c r="AN47">
        <f t="shared" si="11"/>
        <v>4.1980794123261146E-2</v>
      </c>
      <c r="AO47">
        <f t="shared" si="11"/>
        <v>4.198271289601696E-2</v>
      </c>
      <c r="AP47">
        <f t="shared" si="11"/>
        <v>4.1984153209585234E-2</v>
      </c>
      <c r="AQ47">
        <f t="shared" si="11"/>
        <v>4.1985799213345117E-2</v>
      </c>
      <c r="AR47">
        <f t="shared" si="11"/>
        <v>4.1987295095664089E-2</v>
      </c>
      <c r="AS47">
        <f t="shared" si="11"/>
        <v>4.1988609578739788E-2</v>
      </c>
      <c r="AT47">
        <f t="shared" si="11"/>
        <v>4.1989697383891432E-2</v>
      </c>
      <c r="AU47">
        <f t="shared" si="11"/>
        <v>4.1990785855298154E-2</v>
      </c>
      <c r="AV47">
        <f t="shared" si="11"/>
        <v>4.1991710224430059E-2</v>
      </c>
      <c r="AW47">
        <f t="shared" si="11"/>
        <v>4.1992415650673277E-2</v>
      </c>
      <c r="AX47">
        <f t="shared" si="11"/>
        <v>4.1993165627710563E-2</v>
      </c>
      <c r="AY47">
        <f t="shared" si="11"/>
        <v>4.1993780579541444E-2</v>
      </c>
      <c r="AZ47">
        <f t="shared" si="11"/>
        <v>4.1994396399234496E-2</v>
      </c>
    </row>
    <row r="48" spans="1:52">
      <c r="A48">
        <v>38</v>
      </c>
      <c r="B48">
        <f t="shared" si="10"/>
        <v>3.3384183413147091E-2</v>
      </c>
      <c r="C48">
        <f t="shared" si="10"/>
        <v>3.9501798356531892E-2</v>
      </c>
      <c r="D48">
        <f t="shared" si="9"/>
        <v>3.9467987379726947E-2</v>
      </c>
      <c r="E48">
        <f t="shared" si="9"/>
        <v>3.951734667160231E-2</v>
      </c>
      <c r="F48">
        <f t="shared" si="9"/>
        <v>3.9620411539750676E-2</v>
      </c>
      <c r="G48">
        <f t="shared" si="9"/>
        <v>3.9729897906339622E-2</v>
      </c>
      <c r="H48">
        <f t="shared" si="9"/>
        <v>3.9881370075922115E-2</v>
      </c>
      <c r="I48">
        <f t="shared" si="9"/>
        <v>4.0069998054106694E-2</v>
      </c>
      <c r="J48">
        <f t="shared" si="9"/>
        <v>4.0295438677804683E-2</v>
      </c>
      <c r="K48">
        <f t="shared" si="9"/>
        <v>4.0534171585650119E-2</v>
      </c>
      <c r="L48">
        <f t="shared" si="9"/>
        <v>4.0780912218920544E-2</v>
      </c>
      <c r="M48">
        <f t="shared" si="9"/>
        <v>4.1032998026773515E-2</v>
      </c>
      <c r="N48">
        <f t="shared" si="9"/>
        <v>4.1266300138676298E-2</v>
      </c>
      <c r="O48">
        <f t="shared" si="9"/>
        <v>4.1486602000553645E-2</v>
      </c>
      <c r="P48">
        <f t="shared" si="9"/>
        <v>4.1665184799142795E-2</v>
      </c>
      <c r="Q48">
        <f t="shared" si="9"/>
        <v>4.1800493173631083E-2</v>
      </c>
      <c r="R48">
        <f t="shared" si="9"/>
        <v>4.1882137686793441E-2</v>
      </c>
      <c r="S48">
        <f t="shared" si="12"/>
        <v>4.19256080282399E-2</v>
      </c>
      <c r="T48">
        <f t="shared" si="12"/>
        <v>4.1918422867255292E-2</v>
      </c>
      <c r="U48">
        <f t="shared" si="12"/>
        <v>4.1883818744300791E-2</v>
      </c>
      <c r="V48">
        <f t="shared" si="12"/>
        <v>4.1885495646704927E-2</v>
      </c>
      <c r="W48">
        <f t="shared" si="12"/>
        <v>4.1897365881687985E-2</v>
      </c>
      <c r="X48">
        <f t="shared" si="12"/>
        <v>4.1907813264352313E-2</v>
      </c>
      <c r="Y48">
        <f t="shared" si="12"/>
        <v>4.1917153176284375E-2</v>
      </c>
      <c r="Z48">
        <f t="shared" si="12"/>
        <v>4.1925834388255707E-2</v>
      </c>
      <c r="AA48">
        <f t="shared" si="12"/>
        <v>4.1933439119998667E-2</v>
      </c>
      <c r="AB48">
        <f t="shared" si="12"/>
        <v>4.1940332185858666E-2</v>
      </c>
      <c r="AC48">
        <f t="shared" si="12"/>
        <v>4.1946675452502621E-2</v>
      </c>
      <c r="AD48">
        <f t="shared" si="12"/>
        <v>4.1952206194399454E-2</v>
      </c>
      <c r="AE48">
        <f t="shared" si="12"/>
        <v>4.1957126350697246E-2</v>
      </c>
      <c r="AF48">
        <f t="shared" si="12"/>
        <v>4.1961709267451269E-2</v>
      </c>
      <c r="AG48">
        <f t="shared" si="12"/>
        <v>4.1966879280799202E-2</v>
      </c>
      <c r="AH48">
        <f t="shared" si="12"/>
        <v>4.1970168136231084E-2</v>
      </c>
      <c r="AI48">
        <f t="shared" si="11"/>
        <v>4.1973143917769809E-2</v>
      </c>
      <c r="AJ48">
        <f t="shared" si="11"/>
        <v>4.1975802841580707E-2</v>
      </c>
      <c r="AK48">
        <f t="shared" si="11"/>
        <v>4.1978620533648266E-2</v>
      </c>
      <c r="AL48">
        <f t="shared" si="11"/>
        <v>4.1980676900629281E-2</v>
      </c>
      <c r="AM48">
        <f t="shared" si="11"/>
        <v>4.1982804380113259E-2</v>
      </c>
      <c r="AN48">
        <f t="shared" si="11"/>
        <v>4.1984491684560608E-2</v>
      </c>
      <c r="AO48">
        <f t="shared" si="11"/>
        <v>4.1986000323137089E-2</v>
      </c>
      <c r="AP48">
        <f t="shared" si="11"/>
        <v>4.1987082407950058E-2</v>
      </c>
      <c r="AQ48">
        <f t="shared" si="11"/>
        <v>4.1988403405244477E-2</v>
      </c>
      <c r="AR48">
        <f t="shared" si="11"/>
        <v>4.1989610235334152E-2</v>
      </c>
      <c r="AS48">
        <f t="shared" si="11"/>
        <v>4.1990667650502633E-2</v>
      </c>
      <c r="AT48">
        <f t="shared" si="11"/>
        <v>4.1991526830012338E-2</v>
      </c>
      <c r="AU48">
        <f t="shared" si="11"/>
        <v>4.199241189398957E-2</v>
      </c>
      <c r="AV48">
        <f t="shared" si="11"/>
        <v>4.1993155340518167E-2</v>
      </c>
      <c r="AW48">
        <f t="shared" si="11"/>
        <v>4.199369985912535E-2</v>
      </c>
      <c r="AX48">
        <f t="shared" si="11"/>
        <v>4.199430664384058E-2</v>
      </c>
      <c r="AY48">
        <f t="shared" si="11"/>
        <v>4.1994794217746788E-2</v>
      </c>
      <c r="AZ48">
        <f t="shared" si="11"/>
        <v>4.1995296687358644E-2</v>
      </c>
    </row>
    <row r="49" spans="1:52">
      <c r="A49">
        <v>39</v>
      </c>
      <c r="B49">
        <f t="shared" si="10"/>
        <v>3.3481848016683122E-2</v>
      </c>
      <c r="C49">
        <f t="shared" si="10"/>
        <v>3.9546660690253019E-2</v>
      </c>
      <c r="D49">
        <f t="shared" si="9"/>
        <v>3.9503280875085901E-2</v>
      </c>
      <c r="E49">
        <f t="shared" si="9"/>
        <v>3.9548072911180766E-2</v>
      </c>
      <c r="F49">
        <f t="shared" si="9"/>
        <v>3.9649669802163855E-2</v>
      </c>
      <c r="G49">
        <f t="shared" si="9"/>
        <v>3.975832214470329E-2</v>
      </c>
      <c r="H49">
        <f t="shared" si="9"/>
        <v>3.9911103550547875E-2</v>
      </c>
      <c r="I49">
        <f t="shared" si="9"/>
        <v>4.010273487853773E-2</v>
      </c>
      <c r="J49">
        <f t="shared" si="9"/>
        <v>4.0332644358475098E-2</v>
      </c>
      <c r="K49">
        <f t="shared" si="9"/>
        <v>4.0576079319139174E-2</v>
      </c>
      <c r="L49">
        <f t="shared" si="9"/>
        <v>4.0827480761411655E-2</v>
      </c>
      <c r="M49">
        <f t="shared" si="9"/>
        <v>4.1084043979117676E-2</v>
      </c>
      <c r="N49">
        <f t="shared" si="9"/>
        <v>4.1320612512935444E-2</v>
      </c>
      <c r="O49">
        <f t="shared" si="9"/>
        <v>4.1543333994810194E-2</v>
      </c>
      <c r="P49">
        <f t="shared" si="9"/>
        <v>4.1722311239754631E-2</v>
      </c>
      <c r="Q49">
        <f t="shared" si="9"/>
        <v>4.1856121425147164E-2</v>
      </c>
      <c r="R49">
        <f t="shared" si="9"/>
        <v>4.1934142004586339E-2</v>
      </c>
      <c r="S49">
        <f t="shared" si="12"/>
        <v>4.1972791497633458E-2</v>
      </c>
      <c r="T49">
        <f t="shared" si="12"/>
        <v>4.1959173201304899E-2</v>
      </c>
      <c r="U49">
        <f t="shared" si="12"/>
        <v>4.1917744180053132E-2</v>
      </c>
      <c r="V49">
        <f t="shared" si="12"/>
        <v>4.1915066178403369E-2</v>
      </c>
      <c r="W49">
        <f t="shared" si="12"/>
        <v>4.1923579083357781E-2</v>
      </c>
      <c r="X49">
        <f t="shared" si="12"/>
        <v>4.1931060224962062E-2</v>
      </c>
      <c r="Y49">
        <f t="shared" si="12"/>
        <v>4.1937777299175541E-2</v>
      </c>
      <c r="Z49">
        <f t="shared" si="12"/>
        <v>4.1944137542479144E-2</v>
      </c>
      <c r="AA49">
        <f t="shared" si="12"/>
        <v>4.1949687279114911E-2</v>
      </c>
      <c r="AB49">
        <f t="shared" si="12"/>
        <v>4.1954759734581126E-2</v>
      </c>
      <c r="AC49">
        <f t="shared" si="12"/>
        <v>4.1959489198233349E-2</v>
      </c>
      <c r="AD49">
        <f t="shared" si="12"/>
        <v>4.1963588918217602E-2</v>
      </c>
      <c r="AE49">
        <f t="shared" si="12"/>
        <v>4.1967239594368828E-2</v>
      </c>
      <c r="AF49">
        <f t="shared" si="12"/>
        <v>4.1970695868551157E-2</v>
      </c>
      <c r="AG49">
        <f t="shared" si="12"/>
        <v>4.197487465122858E-2</v>
      </c>
      <c r="AH49">
        <f t="shared" si="12"/>
        <v>4.197727449908828E-2</v>
      </c>
      <c r="AI49">
        <f t="shared" si="11"/>
        <v>4.1979460678667854E-2</v>
      </c>
      <c r="AJ49">
        <f t="shared" si="11"/>
        <v>4.1981418146124709E-2</v>
      </c>
      <c r="AK49">
        <f t="shared" si="11"/>
        <v>4.1983612413821092E-2</v>
      </c>
      <c r="AL49">
        <f t="shared" si="11"/>
        <v>4.1985114903736603E-2</v>
      </c>
      <c r="AM49">
        <f t="shared" si="11"/>
        <v>4.1986749977434415E-2</v>
      </c>
      <c r="AN49">
        <f t="shared" si="11"/>
        <v>4.1987999629115529E-2</v>
      </c>
      <c r="AO49">
        <f t="shared" si="11"/>
        <v>4.1989119165836884E-2</v>
      </c>
      <c r="AP49">
        <f t="shared" si="11"/>
        <v>4.19898613924393E-2</v>
      </c>
      <c r="AQ49">
        <f t="shared" si="11"/>
        <v>4.1990874050107943E-2</v>
      </c>
      <c r="AR49">
        <f t="shared" si="11"/>
        <v>4.1991806651018378E-2</v>
      </c>
      <c r="AS49">
        <f t="shared" si="11"/>
        <v>4.1992620181123569E-2</v>
      </c>
      <c r="AT49">
        <f t="shared" si="11"/>
        <v>4.1993262459271333E-2</v>
      </c>
      <c r="AU49">
        <f t="shared" si="11"/>
        <v>4.1993954546869688E-2</v>
      </c>
      <c r="AV49">
        <f t="shared" si="11"/>
        <v>4.1994526348788516E-2</v>
      </c>
      <c r="AW49">
        <f t="shared" si="11"/>
        <v>4.1994918211354385E-2</v>
      </c>
      <c r="AX49">
        <f t="shared" si="11"/>
        <v>4.1995389146873285E-2</v>
      </c>
      <c r="AY49">
        <f t="shared" si="11"/>
        <v>4.1995755874993546E-2</v>
      </c>
      <c r="AZ49">
        <f t="shared" si="11"/>
        <v>4.1996150807293194E-2</v>
      </c>
    </row>
    <row r="50" spans="1:52">
      <c r="A50">
        <v>40</v>
      </c>
      <c r="B50">
        <f t="shared" si="10"/>
        <v>3.3574629424264493E-2</v>
      </c>
      <c r="C50">
        <f t="shared" si="10"/>
        <v>3.958927989783928E-2</v>
      </c>
      <c r="D50">
        <f t="shared" si="9"/>
        <v>3.9536809687686296E-2</v>
      </c>
      <c r="E50">
        <f t="shared" si="9"/>
        <v>3.9577262836066551E-2</v>
      </c>
      <c r="F50">
        <f t="shared" si="9"/>
        <v>3.9677465155000993E-2</v>
      </c>
      <c r="G50">
        <f t="shared" si="9"/>
        <v>3.9785325179049258E-2</v>
      </c>
      <c r="H50">
        <f t="shared" si="9"/>
        <v>3.9939350364649497E-2</v>
      </c>
      <c r="I50">
        <f t="shared" si="9"/>
        <v>4.0133834880737726E-2</v>
      </c>
      <c r="J50">
        <f t="shared" si="9"/>
        <v>4.0367989780248387E-2</v>
      </c>
      <c r="K50">
        <f t="shared" si="9"/>
        <v>4.061589169617242E-2</v>
      </c>
      <c r="L50">
        <f t="shared" si="9"/>
        <v>4.0871720911113442E-2</v>
      </c>
      <c r="M50">
        <f t="shared" si="9"/>
        <v>4.1132537671495294E-2</v>
      </c>
      <c r="N50">
        <f t="shared" si="9"/>
        <v>4.1372209307573786E-2</v>
      </c>
      <c r="O50">
        <f t="shared" si="9"/>
        <v>4.1597229428929794E-2</v>
      </c>
      <c r="P50">
        <f t="shared" si="9"/>
        <v>4.1776581396083097E-2</v>
      </c>
      <c r="Q50">
        <f t="shared" si="9"/>
        <v>4.1908968298307099E-2</v>
      </c>
      <c r="R50">
        <f t="shared" ref="R50:AV59" si="13">R$2+R$3*(1-EXP(-$A50/R$5))/($A50/R$5)+R$4*((1-EXP(-$A50/R$5))/($A50/R$5)-EXP(-$A50/R$5))</f>
        <v>4.1983546135422239E-2</v>
      </c>
      <c r="S50">
        <f t="shared" si="13"/>
        <v>4.2017615816863051E-2</v>
      </c>
      <c r="T50">
        <f t="shared" si="13"/>
        <v>4.1997886035326892E-2</v>
      </c>
      <c r="U50">
        <f t="shared" si="13"/>
        <v>4.1949973354686046E-2</v>
      </c>
      <c r="V50">
        <f t="shared" si="13"/>
        <v>4.194315819218232E-2</v>
      </c>
      <c r="W50">
        <f t="shared" si="13"/>
        <v>4.194848163268191E-2</v>
      </c>
      <c r="X50">
        <f t="shared" si="13"/>
        <v>4.1953144844449314E-2</v>
      </c>
      <c r="Y50">
        <f t="shared" si="13"/>
        <v>4.1957370222086197E-2</v>
      </c>
      <c r="Z50">
        <f t="shared" si="13"/>
        <v>4.1961525544489259E-2</v>
      </c>
      <c r="AA50">
        <f t="shared" si="13"/>
        <v>4.196512303517725E-2</v>
      </c>
      <c r="AB50">
        <f t="shared" si="13"/>
        <v>4.1968465910236639E-2</v>
      </c>
      <c r="AC50">
        <f t="shared" si="13"/>
        <v>4.197166226057078E-2</v>
      </c>
      <c r="AD50">
        <f t="shared" si="13"/>
        <v>4.1974402509313148E-2</v>
      </c>
      <c r="AE50">
        <f t="shared" si="13"/>
        <v>4.1976847178945939E-2</v>
      </c>
      <c r="AF50">
        <f t="shared" si="13"/>
        <v>4.1979233142346827E-2</v>
      </c>
      <c r="AG50">
        <f t="shared" si="13"/>
        <v>4.1982470255589516E-2</v>
      </c>
      <c r="AH50">
        <f t="shared" si="13"/>
        <v>4.1984025545986202E-2</v>
      </c>
      <c r="AI50">
        <f t="shared" si="11"/>
        <v>4.1985461603464412E-2</v>
      </c>
      <c r="AJ50">
        <f t="shared" si="11"/>
        <v>4.1986752687170899E-2</v>
      </c>
      <c r="AK50">
        <f t="shared" si="11"/>
        <v>4.19883547015239E-2</v>
      </c>
      <c r="AL50">
        <f t="shared" si="11"/>
        <v>4.1989331008057296E-2</v>
      </c>
      <c r="AM50">
        <f t="shared" si="11"/>
        <v>4.1990498296106855E-2</v>
      </c>
      <c r="AN50">
        <f t="shared" si="11"/>
        <v>4.1991332177525251E-2</v>
      </c>
      <c r="AO50">
        <f t="shared" si="11"/>
        <v>4.1992082067364191E-2</v>
      </c>
      <c r="AP50">
        <f t="shared" si="11"/>
        <v>4.1992501428569112E-2</v>
      </c>
      <c r="AQ50">
        <f t="shared" si="11"/>
        <v>4.1993221163497026E-2</v>
      </c>
      <c r="AR50">
        <f t="shared" si="11"/>
        <v>4.1993893246601494E-2</v>
      </c>
      <c r="AS50">
        <f t="shared" si="11"/>
        <v>4.1994475085820264E-2</v>
      </c>
      <c r="AT50">
        <f t="shared" si="11"/>
        <v>4.1994911307606284E-2</v>
      </c>
      <c r="AU50">
        <f t="shared" si="11"/>
        <v>4.1995420067584222E-2</v>
      </c>
      <c r="AV50">
        <f t="shared" si="11"/>
        <v>4.1995828807069951E-2</v>
      </c>
      <c r="AW50">
        <f t="shared" si="11"/>
        <v>4.199607564634867E-2</v>
      </c>
      <c r="AX50">
        <f t="shared" si="11"/>
        <v>4.1996417525088404E-2</v>
      </c>
      <c r="AY50">
        <f t="shared" si="11"/>
        <v>4.1996669449674055E-2</v>
      </c>
      <c r="AZ50">
        <f t="shared" si="11"/>
        <v>4.1996962221493309E-2</v>
      </c>
    </row>
    <row r="51" spans="1:52">
      <c r="A51">
        <v>41</v>
      </c>
      <c r="B51">
        <f t="shared" si="10"/>
        <v>3.3662884930302096E-2</v>
      </c>
      <c r="C51">
        <f t="shared" si="10"/>
        <v>3.9629820113913861E-2</v>
      </c>
      <c r="D51">
        <f t="shared" si="10"/>
        <v>3.956870294356956E-2</v>
      </c>
      <c r="E51">
        <f t="shared" si="10"/>
        <v>3.9605028860508866E-2</v>
      </c>
      <c r="F51">
        <f t="shared" si="10"/>
        <v>3.9703904639109638E-2</v>
      </c>
      <c r="G51">
        <f t="shared" si="10"/>
        <v>3.9811010997001031E-2</v>
      </c>
      <c r="H51">
        <f t="shared" si="10"/>
        <v>3.9966219293403112E-2</v>
      </c>
      <c r="I51">
        <f t="shared" si="10"/>
        <v>4.0163417821201065E-2</v>
      </c>
      <c r="J51">
        <f t="shared" si="10"/>
        <v>4.040161105038579E-2</v>
      </c>
      <c r="K51">
        <f t="shared" si="10"/>
        <v>4.06537620244041E-2</v>
      </c>
      <c r="L51">
        <f t="shared" si="10"/>
        <v>4.0913803025606155E-2</v>
      </c>
      <c r="M51">
        <f t="shared" si="10"/>
        <v>4.117866584079282E-2</v>
      </c>
      <c r="N51">
        <f t="shared" si="10"/>
        <v>4.1421289209165699E-2</v>
      </c>
      <c r="O51">
        <f t="shared" si="10"/>
        <v>4.1648495841540907E-2</v>
      </c>
      <c r="P51">
        <f t="shared" si="10"/>
        <v>4.182820425065762E-2</v>
      </c>
      <c r="Q51">
        <f t="shared" si="10"/>
        <v>4.1959237296014008E-2</v>
      </c>
      <c r="R51">
        <f t="shared" si="13"/>
        <v>4.2030540326238923E-2</v>
      </c>
      <c r="S51">
        <f t="shared" si="13"/>
        <v>4.2060253598095232E-2</v>
      </c>
      <c r="T51">
        <f t="shared" si="13"/>
        <v>4.2034710448548507E-2</v>
      </c>
      <c r="U51">
        <f t="shared" si="13"/>
        <v>4.1980630380933914E-2</v>
      </c>
      <c r="V51">
        <f t="shared" si="13"/>
        <v>4.1969879869084105E-2</v>
      </c>
      <c r="W51">
        <f t="shared" si="13"/>
        <v>4.1972169428198043E-2</v>
      </c>
      <c r="X51">
        <f t="shared" si="13"/>
        <v>4.1974152169617099E-2</v>
      </c>
      <c r="Y51">
        <f t="shared" si="13"/>
        <v>4.1976007396400457E-2</v>
      </c>
      <c r="Z51">
        <f t="shared" si="13"/>
        <v>4.1978065354615859E-2</v>
      </c>
      <c r="AA51">
        <f t="shared" si="13"/>
        <v>4.1979805830504084E-2</v>
      </c>
      <c r="AB51">
        <f t="shared" si="13"/>
        <v>4.1981503494609315E-2</v>
      </c>
      <c r="AC51">
        <f t="shared" si="13"/>
        <v>4.1983241517352082E-2</v>
      </c>
      <c r="AD51">
        <f t="shared" si="13"/>
        <v>4.1984688610265053E-2</v>
      </c>
      <c r="AE51">
        <f t="shared" si="13"/>
        <v>4.1985986102735531E-2</v>
      </c>
      <c r="AF51">
        <f t="shared" si="13"/>
        <v>4.1987353965431677E-2</v>
      </c>
      <c r="AG51">
        <f t="shared" si="13"/>
        <v>4.1989695344153311E-2</v>
      </c>
      <c r="AH51">
        <f t="shared" si="13"/>
        <v>4.1990447274848498E-2</v>
      </c>
      <c r="AI51">
        <f t="shared" si="11"/>
        <v>4.19911698014016E-2</v>
      </c>
      <c r="AJ51">
        <f t="shared" si="11"/>
        <v>4.1991827007752225E-2</v>
      </c>
      <c r="AK51">
        <f t="shared" si="11"/>
        <v>4.1992865659053073E-2</v>
      </c>
      <c r="AL51">
        <f t="shared" si="11"/>
        <v>4.1993341449583298E-2</v>
      </c>
      <c r="AM51">
        <f t="shared" si="11"/>
        <v>4.1994063770704845E-2</v>
      </c>
      <c r="AN51">
        <f t="shared" si="11"/>
        <v>4.1994502163254933E-2</v>
      </c>
      <c r="AO51">
        <f t="shared" si="11"/>
        <v>4.1994900437693834E-2</v>
      </c>
      <c r="AP51">
        <f t="shared" si="11"/>
        <v>4.1995012682973711E-2</v>
      </c>
      <c r="AQ51">
        <f t="shared" si="11"/>
        <v>4.1995453784016659E-2</v>
      </c>
      <c r="AR51">
        <f t="shared" si="11"/>
        <v>4.1995878057448817E-2</v>
      </c>
      <c r="AS51">
        <f t="shared" si="11"/>
        <v>4.1996239507729315E-2</v>
      </c>
      <c r="AT51">
        <f t="shared" si="11"/>
        <v>4.1996479724642211E-2</v>
      </c>
      <c r="AU51">
        <f t="shared" si="11"/>
        <v>4.1996814099773787E-2</v>
      </c>
      <c r="AV51">
        <f t="shared" si="11"/>
        <v>4.1997067731058782E-2</v>
      </c>
      <c r="AW51">
        <f t="shared" si="11"/>
        <v>4.1997176621327965E-2</v>
      </c>
      <c r="AX51">
        <f t="shared" si="11"/>
        <v>4.1997395738715276E-2</v>
      </c>
      <c r="AY51">
        <f t="shared" si="11"/>
        <v>4.1997538459915704E-2</v>
      </c>
      <c r="AZ51">
        <f t="shared" si="11"/>
        <v>4.1997734054672116E-2</v>
      </c>
    </row>
    <row r="52" spans="1:52">
      <c r="A52">
        <v>42</v>
      </c>
      <c r="B52">
        <f t="shared" si="10"/>
        <v>3.3746937805808959E-2</v>
      </c>
      <c r="C52">
        <f t="shared" si="10"/>
        <v>3.9668429839979653E-2</v>
      </c>
      <c r="D52">
        <f t="shared" si="10"/>
        <v>3.9599077469999473E-2</v>
      </c>
      <c r="E52">
        <f t="shared" si="10"/>
        <v>3.9631472692286E-2</v>
      </c>
      <c r="F52">
        <f t="shared" si="10"/>
        <v>3.972908510145965E-2</v>
      </c>
      <c r="G52">
        <f t="shared" si="10"/>
        <v>3.9835473683672865E-2</v>
      </c>
      <c r="H52">
        <f t="shared" si="10"/>
        <v>3.9991808754232083E-2</v>
      </c>
      <c r="I52">
        <f t="shared" si="10"/>
        <v>4.0191592057227311E-2</v>
      </c>
      <c r="J52">
        <f t="shared" si="10"/>
        <v>4.0433631316946772E-2</v>
      </c>
      <c r="K52">
        <f t="shared" si="10"/>
        <v>4.068982901483921E-2</v>
      </c>
      <c r="L52">
        <f t="shared" si="10"/>
        <v>4.0953881242573674E-2</v>
      </c>
      <c r="M52">
        <f t="shared" si="10"/>
        <v>4.1222597444513995E-2</v>
      </c>
      <c r="N52">
        <f t="shared" si="10"/>
        <v>4.1468031987032444E-2</v>
      </c>
      <c r="O52">
        <f t="shared" si="10"/>
        <v>4.1697321011032115E-2</v>
      </c>
      <c r="P52">
        <f t="shared" si="10"/>
        <v>4.1877368888007763E-2</v>
      </c>
      <c r="Q52">
        <f t="shared" si="10"/>
        <v>4.2007112544565441E-2</v>
      </c>
      <c r="R52">
        <f t="shared" si="13"/>
        <v>4.2075296709129253E-2</v>
      </c>
      <c r="S52">
        <f t="shared" si="13"/>
        <v>4.2100861017395248E-2</v>
      </c>
      <c r="T52">
        <f t="shared" si="13"/>
        <v>4.2069781324433952E-2</v>
      </c>
      <c r="U52">
        <f t="shared" si="13"/>
        <v>4.200982755271896E-2</v>
      </c>
      <c r="V52">
        <f t="shared" si="13"/>
        <v>4.1995329088371905E-2</v>
      </c>
      <c r="W52">
        <f t="shared" si="13"/>
        <v>4.1994729236300925E-2</v>
      </c>
      <c r="X52">
        <f t="shared" si="13"/>
        <v>4.1994159148511311E-2</v>
      </c>
      <c r="Y52">
        <f t="shared" si="13"/>
        <v>4.1993757088493608E-2</v>
      </c>
      <c r="Z52">
        <f t="shared" si="13"/>
        <v>4.1993817556761188E-2</v>
      </c>
      <c r="AA52">
        <f t="shared" si="13"/>
        <v>4.1993789446906404E-2</v>
      </c>
      <c r="AB52">
        <f t="shared" si="13"/>
        <v>4.1993920243240085E-2</v>
      </c>
      <c r="AC52">
        <f t="shared" si="13"/>
        <v>4.1994269382387234E-2</v>
      </c>
      <c r="AD52">
        <f t="shared" si="13"/>
        <v>4.1994484898163341E-2</v>
      </c>
      <c r="AE52">
        <f t="shared" si="13"/>
        <v>4.1994689840815759E-2</v>
      </c>
      <c r="AF52">
        <f t="shared" si="13"/>
        <v>4.1995088083668516E-2</v>
      </c>
      <c r="AG52">
        <f t="shared" si="13"/>
        <v>4.1996576381784251E-2</v>
      </c>
      <c r="AH52">
        <f t="shared" si="13"/>
        <v>4.1996563207902578E-2</v>
      </c>
      <c r="AI52">
        <f t="shared" si="11"/>
        <v>4.1996606181105227E-2</v>
      </c>
      <c r="AJ52">
        <f t="shared" si="11"/>
        <v>4.1996659694657143E-2</v>
      </c>
      <c r="AK52">
        <f t="shared" si="11"/>
        <v>4.199716180964759E-2</v>
      </c>
      <c r="AL52">
        <f t="shared" si="11"/>
        <v>4.1997160918207453E-2</v>
      </c>
      <c r="AM52">
        <f t="shared" si="11"/>
        <v>4.1997459461246577E-2</v>
      </c>
      <c r="AN52">
        <f t="shared" si="11"/>
        <v>4.199752119768195E-2</v>
      </c>
      <c r="AO52">
        <f t="shared" si="11"/>
        <v>4.199758460026707E-2</v>
      </c>
      <c r="AP52">
        <f t="shared" si="11"/>
        <v>4.1997404354153861E-2</v>
      </c>
      <c r="AQ52">
        <f t="shared" si="11"/>
        <v>4.199758008955664E-2</v>
      </c>
      <c r="AR52">
        <f t="shared" si="11"/>
        <v>4.199776835374551E-2</v>
      </c>
      <c r="AS52">
        <f t="shared" si="11"/>
        <v>4.1997919909770989E-2</v>
      </c>
      <c r="AT52">
        <f t="shared" si="11"/>
        <v>4.1997973455351126E-2</v>
      </c>
      <c r="AU52">
        <f t="shared" si="11"/>
        <v>4.1998141749654369E-2</v>
      </c>
      <c r="AV52">
        <f t="shared" si="11"/>
        <v>4.1998247658823588E-2</v>
      </c>
      <c r="AW52">
        <f t="shared" si="11"/>
        <v>4.1998225169066039E-2</v>
      </c>
      <c r="AX52">
        <f t="shared" si="11"/>
        <v>4.1998327370863925E-2</v>
      </c>
      <c r="AY52">
        <f t="shared" si="11"/>
        <v>4.199836608882633E-2</v>
      </c>
      <c r="AZ52">
        <f t="shared" ref="AZ52:BQ57" si="14">AZ$2+AZ$3*(1-EXP(-$A52/AZ$5))/($A52/AZ$5)+AZ$4*((1-EXP(-$A52/AZ$5))/($A52/AZ$5)-EXP(-$A52/AZ$5))</f>
        <v>4.1998469133986652E-2</v>
      </c>
    </row>
    <row r="53" spans="1:52">
      <c r="A53">
        <v>43</v>
      </c>
      <c r="B53">
        <f t="shared" si="10"/>
        <v>3.3827081252903304E-2</v>
      </c>
      <c r="C53">
        <f t="shared" si="10"/>
        <v>3.9705243762677644E-2</v>
      </c>
      <c r="D53">
        <f t="shared" si="10"/>
        <v>3.9628039225936953E-2</v>
      </c>
      <c r="E53">
        <f t="shared" si="10"/>
        <v>3.9656686577769801E-2</v>
      </c>
      <c r="F53">
        <f t="shared" si="10"/>
        <v>3.9753094380296491E-2</v>
      </c>
      <c r="G53">
        <f t="shared" si="10"/>
        <v>3.9858798572729066E-2</v>
      </c>
      <c r="H53">
        <f t="shared" si="10"/>
        <v>4.0016208010540448E-2</v>
      </c>
      <c r="I53">
        <f t="shared" si="10"/>
        <v>4.0218455867932566E-2</v>
      </c>
      <c r="J53">
        <f t="shared" si="10"/>
        <v>4.0464162274428318E-2</v>
      </c>
      <c r="K53">
        <f t="shared" si="10"/>
        <v>4.0724218477622642E-2</v>
      </c>
      <c r="L53">
        <f t="shared" si="10"/>
        <v>4.0992095364138774E-2</v>
      </c>
      <c r="M53">
        <f t="shared" si="10"/>
        <v>4.126448572628659E-2</v>
      </c>
      <c r="N53">
        <f t="shared" si="10"/>
        <v>4.1512600690987805E-2</v>
      </c>
      <c r="O53">
        <f t="shared" si="10"/>
        <v>4.1743875251295207E-2</v>
      </c>
      <c r="P53">
        <f t="shared" si="10"/>
        <v>4.1924246806514652E-2</v>
      </c>
      <c r="Q53">
        <f t="shared" si="10"/>
        <v>4.2052761045051394E-2</v>
      </c>
      <c r="R53">
        <f t="shared" si="13"/>
        <v>4.2117971406283629E-2</v>
      </c>
      <c r="S53">
        <f t="shared" si="13"/>
        <v>4.2139579724744497E-2</v>
      </c>
      <c r="T53">
        <f t="shared" si="13"/>
        <v>4.2103221000524951E-2</v>
      </c>
      <c r="U53">
        <f t="shared" si="13"/>
        <v>4.2037666718899136E-2</v>
      </c>
      <c r="V53">
        <f t="shared" si="13"/>
        <v>4.2019594624977875E-2</v>
      </c>
      <c r="W53">
        <f t="shared" si="13"/>
        <v>4.201623975273272E-2</v>
      </c>
      <c r="X53">
        <f t="shared" si="13"/>
        <v>4.2013235571791353E-2</v>
      </c>
      <c r="Y53">
        <f t="shared" si="13"/>
        <v>4.2010681214890197E-2</v>
      </c>
      <c r="Z53">
        <f t="shared" si="13"/>
        <v>4.2008837099570331E-2</v>
      </c>
      <c r="AA53">
        <f t="shared" si="13"/>
        <v>4.2007122663641379E-2</v>
      </c>
      <c r="AB53">
        <f t="shared" si="13"/>
        <v>4.2005759469655235E-2</v>
      </c>
      <c r="AC53">
        <f t="shared" si="13"/>
        <v>4.2004784324337442E-2</v>
      </c>
      <c r="AD53">
        <f t="shared" si="13"/>
        <v>4.2003825545539261E-2</v>
      </c>
      <c r="AE53">
        <f t="shared" si="13"/>
        <v>4.2002988754559489E-2</v>
      </c>
      <c r="AF53">
        <f t="shared" si="13"/>
        <v>4.2002462476090595E-2</v>
      </c>
      <c r="AG53">
        <f t="shared" si="13"/>
        <v>4.200313737170161E-2</v>
      </c>
      <c r="AH53">
        <f t="shared" si="13"/>
        <v>4.2002394679442251E-2</v>
      </c>
      <c r="AI53">
        <f t="shared" si="13"/>
        <v>4.2001789706373333E-2</v>
      </c>
      <c r="AJ53">
        <f t="shared" si="13"/>
        <v>4.2001267605813526E-2</v>
      </c>
      <c r="AK53">
        <f t="shared" si="13"/>
        <v>4.2001258139628163E-2</v>
      </c>
      <c r="AL53">
        <f t="shared" si="13"/>
        <v>4.2000802737434111E-2</v>
      </c>
      <c r="AM53">
        <f t="shared" si="13"/>
        <v>4.2000697212965461E-2</v>
      </c>
      <c r="AN53">
        <f t="shared" si="13"/>
        <v>4.200039981214506E-2</v>
      </c>
      <c r="AO53">
        <f t="shared" si="13"/>
        <v>4.2000143918284619E-2</v>
      </c>
      <c r="AP53">
        <f t="shared" si="13"/>
        <v>4.1999684785007388E-2</v>
      </c>
      <c r="AQ53">
        <f t="shared" si="13"/>
        <v>4.1999607497336403E-2</v>
      </c>
      <c r="AR53">
        <f t="shared" si="13"/>
        <v>4.1999570729436921E-2</v>
      </c>
      <c r="AS53">
        <f t="shared" si="13"/>
        <v>4.1999522153713817E-2</v>
      </c>
      <c r="AT53">
        <f t="shared" si="13"/>
        <v>4.1999397710333584E-2</v>
      </c>
      <c r="AU53">
        <f t="shared" si="13"/>
        <v>4.1999407648484671E-2</v>
      </c>
      <c r="AV53">
        <f t="shared" si="13"/>
        <v>4.1999372706322161E-2</v>
      </c>
      <c r="AW53">
        <f t="shared" ref="AW53:BN58" si="15">AW$2+AW$3*(1-EXP(-$A53/AW$5))/($A53/AW$5)+AW$4*((1-EXP(-$A53/AW$5))/($A53/AW$5)-EXP(-$A53/AW$5))</f>
        <v>4.1999224947226091E-2</v>
      </c>
      <c r="AX53">
        <f t="shared" si="15"/>
        <v>4.1999215671359391E-2</v>
      </c>
      <c r="AY53">
        <f t="shared" si="15"/>
        <v>4.1999155223435211E-2</v>
      </c>
      <c r="AZ53">
        <f t="shared" si="15"/>
        <v>4.1999170023624244E-2</v>
      </c>
    </row>
    <row r="54" spans="1:52">
      <c r="A54">
        <v>44</v>
      </c>
      <c r="B54">
        <f t="shared" si="10"/>
        <v>3.3903581820687333E-2</v>
      </c>
      <c r="C54">
        <f t="shared" si="10"/>
        <v>3.9740384323937006E-2</v>
      </c>
      <c r="D54">
        <f t="shared" si="10"/>
        <v>3.9655684537311019E-2</v>
      </c>
      <c r="E54">
        <f t="shared" si="10"/>
        <v>3.9680754377163743E-2</v>
      </c>
      <c r="F54">
        <f t="shared" si="10"/>
        <v>3.9776012328749909E-2</v>
      </c>
      <c r="G54">
        <f t="shared" si="10"/>
        <v>3.988106324062593E-2</v>
      </c>
      <c r="H54">
        <f t="shared" si="10"/>
        <v>4.0039498211541465E-2</v>
      </c>
      <c r="I54">
        <f t="shared" si="10"/>
        <v>4.0244098598922314E-2</v>
      </c>
      <c r="J54">
        <f t="shared" si="10"/>
        <v>4.0493305464545257E-2</v>
      </c>
      <c r="K54">
        <f t="shared" si="10"/>
        <v>4.0757044787131616E-2</v>
      </c>
      <c r="L54">
        <f t="shared" si="10"/>
        <v>4.1028572484865355E-2</v>
      </c>
      <c r="M54">
        <f t="shared" si="10"/>
        <v>4.1304470000391114E-2</v>
      </c>
      <c r="N54">
        <f t="shared" si="10"/>
        <v>4.1555143550099344E-2</v>
      </c>
      <c r="O54">
        <f t="shared" si="10"/>
        <v>4.1788313395129346E-2</v>
      </c>
      <c r="P54">
        <f t="shared" si="10"/>
        <v>4.1968993915694197E-2</v>
      </c>
      <c r="Q54">
        <f t="shared" si="10"/>
        <v>4.2096334618364303E-2</v>
      </c>
      <c r="R54">
        <f t="shared" si="13"/>
        <v>4.2158706348420318E-2</v>
      </c>
      <c r="S54">
        <f t="shared" si="13"/>
        <v>4.2176538494025057E-2</v>
      </c>
      <c r="T54">
        <f t="shared" si="13"/>
        <v>4.2135140693607187E-2</v>
      </c>
      <c r="U54">
        <f t="shared" si="13"/>
        <v>4.2064240469882275E-2</v>
      </c>
      <c r="V54">
        <f t="shared" si="13"/>
        <v>4.2042757183822076E-2</v>
      </c>
      <c r="W54">
        <f t="shared" si="13"/>
        <v>4.2036772519466803E-2</v>
      </c>
      <c r="X54">
        <f t="shared" si="13"/>
        <v>4.203144488585904E-2</v>
      </c>
      <c r="Y54">
        <f t="shared" si="13"/>
        <v>4.2026836063650118E-2</v>
      </c>
      <c r="Z54">
        <f t="shared" si="13"/>
        <v>4.2023173936633754E-2</v>
      </c>
      <c r="AA54">
        <f t="shared" si="13"/>
        <v>4.2019849825735041E-2</v>
      </c>
      <c r="AB54">
        <f t="shared" si="13"/>
        <v>4.2017060550007757E-2</v>
      </c>
      <c r="AC54">
        <f t="shared" si="13"/>
        <v>4.2014821314908884E-2</v>
      </c>
      <c r="AD54">
        <f t="shared" si="13"/>
        <v>4.2012741618504892E-2</v>
      </c>
      <c r="AE54">
        <f t="shared" si="13"/>
        <v>4.2010910445370239E-2</v>
      </c>
      <c r="AF54">
        <f t="shared" si="13"/>
        <v>4.2009501669230266E-2</v>
      </c>
      <c r="AG54">
        <f t="shared" si="13"/>
        <v>4.2009400135137286E-2</v>
      </c>
      <c r="AH54">
        <f t="shared" si="13"/>
        <v>4.2007961084389957E-2</v>
      </c>
      <c r="AI54">
        <f t="shared" si="13"/>
        <v>4.2006737617120163E-2</v>
      </c>
      <c r="AJ54">
        <f t="shared" si="13"/>
        <v>4.2005666066697409E-2</v>
      </c>
      <c r="AK54">
        <f t="shared" si="13"/>
        <v>4.2005168273000167E-2</v>
      </c>
      <c r="AL54">
        <f t="shared" si="13"/>
        <v>4.2004279019608882E-2</v>
      </c>
      <c r="AM54">
        <f t="shared" si="13"/>
        <v>4.2003787794316821E-2</v>
      </c>
      <c r="AN54">
        <f t="shared" si="13"/>
        <v>4.2003147580643066E-2</v>
      </c>
      <c r="AO54">
        <f t="shared" si="13"/>
        <v>4.2002586903795575E-2</v>
      </c>
      <c r="AP54">
        <f t="shared" si="13"/>
        <v>4.2001861560030392E-2</v>
      </c>
      <c r="AQ54">
        <f t="shared" si="13"/>
        <v>4.2001542750321384E-2</v>
      </c>
      <c r="AR54">
        <f t="shared" si="13"/>
        <v>4.200129117905322E-2</v>
      </c>
      <c r="AS54">
        <f t="shared" si="13"/>
        <v>4.2001051568468839E-2</v>
      </c>
      <c r="AT54">
        <f t="shared" si="13"/>
        <v>4.2000757226526318E-2</v>
      </c>
      <c r="AU54">
        <f t="shared" si="13"/>
        <v>4.2000616006523946E-2</v>
      </c>
      <c r="AV54">
        <f t="shared" si="13"/>
        <v>4.200044661535568E-2</v>
      </c>
      <c r="AW54">
        <f t="shared" si="15"/>
        <v>4.2000179280975429E-2</v>
      </c>
      <c r="AX54">
        <f t="shared" si="15"/>
        <v>4.2000063594604939E-2</v>
      </c>
      <c r="AY54">
        <f t="shared" si="15"/>
        <v>4.1999908488329303E-2</v>
      </c>
      <c r="AZ54">
        <f t="shared" si="15"/>
        <v>4.1999839054677524E-2</v>
      </c>
    </row>
    <row r="55" spans="1:52">
      <c r="A55">
        <v>45</v>
      </c>
      <c r="B55">
        <f t="shared" si="10"/>
        <v>3.3976682366058282E-2</v>
      </c>
      <c r="C55">
        <f t="shared" si="10"/>
        <v>3.9773963081670506E-2</v>
      </c>
      <c r="D55">
        <f t="shared" si="10"/>
        <v>3.9682101167501191E-2</v>
      </c>
      <c r="E55">
        <f t="shared" si="10"/>
        <v>3.9703752496347958E-2</v>
      </c>
      <c r="F55">
        <f t="shared" si="10"/>
        <v>3.9797911702002357E-2</v>
      </c>
      <c r="G55">
        <f t="shared" si="10"/>
        <v>3.9902338368376832E-2</v>
      </c>
      <c r="H55">
        <f t="shared" si="10"/>
        <v>4.0061753293589658E-2</v>
      </c>
      <c r="I55">
        <f t="shared" si="10"/>
        <v>4.0268601654552233E-2</v>
      </c>
      <c r="J55">
        <f t="shared" si="10"/>
        <v>4.0521153403852317E-2</v>
      </c>
      <c r="K55">
        <f t="shared" si="10"/>
        <v>4.0788412152057842E-2</v>
      </c>
      <c r="L55">
        <f t="shared" si="10"/>
        <v>4.106342840307467E-2</v>
      </c>
      <c r="M55">
        <f t="shared" si="10"/>
        <v>4.1342677198769946E-2</v>
      </c>
      <c r="N55">
        <f t="shared" si="10"/>
        <v>4.1595795618715126E-2</v>
      </c>
      <c r="O55">
        <f t="shared" si="10"/>
        <v>4.1830776513630721E-2</v>
      </c>
      <c r="P55">
        <f t="shared" si="10"/>
        <v>4.2011752267595188E-2</v>
      </c>
      <c r="Q55">
        <f t="shared" si="10"/>
        <v>4.2137971591254535E-2</v>
      </c>
      <c r="R55">
        <f t="shared" si="13"/>
        <v>4.2197630851080151E-2</v>
      </c>
      <c r="S55">
        <f t="shared" si="13"/>
        <v>4.2211854653265747E-2</v>
      </c>
      <c r="T55">
        <f t="shared" si="13"/>
        <v>4.2165641735040754E-2</v>
      </c>
      <c r="U55">
        <f t="shared" si="13"/>
        <v>4.2089633166144641E-2</v>
      </c>
      <c r="V55">
        <f t="shared" si="13"/>
        <v>4.2064890296319407E-2</v>
      </c>
      <c r="W55">
        <f t="shared" si="13"/>
        <v>4.2056392719427127E-2</v>
      </c>
      <c r="X55">
        <f t="shared" si="13"/>
        <v>4.2048844897647673E-2</v>
      </c>
      <c r="Y55">
        <f t="shared" si="13"/>
        <v>4.2042272919639058E-2</v>
      </c>
      <c r="Z55">
        <f t="shared" si="13"/>
        <v>4.203687358139125E-2</v>
      </c>
      <c r="AA55">
        <f t="shared" si="13"/>
        <v>4.2032011336583526E-2</v>
      </c>
      <c r="AB55">
        <f t="shared" si="13"/>
        <v>4.2027859360481985E-2</v>
      </c>
      <c r="AC55">
        <f t="shared" si="13"/>
        <v>4.2024412217330914E-2</v>
      </c>
      <c r="AD55">
        <f t="shared" si="13"/>
        <v>4.2021261421846423E-2</v>
      </c>
      <c r="AE55">
        <f t="shared" si="13"/>
        <v>4.2018480061288117E-2</v>
      </c>
      <c r="AF55">
        <f t="shared" si="13"/>
        <v>4.2016228009567932E-2</v>
      </c>
      <c r="AG55">
        <f t="shared" si="13"/>
        <v>4.2015384553733312E-2</v>
      </c>
      <c r="AH55">
        <f t="shared" si="13"/>
        <v>4.2013280093741966E-2</v>
      </c>
      <c r="AI55">
        <f t="shared" si="13"/>
        <v>4.201146562088267E-2</v>
      </c>
      <c r="AJ55">
        <f t="shared" si="13"/>
        <v>4.2009869040573258E-2</v>
      </c>
      <c r="AK55">
        <f t="shared" si="13"/>
        <v>4.20089046227934E-2</v>
      </c>
      <c r="AL55">
        <f t="shared" si="13"/>
        <v>4.2007600800466345E-2</v>
      </c>
      <c r="AM55">
        <f t="shared" si="13"/>
        <v>4.2006741016597224E-2</v>
      </c>
      <c r="AN55">
        <f t="shared" si="13"/>
        <v>4.200577322618583E-2</v>
      </c>
      <c r="AO55">
        <f t="shared" si="13"/>
        <v>4.2004921312251947E-2</v>
      </c>
      <c r="AP55">
        <f t="shared" si="13"/>
        <v>4.2003941589568036E-2</v>
      </c>
      <c r="AQ55">
        <f t="shared" si="13"/>
        <v>4.2003391992125882E-2</v>
      </c>
      <c r="AR55">
        <f t="shared" si="13"/>
        <v>4.2002935164298372E-2</v>
      </c>
      <c r="AS55">
        <f t="shared" si="13"/>
        <v>4.200251300928471E-2</v>
      </c>
      <c r="AT55">
        <f t="shared" si="13"/>
        <v>4.2002056319821519E-2</v>
      </c>
      <c r="AU55">
        <f t="shared" si="13"/>
        <v>4.2001770659800874E-2</v>
      </c>
      <c r="AV55">
        <f t="shared" si="13"/>
        <v>4.2001472795133776E-2</v>
      </c>
      <c r="AW55">
        <f t="shared" si="15"/>
        <v>4.2001091199922479E-2</v>
      </c>
      <c r="AX55">
        <f t="shared" si="15"/>
        <v>4.20008738324004E-2</v>
      </c>
      <c r="AY55">
        <f t="shared" si="15"/>
        <v>4.2000628274808043E-2</v>
      </c>
      <c r="AZ55">
        <f t="shared" si="15"/>
        <v>4.2000478351038928E-2</v>
      </c>
    </row>
    <row r="56" spans="1:52">
      <c r="A56">
        <v>46</v>
      </c>
      <c r="B56">
        <f t="shared" si="10"/>
        <v>3.4046604628560705E-2</v>
      </c>
      <c r="C56">
        <f t="shared" si="10"/>
        <v>3.9806081892925511E-2</v>
      </c>
      <c r="D56">
        <f t="shared" si="10"/>
        <v>3.9707369248138849E-2</v>
      </c>
      <c r="E56">
        <f t="shared" si="10"/>
        <v>3.9725750697161742E-2</v>
      </c>
      <c r="F56">
        <f t="shared" si="10"/>
        <v>3.9818858928764488E-2</v>
      </c>
      <c r="G56">
        <f t="shared" si="10"/>
        <v>3.9922688490967355E-2</v>
      </c>
      <c r="H56">
        <f t="shared" si="10"/>
        <v>4.0083040764037806E-2</v>
      </c>
      <c r="I56">
        <f t="shared" si="10"/>
        <v>4.0292039360892984E-2</v>
      </c>
      <c r="J56">
        <f t="shared" si="10"/>
        <v>4.054779056445585E-2</v>
      </c>
      <c r="K56">
        <f t="shared" si="10"/>
        <v>4.0818415720032072E-2</v>
      </c>
      <c r="L56">
        <f t="shared" si="10"/>
        <v>4.1096768848310004E-2</v>
      </c>
      <c r="M56">
        <f t="shared" si="10"/>
        <v>4.1379223216508484E-2</v>
      </c>
      <c r="N56">
        <f t="shared" si="10"/>
        <v>4.1634680208057009E-2</v>
      </c>
      <c r="O56">
        <f t="shared" si="10"/>
        <v>4.1871393411582775E-2</v>
      </c>
      <c r="P56">
        <f t="shared" si="10"/>
        <v>4.2052651562619225E-2</v>
      </c>
      <c r="Q56">
        <f t="shared" si="10"/>
        <v>4.2177798262698372E-2</v>
      </c>
      <c r="R56">
        <f t="shared" si="13"/>
        <v>4.2234862985514515E-2</v>
      </c>
      <c r="S56">
        <f t="shared" si="13"/>
        <v>4.2245635328493125E-2</v>
      </c>
      <c r="T56">
        <f t="shared" si="13"/>
        <v>4.2194816645074296E-2</v>
      </c>
      <c r="U56">
        <f t="shared" si="13"/>
        <v>4.2113921832667843E-2</v>
      </c>
      <c r="V56">
        <f t="shared" si="13"/>
        <v>4.2086061100010279E-2</v>
      </c>
      <c r="W56">
        <f t="shared" si="13"/>
        <v>4.207515986760154E-2</v>
      </c>
      <c r="X56">
        <f t="shared" si="13"/>
        <v>4.2065488387529541E-2</v>
      </c>
      <c r="Y56">
        <f t="shared" si="13"/>
        <v>4.2057038608284081E-2</v>
      </c>
      <c r="Z56">
        <f t="shared" si="13"/>
        <v>4.2049977589694705E-2</v>
      </c>
      <c r="AA56">
        <f t="shared" si="13"/>
        <v>4.2043644086335569E-2</v>
      </c>
      <c r="AB56">
        <f t="shared" si="13"/>
        <v>4.2038188657675536E-2</v>
      </c>
      <c r="AC56">
        <f t="shared" si="13"/>
        <v>4.2033586124189927E-2</v>
      </c>
      <c r="AD56">
        <f t="shared" si="13"/>
        <v>4.202941079912894E-2</v>
      </c>
      <c r="AE56">
        <f t="shared" si="13"/>
        <v>4.2025720563624747E-2</v>
      </c>
      <c r="AF56">
        <f t="shared" si="13"/>
        <v>4.202266190046311E-2</v>
      </c>
      <c r="AG56">
        <f t="shared" si="13"/>
        <v>4.2021108780339003E-2</v>
      </c>
      <c r="AH56">
        <f t="shared" si="13"/>
        <v>4.2018367841926883E-2</v>
      </c>
      <c r="AI56">
        <f t="shared" si="13"/>
        <v>4.2015988059361277E-2</v>
      </c>
      <c r="AJ56">
        <f t="shared" si="13"/>
        <v>4.20138892765409E-2</v>
      </c>
      <c r="AK56">
        <f t="shared" si="13"/>
        <v>4.2012478522672501E-2</v>
      </c>
      <c r="AL56">
        <f t="shared" si="13"/>
        <v>4.2010778156137504E-2</v>
      </c>
      <c r="AM56">
        <f t="shared" si="13"/>
        <v>4.2009565837969734E-2</v>
      </c>
      <c r="AN56">
        <f t="shared" si="13"/>
        <v>4.2008284713280816E-2</v>
      </c>
      <c r="AO56">
        <f t="shared" si="13"/>
        <v>4.2007154224736568E-2</v>
      </c>
      <c r="AP56">
        <f t="shared" si="13"/>
        <v>4.2005931183082046E-2</v>
      </c>
      <c r="AQ56">
        <f t="shared" si="13"/>
        <v>4.2005160832151209E-2</v>
      </c>
      <c r="AR56">
        <f t="shared" si="13"/>
        <v>4.2004507671958298E-2</v>
      </c>
      <c r="AS56">
        <f t="shared" si="13"/>
        <v>4.2003910909225867E-2</v>
      </c>
      <c r="AT56">
        <f t="shared" si="13"/>
        <v>4.2003298930826466E-2</v>
      </c>
      <c r="AU56">
        <f t="shared" si="13"/>
        <v>4.200287511078532E-2</v>
      </c>
      <c r="AV56">
        <f t="shared" si="13"/>
        <v>4.2002454358420989E-2</v>
      </c>
      <c r="AW56">
        <f t="shared" si="15"/>
        <v>4.2001963470238469E-2</v>
      </c>
      <c r="AX56">
        <f t="shared" si="15"/>
        <v>4.2001648842482316E-2</v>
      </c>
      <c r="AY56">
        <f t="shared" si="15"/>
        <v>4.2001316766237272E-2</v>
      </c>
      <c r="AZ56">
        <f t="shared" si="15"/>
        <v>4.2001089851919457E-2</v>
      </c>
    </row>
    <row r="57" spans="1:52">
      <c r="A57">
        <v>47</v>
      </c>
      <c r="B57">
        <f t="shared" si="10"/>
        <v>3.4113551476677148E-2</v>
      </c>
      <c r="C57">
        <f t="shared" si="10"/>
        <v>3.983683394595583E-2</v>
      </c>
      <c r="D57">
        <f t="shared" si="10"/>
        <v>3.9731562091050193E-2</v>
      </c>
      <c r="E57">
        <f t="shared" si="10"/>
        <v>3.974681280423506E-2</v>
      </c>
      <c r="F57">
        <f t="shared" si="10"/>
        <v>3.9838914784279547E-2</v>
      </c>
      <c r="G57">
        <f t="shared" si="10"/>
        <v>3.9942172651133499E-2</v>
      </c>
      <c r="H57">
        <f t="shared" si="10"/>
        <v>4.0103422385082202E-2</v>
      </c>
      <c r="I57">
        <f t="shared" si="10"/>
        <v>4.0314479718608222E-2</v>
      </c>
      <c r="J57">
        <f t="shared" si="10"/>
        <v>4.0573294229632823E-2</v>
      </c>
      <c r="K57">
        <f t="shared" si="10"/>
        <v>4.0847142541358288E-2</v>
      </c>
      <c r="L57">
        <f t="shared" si="10"/>
        <v>4.1128690552246501E-2</v>
      </c>
      <c r="M57">
        <f t="shared" si="10"/>
        <v>4.141421408570916E-2</v>
      </c>
      <c r="N57">
        <f t="shared" si="10"/>
        <v>4.1671910135219717E-2</v>
      </c>
      <c r="O57">
        <f t="shared" si="10"/>
        <v>4.1910281932110174E-2</v>
      </c>
      <c r="P57">
        <f t="shared" si="10"/>
        <v>4.209181046326544E-2</v>
      </c>
      <c r="Q57">
        <f t="shared" si="10"/>
        <v>4.2215930183212409E-2</v>
      </c>
      <c r="R57">
        <f t="shared" si="13"/>
        <v>4.2270510774686756E-2</v>
      </c>
      <c r="S57">
        <f t="shared" si="13"/>
        <v>4.2277978528890134E-2</v>
      </c>
      <c r="T57">
        <f t="shared" si="13"/>
        <v>4.22227500700822E-2</v>
      </c>
      <c r="U57">
        <f t="shared" si="13"/>
        <v>4.2137176939236978E-2</v>
      </c>
      <c r="V57">
        <f t="shared" si="13"/>
        <v>4.2106331018700149E-2</v>
      </c>
      <c r="W57">
        <f t="shared" si="13"/>
        <v>4.2093128413960373E-2</v>
      </c>
      <c r="X57">
        <f t="shared" si="13"/>
        <v>4.2081423644008686E-2</v>
      </c>
      <c r="Y57">
        <f t="shared" si="13"/>
        <v>4.2071175969939492E-2</v>
      </c>
      <c r="Z57">
        <f t="shared" si="13"/>
        <v>4.2062523980790134E-2</v>
      </c>
      <c r="AA57">
        <f t="shared" si="13"/>
        <v>4.2054781825608401E-2</v>
      </c>
      <c r="AB57">
        <f t="shared" si="13"/>
        <v>4.2048078410440073E-2</v>
      </c>
      <c r="AC57">
        <f t="shared" si="13"/>
        <v>4.2042369652151648E-2</v>
      </c>
      <c r="AD57">
        <f t="shared" si="13"/>
        <v>4.2037213394504558E-2</v>
      </c>
      <c r="AE57">
        <f t="shared" si="13"/>
        <v>4.2032652959572585E-2</v>
      </c>
      <c r="AF57">
        <f t="shared" si="13"/>
        <v>4.2028822008850379E-2</v>
      </c>
      <c r="AG57">
        <f t="shared" si="13"/>
        <v>4.2026589422908177E-2</v>
      </c>
      <c r="AH57">
        <f t="shared" si="13"/>
        <v>4.2023239090255224E-2</v>
      </c>
      <c r="AI57">
        <f t="shared" si="13"/>
        <v>4.2020318053708226E-2</v>
      </c>
      <c r="AJ57">
        <f t="shared" si="13"/>
        <v>4.201773843869E-2</v>
      </c>
      <c r="AK57">
        <f t="shared" si="13"/>
        <v>4.2015900341752316E-2</v>
      </c>
      <c r="AL57">
        <f t="shared" si="13"/>
        <v>4.2013820305225852E-2</v>
      </c>
      <c r="AM57">
        <f t="shared" si="13"/>
        <v>4.2012270454214358E-2</v>
      </c>
      <c r="AN57">
        <f t="shared" si="13"/>
        <v>4.2010689328617352E-2</v>
      </c>
      <c r="AO57">
        <f t="shared" si="13"/>
        <v>4.2009292119697825E-2</v>
      </c>
      <c r="AP57">
        <f t="shared" si="13"/>
        <v>4.2007836113068492E-2</v>
      </c>
      <c r="AQ57">
        <f t="shared" si="13"/>
        <v>4.2006854402411538E-2</v>
      </c>
      <c r="AR57">
        <f t="shared" si="13"/>
        <v>4.2006013264419363E-2</v>
      </c>
      <c r="AS57">
        <f t="shared" si="13"/>
        <v>4.2005249324081534E-2</v>
      </c>
      <c r="AT57">
        <f t="shared" si="13"/>
        <v>4.20044886647837E-2</v>
      </c>
      <c r="AU57">
        <f t="shared" si="13"/>
        <v>4.2003932563870035E-2</v>
      </c>
      <c r="AV57">
        <f t="shared" si="13"/>
        <v>4.2003394153070563E-2</v>
      </c>
      <c r="AW57">
        <f t="shared" si="15"/>
        <v>4.2002798622680096E-2</v>
      </c>
      <c r="AX57">
        <f t="shared" si="15"/>
        <v>4.2002390873421926E-2</v>
      </c>
      <c r="AY57">
        <f t="shared" si="15"/>
        <v>4.2001975960167852E-2</v>
      </c>
      <c r="AZ57">
        <f t="shared" si="15"/>
        <v>4.2001675331493862E-2</v>
      </c>
    </row>
    <row r="58" spans="1:52">
      <c r="A58">
        <v>48</v>
      </c>
      <c r="B58">
        <f t="shared" si="10"/>
        <v>3.4177708873419768E-2</v>
      </c>
      <c r="C58">
        <f t="shared" si="10"/>
        <v>3.986630466326091E-2</v>
      </c>
      <c r="D58">
        <f t="shared" si="10"/>
        <v>3.9754746898686362E-2</v>
      </c>
      <c r="E58">
        <f t="shared" si="10"/>
        <v>3.9766997323459292E-2</v>
      </c>
      <c r="F58">
        <f t="shared" si="10"/>
        <v>3.9858134979211361E-2</v>
      </c>
      <c r="G58">
        <f t="shared" si="10"/>
        <v>3.9960844971437738E-2</v>
      </c>
      <c r="H58">
        <f t="shared" si="10"/>
        <v>4.0122954772160824E-2</v>
      </c>
      <c r="I58">
        <f t="shared" si="10"/>
        <v>4.0335985061771239E-2</v>
      </c>
      <c r="J58">
        <f t="shared" si="10"/>
        <v>4.0597735242561474E-2</v>
      </c>
      <c r="K58">
        <f t="shared" si="10"/>
        <v>4.0874672412358114E-2</v>
      </c>
      <c r="L58">
        <f t="shared" si="10"/>
        <v>4.1159282185824549E-2</v>
      </c>
      <c r="M58">
        <f t="shared" si="10"/>
        <v>4.1447747002727076E-2</v>
      </c>
      <c r="N58">
        <f t="shared" si="10"/>
        <v>4.1707588816144579E-2</v>
      </c>
      <c r="O58">
        <f t="shared" si="10"/>
        <v>4.1947550098351674E-2</v>
      </c>
      <c r="P58">
        <f t="shared" si="10"/>
        <v>4.2129337743753117E-2</v>
      </c>
      <c r="Q58">
        <f t="shared" si="10"/>
        <v>4.2252473274340736E-2</v>
      </c>
      <c r="R58">
        <f t="shared" si="13"/>
        <v>4.2304673239847095E-2</v>
      </c>
      <c r="S58">
        <f t="shared" si="13"/>
        <v>4.2308974096369183E-2</v>
      </c>
      <c r="T58">
        <f t="shared" si="13"/>
        <v>4.2249519602689682E-2</v>
      </c>
      <c r="U58">
        <f t="shared" si="13"/>
        <v>4.2159463083228724E-2</v>
      </c>
      <c r="V58">
        <f t="shared" si="13"/>
        <v>4.2125756357603857E-2</v>
      </c>
      <c r="W58">
        <f t="shared" si="13"/>
        <v>4.2110348271029795E-2</v>
      </c>
      <c r="X58">
        <f t="shared" si="13"/>
        <v>4.2096694931594847E-2</v>
      </c>
      <c r="Y58">
        <f t="shared" si="13"/>
        <v>4.2084724274972576E-2</v>
      </c>
      <c r="Z58">
        <f t="shared" si="13"/>
        <v>4.2074547605691001E-2</v>
      </c>
      <c r="AA58">
        <f t="shared" si="13"/>
        <v>4.206545549250168E-2</v>
      </c>
      <c r="AB58">
        <f t="shared" si="13"/>
        <v>4.20575560902531E-2</v>
      </c>
      <c r="AC58">
        <f t="shared" si="13"/>
        <v>4.2050787199853237E-2</v>
      </c>
      <c r="AD58">
        <f t="shared" si="13"/>
        <v>4.2044690881803314E-2</v>
      </c>
      <c r="AE58">
        <f t="shared" si="13"/>
        <v>4.2039296505746081E-2</v>
      </c>
      <c r="AF58">
        <f t="shared" si="13"/>
        <v>4.2034725446105439E-2</v>
      </c>
      <c r="AG58">
        <f t="shared" si="13"/>
        <v>4.2031841705415414E-2</v>
      </c>
      <c r="AH58">
        <f t="shared" si="13"/>
        <v>4.2027907369943378E-2</v>
      </c>
      <c r="AI58">
        <f t="shared" si="13"/>
        <v>4.202446763165979E-2</v>
      </c>
      <c r="AJ58">
        <f t="shared" si="13"/>
        <v>4.2021427219114699E-2</v>
      </c>
      <c r="AK58">
        <f t="shared" si="13"/>
        <v>4.2019179585065451E-2</v>
      </c>
      <c r="AL58">
        <f t="shared" si="13"/>
        <v>4.2016735698127368E-2</v>
      </c>
      <c r="AM58">
        <f t="shared" si="13"/>
        <v>4.2014862378137841E-2</v>
      </c>
      <c r="AN58">
        <f t="shared" si="13"/>
        <v>4.2012993751668108E-2</v>
      </c>
      <c r="AO58">
        <f t="shared" si="13"/>
        <v>4.2011340935720058E-2</v>
      </c>
      <c r="AP58">
        <f t="shared" si="13"/>
        <v>4.2009661670988095E-2</v>
      </c>
      <c r="AQ58">
        <f t="shared" si="13"/>
        <v>4.2008477407258486E-2</v>
      </c>
      <c r="AR58">
        <f t="shared" si="13"/>
        <v>4.2007456123873785E-2</v>
      </c>
      <c r="AS58">
        <f t="shared" si="13"/>
        <v>4.2006531971662722E-2</v>
      </c>
      <c r="AT58">
        <f t="shared" si="13"/>
        <v>4.200562882650264E-2</v>
      </c>
      <c r="AU58">
        <f t="shared" si="13"/>
        <v>4.2004945956418349E-2</v>
      </c>
      <c r="AV58">
        <f t="shared" si="13"/>
        <v>4.2004294789617549E-2</v>
      </c>
      <c r="AW58">
        <f t="shared" si="15"/>
        <v>4.2003598977110257E-2</v>
      </c>
      <c r="AX58">
        <f t="shared" si="15"/>
        <v>4.200310198641187E-2</v>
      </c>
      <c r="AY58">
        <f t="shared" si="15"/>
        <v>4.2002607687690104E-2</v>
      </c>
      <c r="AZ58">
        <f t="shared" si="15"/>
        <v>4.2002236416090834E-2</v>
      </c>
    </row>
    <row r="59" spans="1:52">
      <c r="A59">
        <v>49</v>
      </c>
      <c r="B59">
        <f t="shared" si="10"/>
        <v>3.4239247601290594E-2</v>
      </c>
      <c r="C59">
        <f t="shared" si="10"/>
        <v>3.989457249403424E-2</v>
      </c>
      <c r="D59">
        <f t="shared" si="10"/>
        <v>3.9776985387549715E-2</v>
      </c>
      <c r="E59">
        <f t="shared" si="10"/>
        <v>3.9786357984722749E-2</v>
      </c>
      <c r="F59">
        <f t="shared" si="10"/>
        <v>3.9876570676429079E-2</v>
      </c>
      <c r="G59">
        <f t="shared" si="10"/>
        <v>3.9978755156307326E-2</v>
      </c>
      <c r="H59">
        <f t="shared" si="10"/>
        <v>4.0141689919098944E-2</v>
      </c>
      <c r="I59">
        <f t="shared" si="10"/>
        <v>4.0356612636039714E-2</v>
      </c>
      <c r="J59">
        <f t="shared" si="10"/>
        <v>4.0621178663409599E-2</v>
      </c>
      <c r="K59">
        <f t="shared" si="10"/>
        <v>4.0901078615495384E-2</v>
      </c>
      <c r="L59">
        <f t="shared" si="10"/>
        <v>4.1188625181685493E-2</v>
      </c>
      <c r="M59">
        <f t="shared" si="10"/>
        <v>4.1479911229680068E-2</v>
      </c>
      <c r="N59">
        <f t="shared" si="10"/>
        <v>4.1741811224820444E-2</v>
      </c>
      <c r="O59">
        <f t="shared" si="10"/>
        <v>4.1983297115397798E-2</v>
      </c>
      <c r="P59">
        <f t="shared" si="10"/>
        <v>4.2165333298932857E-2</v>
      </c>
      <c r="Q59">
        <f t="shared" si="10"/>
        <v>4.2287524811115272E-2</v>
      </c>
      <c r="R59">
        <f t="shared" si="13"/>
        <v>4.2337441319000448E-2</v>
      </c>
      <c r="S59">
        <f t="shared" si="13"/>
        <v>4.2338704538907285E-2</v>
      </c>
      <c r="T59">
        <f t="shared" si="13"/>
        <v>4.2275196501500314E-2</v>
      </c>
      <c r="U59">
        <f t="shared" si="13"/>
        <v>4.2180839588809332E-2</v>
      </c>
      <c r="V59">
        <f t="shared" si="13"/>
        <v>4.2144388825628515E-2</v>
      </c>
      <c r="W59">
        <f t="shared" si="13"/>
        <v>4.2126865276876556E-2</v>
      </c>
      <c r="X59">
        <f t="shared" si="13"/>
        <v>4.211134290139739E-2</v>
      </c>
      <c r="Y59">
        <f t="shared" si="13"/>
        <v>4.209771958803224E-2</v>
      </c>
      <c r="Z59">
        <f t="shared" si="13"/>
        <v>4.2086080470453167E-2</v>
      </c>
      <c r="AA59">
        <f t="shared" si="13"/>
        <v>4.2075693499576447E-2</v>
      </c>
      <c r="AB59">
        <f t="shared" si="13"/>
        <v>4.2066646926040875E-2</v>
      </c>
      <c r="AC59">
        <f t="shared" si="13"/>
        <v>4.2058861174222688E-2</v>
      </c>
      <c r="AD59">
        <f t="shared" si="13"/>
        <v>4.205186316557756E-2</v>
      </c>
      <c r="AE59">
        <f t="shared" si="13"/>
        <v>4.2045668886804118E-2</v>
      </c>
      <c r="AF59">
        <f t="shared" si="13"/>
        <v>4.2040387926768549E-2</v>
      </c>
      <c r="AG59">
        <f t="shared" si="13"/>
        <v>4.2036879609072188E-2</v>
      </c>
      <c r="AH59">
        <f t="shared" si="13"/>
        <v>4.2032385107627829E-2</v>
      </c>
      <c r="AI59">
        <f t="shared" si="13"/>
        <v>4.2028447839104421E-2</v>
      </c>
      <c r="AJ59">
        <f t="shared" ref="AJ59:BA60" si="16">AJ$2+AJ$3*(1-EXP(-$A59/AJ$5))/($A59/AJ$5)+AJ$4*((1-EXP(-$A59/AJ$5))/($A59/AJ$5)-EXP(-$A59/AJ$5))</f>
        <v>4.2024965437092394E-2</v>
      </c>
      <c r="AK59">
        <f t="shared" si="16"/>
        <v>4.2022324981729919E-2</v>
      </c>
      <c r="AL59">
        <f t="shared" si="16"/>
        <v>4.2019532095415528E-2</v>
      </c>
      <c r="AM59">
        <f t="shared" si="16"/>
        <v>4.2017348509261719E-2</v>
      </c>
      <c r="AN59">
        <f t="shared" si="16"/>
        <v>4.2015204116647248E-2</v>
      </c>
      <c r="AO59">
        <f t="shared" si="16"/>
        <v>4.2013306126609286E-2</v>
      </c>
      <c r="AP59">
        <f t="shared" si="16"/>
        <v>4.20114127163492E-2</v>
      </c>
      <c r="AQ59">
        <f t="shared" si="16"/>
        <v>4.2010034167018234E-2</v>
      </c>
      <c r="AR59">
        <f t="shared" si="16"/>
        <v>4.2008840091113206E-2</v>
      </c>
      <c r="AS59">
        <f t="shared" si="16"/>
        <v>4.2007762266288183E-2</v>
      </c>
      <c r="AT59">
        <f t="shared" si="16"/>
        <v>4.2006722451014576E-2</v>
      </c>
      <c r="AU59">
        <f t="shared" si="16"/>
        <v>4.2005917986010853E-2</v>
      </c>
      <c r="AV59">
        <f t="shared" si="16"/>
        <v>4.2005158665493883E-2</v>
      </c>
      <c r="AW59">
        <f t="shared" si="16"/>
        <v>4.2004366664016857E-2</v>
      </c>
      <c r="AX59">
        <f t="shared" si="16"/>
        <v>4.2003784074385549E-2</v>
      </c>
      <c r="AY59">
        <f t="shared" si="16"/>
        <v>4.2003213630418833E-2</v>
      </c>
      <c r="AZ59">
        <f t="shared" si="16"/>
        <v>4.2002774599278613E-2</v>
      </c>
    </row>
    <row r="60" spans="1:52">
      <c r="A60">
        <v>50</v>
      </c>
      <c r="B60">
        <f t="shared" si="10"/>
        <v>3.4298324780279034E-2</v>
      </c>
      <c r="C60">
        <f t="shared" si="10"/>
        <v>3.9921709611508885E-2</v>
      </c>
      <c r="D60">
        <f t="shared" si="10"/>
        <v>3.9798334336801369E-2</v>
      </c>
      <c r="E60">
        <f t="shared" si="10"/>
        <v>3.9804944219515324E-2</v>
      </c>
      <c r="F60">
        <f t="shared" si="10"/>
        <v>3.9894268945781228E-2</v>
      </c>
      <c r="G60">
        <f t="shared" si="10"/>
        <v>3.9995948933835512E-2</v>
      </c>
      <c r="H60">
        <f t="shared" si="10"/>
        <v>4.0159675660249639E-2</v>
      </c>
      <c r="I60">
        <f t="shared" si="10"/>
        <v>4.0376415107467499E-2</v>
      </c>
      <c r="J60">
        <f t="shared" si="10"/>
        <v>4.064368434759625E-2</v>
      </c>
      <c r="K60">
        <f t="shared" si="10"/>
        <v>4.0926428570714629E-2</v>
      </c>
      <c r="L60">
        <f t="shared" si="10"/>
        <v>4.1216794457947771E-2</v>
      </c>
      <c r="M60">
        <f t="shared" si="10"/>
        <v>4.1510788887813482E-2</v>
      </c>
      <c r="N60">
        <f t="shared" si="10"/>
        <v>4.1774664737417644E-2</v>
      </c>
      <c r="O60">
        <f t="shared" si="10"/>
        <v>4.2017614252033687E-2</v>
      </c>
      <c r="P60">
        <f t="shared" si="10"/>
        <v>4.2199889032164317E-2</v>
      </c>
      <c r="Q60">
        <f t="shared" si="10"/>
        <v>4.2321174286653343E-2</v>
      </c>
      <c r="R60">
        <f t="shared" ref="R60:AV68" si="17">R$2+R$3*(1-EXP(-$A60/R$5))/($A60/R$5)+R$4*((1-EXP(-$A60/R$5))/($A60/R$5)-EXP(-$A60/R$5))</f>
        <v>4.2368898675185715E-2</v>
      </c>
      <c r="S60">
        <f t="shared" si="17"/>
        <v>4.2367245763903126E-2</v>
      </c>
      <c r="T60">
        <f t="shared" si="17"/>
        <v>4.2299846324472132E-2</v>
      </c>
      <c r="U60">
        <f t="shared" si="17"/>
        <v>4.2201361034239E-2</v>
      </c>
      <c r="V60">
        <f t="shared" si="17"/>
        <v>4.2162275994990811E-2</v>
      </c>
      <c r="W60">
        <f t="shared" si="17"/>
        <v>4.2142721602541802E-2</v>
      </c>
      <c r="X60">
        <f t="shared" si="17"/>
        <v>4.2125404952454586E-2</v>
      </c>
      <c r="Y60">
        <f t="shared" si="17"/>
        <v>4.2110195088611246E-2</v>
      </c>
      <c r="Z60">
        <f t="shared" si="17"/>
        <v>4.2097152020662054E-2</v>
      </c>
      <c r="AA60">
        <f t="shared" si="17"/>
        <v>4.2085521986401399E-2</v>
      </c>
      <c r="AB60">
        <f t="shared" si="17"/>
        <v>4.2075374128426719E-2</v>
      </c>
      <c r="AC60">
        <f t="shared" si="17"/>
        <v>4.2066612189643721E-2</v>
      </c>
      <c r="AD60">
        <f t="shared" si="17"/>
        <v>4.2058748558024328E-2</v>
      </c>
      <c r="AE60">
        <f t="shared" si="17"/>
        <v>4.2051786372640745E-2</v>
      </c>
      <c r="AF60">
        <f t="shared" si="17"/>
        <v>4.2045823908223756E-2</v>
      </c>
      <c r="AG60">
        <f t="shared" si="17"/>
        <v>4.2041715996599296E-2</v>
      </c>
      <c r="AH60">
        <f t="shared" si="17"/>
        <v>4.2036683735819681E-2</v>
      </c>
      <c r="AI60">
        <f t="shared" si="17"/>
        <v>4.2032268838264428E-2</v>
      </c>
      <c r="AJ60">
        <f t="shared" si="17"/>
        <v>4.2028362126362691E-2</v>
      </c>
      <c r="AK60">
        <f t="shared" si="17"/>
        <v>4.2025344562538217E-2</v>
      </c>
      <c r="AL60">
        <f t="shared" si="17"/>
        <v>4.2022216636821437E-2</v>
      </c>
      <c r="AM60">
        <f t="shared" si="17"/>
        <v>4.2019735195148886E-2</v>
      </c>
      <c r="AN60">
        <f t="shared" si="17"/>
        <v>4.2017326067034559E-2</v>
      </c>
      <c r="AO60">
        <f t="shared" si="17"/>
        <v>4.2015192709869462E-2</v>
      </c>
      <c r="AP60">
        <f t="shared" si="17"/>
        <v>4.2013093719901723E-2</v>
      </c>
      <c r="AQ60">
        <f t="shared" si="17"/>
        <v>4.2011528656392801E-2</v>
      </c>
      <c r="AR60">
        <f t="shared" si="17"/>
        <v>4.2010168699667678E-2</v>
      </c>
      <c r="AS60">
        <f t="shared" si="17"/>
        <v>4.200894334913273E-2</v>
      </c>
      <c r="AT60">
        <f t="shared" si="17"/>
        <v>4.2007772330549684E-2</v>
      </c>
      <c r="AU60">
        <f t="shared" si="17"/>
        <v>4.2006851134422901E-2</v>
      </c>
      <c r="AV60">
        <f t="shared" si="17"/>
        <v>4.2005987986338034E-2</v>
      </c>
      <c r="AW60">
        <f t="shared" si="16"/>
        <v>4.200510364344974E-2</v>
      </c>
      <c r="AX60">
        <f t="shared" si="16"/>
        <v>4.2004438878842545E-2</v>
      </c>
      <c r="AY60">
        <f t="shared" si="16"/>
        <v>4.2003795335440422E-2</v>
      </c>
      <c r="AZ60">
        <f t="shared" si="16"/>
        <v>4.200329125514065E-2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activeCell="F5" sqref="F5"/>
    </sheetView>
  </sheetViews>
  <sheetFormatPr baseColWidth="10" defaultRowHeight="12" x14ac:dyDescent="0"/>
  <cols>
    <col min="5" max="5" width="12.33203125" bestFit="1" customWidth="1"/>
    <col min="7" max="7" width="11.1640625" customWidth="1"/>
    <col min="8" max="8" width="14.6640625" customWidth="1"/>
  </cols>
  <sheetData>
    <row r="1" spans="1:9">
      <c r="A1" t="s">
        <v>14</v>
      </c>
      <c r="B1" t="s">
        <v>18</v>
      </c>
      <c r="D1" t="s">
        <v>29</v>
      </c>
      <c r="E1">
        <v>51</v>
      </c>
      <c r="G1" t="s">
        <v>26</v>
      </c>
      <c r="H1" t="s">
        <v>27</v>
      </c>
      <c r="I1" t="s">
        <v>28</v>
      </c>
    </row>
    <row r="2" spans="1:9">
      <c r="A2">
        <v>0</v>
      </c>
      <c r="B2">
        <f>HLOOKUP(A2,nelson_siegel_tau1fixed!$B$1:$AZ$9,9)</f>
        <v>5.874681193732828E-3</v>
      </c>
      <c r="D2" t="s">
        <v>30</v>
      </c>
      <c r="H2">
        <f ca="1">RAND()</f>
        <v>8.8476223077601834E-2</v>
      </c>
      <c r="I2">
        <f ca="1">$E$11+$E$10*B2+$E$12^0.5*H2</f>
        <v>9.840934017991668E-3</v>
      </c>
    </row>
    <row r="3" spans="1:9">
      <c r="A3">
        <v>1</v>
      </c>
      <c r="B3">
        <f>HLOOKUP(A3,nelson_siegel_tau1fixed!$B$1:$AZ$9,9)</f>
        <v>-6.3744576063056169E-3</v>
      </c>
      <c r="H3">
        <f t="shared" ref="H3:H66" ca="1" si="0">RAND()</f>
        <v>0.56955083829839614</v>
      </c>
      <c r="I3">
        <f ca="1">$E$11+$E$10*I2+$E$12^0.5*H3</f>
        <v>1.4996522715724584E-2</v>
      </c>
    </row>
    <row r="4" spans="1:9">
      <c r="A4">
        <v>2</v>
      </c>
      <c r="B4">
        <f>HLOOKUP(A4,nelson_siegel_tau1fixed!$B$1:$AZ$9,9)</f>
        <v>2.6409976593052137E-3</v>
      </c>
      <c r="H4">
        <f t="shared" ca="1" si="0"/>
        <v>0.36192684103368933</v>
      </c>
      <c r="I4">
        <f ca="1">$E$11+$E$10*I3+$E$12^0.5*H4</f>
        <v>1.8968771935265062E-2</v>
      </c>
    </row>
    <row r="5" spans="1:9">
      <c r="A5">
        <v>3</v>
      </c>
      <c r="B5">
        <f>HLOOKUP(A5,nelson_siegel_tau1fixed!$B$1:$AZ$9,9)</f>
        <v>1.3059418615275181E-2</v>
      </c>
      <c r="H5">
        <f t="shared" ca="1" si="0"/>
        <v>0.67915848193693895</v>
      </c>
      <c r="I5">
        <f ca="1">$E$11+$E$10*I4+$E$12^0.5*H5</f>
        <v>2.359291380941813E-2</v>
      </c>
    </row>
    <row r="6" spans="1:9">
      <c r="A6">
        <v>4</v>
      </c>
      <c r="B6">
        <f>HLOOKUP(A6,nelson_siegel_tau1fixed!$B$1:$AZ$9,9)</f>
        <v>2.2520564012410305E-2</v>
      </c>
      <c r="H6">
        <f t="shared" ca="1" si="0"/>
        <v>0.38608215171654503</v>
      </c>
      <c r="I6">
        <f ca="1">$E$11+$E$10*I5+$E$12^0.5*H6</f>
        <v>2.6805570476275756E-2</v>
      </c>
    </row>
    <row r="7" spans="1:9">
      <c r="A7">
        <v>5</v>
      </c>
      <c r="B7">
        <f>HLOOKUP(A7,nelson_siegel_tau1fixed!$B$1:$AZ$9,9)</f>
        <v>2.9003617929078261E-2</v>
      </c>
      <c r="H7">
        <f t="shared" ca="1" si="0"/>
        <v>0.76971922227205924</v>
      </c>
      <c r="I7">
        <f ca="1">$E$11+$E$10*I6+$E$12^0.5*H7</f>
        <v>3.0961820682070845E-2</v>
      </c>
    </row>
    <row r="8" spans="1:9">
      <c r="A8">
        <v>6</v>
      </c>
      <c r="B8">
        <f>HLOOKUP(A8,nelson_siegel_tau1fixed!$B$1:$AZ$9,9)</f>
        <v>3.518883742654158E-2</v>
      </c>
      <c r="H8">
        <f t="shared" ca="1" si="0"/>
        <v>0.690426220987996</v>
      </c>
      <c r="I8">
        <f ca="1">$E$11+$E$10*I7+$E$12^0.5*H8</f>
        <v>3.4452733258693115E-2</v>
      </c>
    </row>
    <row r="9" spans="1:9">
      <c r="A9">
        <v>7</v>
      </c>
      <c r="B9">
        <f>HLOOKUP(A9,nelson_siegel_tau1fixed!$B$1:$AZ$9,9)</f>
        <v>4.0779555271443974E-2</v>
      </c>
      <c r="D9" t="s">
        <v>19</v>
      </c>
      <c r="H9">
        <f t="shared" ca="1" si="0"/>
        <v>0.25584412509158605</v>
      </c>
      <c r="I9">
        <f ca="1">$E$11+$E$10*I8+$E$12^0.5*H9</f>
        <v>3.6179062028226419E-2</v>
      </c>
    </row>
    <row r="10" spans="1:9">
      <c r="A10">
        <v>8</v>
      </c>
      <c r="B10">
        <f>HLOOKUP(A10,nelson_siegel_tau1fixed!$B$1:$AZ$9,9)</f>
        <v>4.5794908785529775E-2</v>
      </c>
      <c r="D10" t="s">
        <v>20</v>
      </c>
      <c r="E10">
        <f>(E1*SUMPRODUCT(B3:B52,B2:B51)-SUM(B3:B52)*SUM(B2:B51))/(E1*SUMPRODUCT(B2:B51,B2:B51)-SUM(B2:B51)*SUM(B2:B51))</f>
        <v>0.90243099131187154</v>
      </c>
      <c r="H10">
        <f t="shared" ca="1" si="0"/>
        <v>0.56465540358968236</v>
      </c>
      <c r="I10">
        <f ca="1">$E$11+$E$10*I9+$E$12^0.5*H10</f>
        <v>3.8748824997171194E-2</v>
      </c>
    </row>
    <row r="11" spans="1:9">
      <c r="A11">
        <v>9</v>
      </c>
      <c r="B11">
        <f>HLOOKUP(A11,nelson_siegel_tau1fixed!$B$1:$AZ$9,9)</f>
        <v>4.9245206616548257E-2</v>
      </c>
      <c r="D11" t="s">
        <v>22</v>
      </c>
      <c r="E11">
        <f>(SUM(B3:B52)-E10*SUM(B2:B51))/(E1)</f>
        <v>4.2495329079809329E-3</v>
      </c>
      <c r="H11">
        <f t="shared" ca="1" si="0"/>
        <v>0.97215465131539702</v>
      </c>
      <c r="I11">
        <f ca="1">$E$11+$E$10*I10+$E$12^0.5*H11</f>
        <v>4.2403096310838766E-2</v>
      </c>
    </row>
    <row r="12" spans="1:9">
      <c r="A12">
        <v>10</v>
      </c>
      <c r="B12">
        <f>HLOOKUP(A12,nelson_siegel_tau1fixed!$B$1:$AZ$9,9)</f>
        <v>5.1458896616570438E-2</v>
      </c>
      <c r="D12" t="s">
        <v>23</v>
      </c>
      <c r="E12" s="3">
        <f>SUMPRODUCT(B3:B52-E10*B2:B51-E11,B3:B52-E10*B2:B51-E11)/E1</f>
        <v>1.073651820617782E-5</v>
      </c>
      <c r="H12">
        <f t="shared" ca="1" si="0"/>
        <v>0.44176497005788073</v>
      </c>
      <c r="I12">
        <f ca="1">$E$11+$E$10*I11+$E$12^0.5*H12</f>
        <v>4.3962915929611851E-2</v>
      </c>
    </row>
    <row r="13" spans="1:9">
      <c r="A13">
        <v>11</v>
      </c>
      <c r="B13">
        <f>HLOOKUP(A13,nelson_siegel_tau1fixed!$B$1:$AZ$9,9)</f>
        <v>5.2756407630243946E-2</v>
      </c>
      <c r="H13">
        <f t="shared" ca="1" si="0"/>
        <v>4.5788123466740771E-2</v>
      </c>
      <c r="I13">
        <f ca="1">$E$11+$E$10*I12+$E$12^0.5*H13</f>
        <v>4.4073062945866902E-2</v>
      </c>
    </row>
    <row r="14" spans="1:9">
      <c r="A14">
        <v>12</v>
      </c>
      <c r="B14">
        <f>HLOOKUP(A14,nelson_siegel_tau1fixed!$B$1:$AZ$9,9)</f>
        <v>5.2461796701635928E-2</v>
      </c>
      <c r="D14" t="s">
        <v>21</v>
      </c>
      <c r="E14">
        <f>-LOG(E10)</f>
        <v>4.4585998550649472E-2</v>
      </c>
      <c r="H14">
        <f t="shared" ca="1" si="0"/>
        <v>0.57370247491723092</v>
      </c>
      <c r="I14">
        <f ca="1">$E$11+$E$10*I13+$E$12^0.5*H14</f>
        <v>4.5902260271521521E-2</v>
      </c>
    </row>
    <row r="15" spans="1:9">
      <c r="A15">
        <v>13</v>
      </c>
      <c r="B15">
        <f>HLOOKUP(A15,nelson_siegel_tau1fixed!$B$1:$AZ$9,9)</f>
        <v>5.1519669058640027E-2</v>
      </c>
      <c r="D15" t="s">
        <v>24</v>
      </c>
      <c r="E15">
        <f>E11/(1-E10)</f>
        <v>4.3554126101293347E-2</v>
      </c>
      <c r="H15">
        <f t="shared" ca="1" si="0"/>
        <v>8.0810705366879954E-2</v>
      </c>
      <c r="I15">
        <f ca="1">$E$11+$E$10*I14+$E$12^0.5*H15</f>
        <v>4.5937944569300636E-2</v>
      </c>
    </row>
    <row r="16" spans="1:9">
      <c r="A16">
        <v>14</v>
      </c>
      <c r="B16">
        <f>HLOOKUP(A16,nelson_siegel_tau1fixed!$B$1:$AZ$9,9)</f>
        <v>4.8989528804133833E-2</v>
      </c>
      <c r="D16" t="s">
        <v>25</v>
      </c>
      <c r="E16">
        <f>(E12*2*LOG(E10)/(E10^2-1))^0.5</f>
        <v>2.2710964410148364E-3</v>
      </c>
      <c r="H16">
        <f t="shared" ca="1" si="0"/>
        <v>0.18568325505544103</v>
      </c>
      <c r="I16">
        <f ca="1">$E$11+$E$10*I15+$E$12^0.5*H16</f>
        <v>4.6313779153443105E-2</v>
      </c>
    </row>
    <row r="17" spans="1:9">
      <c r="A17">
        <v>15</v>
      </c>
      <c r="B17">
        <f>HLOOKUP(A17,nelson_siegel_tau1fixed!$B$1:$AZ$9,9)</f>
        <v>4.5581411362862936E-2</v>
      </c>
      <c r="H17">
        <f t="shared" ca="1" si="0"/>
        <v>3.5071807659536214E-2</v>
      </c>
      <c r="I17">
        <f ca="1">$E$11+$E$10*I16+$E$12^0.5*H17</f>
        <v>4.6159441023498678E-2</v>
      </c>
    </row>
    <row r="18" spans="1:9">
      <c r="A18">
        <v>16</v>
      </c>
      <c r="B18">
        <f>HLOOKUP(A18,nelson_siegel_tau1fixed!$B$1:$AZ$9,9)</f>
        <v>4.1378456547015267E-2</v>
      </c>
      <c r="H18">
        <f t="shared" ca="1" si="0"/>
        <v>0.75407428380530062</v>
      </c>
      <c r="I18">
        <f ca="1">$E$11+$E$10*I17+$E$12^0.5*H18</f>
        <v>4.8376090079986098E-2</v>
      </c>
    </row>
    <row r="19" spans="1:9">
      <c r="A19">
        <v>17</v>
      </c>
      <c r="B19">
        <f>HLOOKUP(A19,nelson_siegel_tau1fixed!$B$1:$AZ$9,9)</f>
        <v>3.7579437120290216E-2</v>
      </c>
      <c r="H19">
        <f t="shared" ca="1" si="0"/>
        <v>5.3969762274428623E-2</v>
      </c>
      <c r="I19">
        <f ca="1">$E$11+$E$10*I18+$E$12^0.5*H19</f>
        <v>4.808245653962321E-2</v>
      </c>
    </row>
    <row r="20" spans="1:9">
      <c r="A20">
        <v>18</v>
      </c>
      <c r="B20">
        <f>HLOOKUP(A20,nelson_siegel_tau1fixed!$B$1:$AZ$9,9)</f>
        <v>3.3604152334457182E-2</v>
      </c>
      <c r="H20">
        <f t="shared" ca="1" si="0"/>
        <v>2.0939522510242004E-2</v>
      </c>
      <c r="I20">
        <f ca="1">$E$11+$E$10*I19+$E$12^0.5*H20</f>
        <v>4.7709243579330506E-2</v>
      </c>
    </row>
    <row r="21" spans="1:9">
      <c r="A21">
        <v>19</v>
      </c>
      <c r="B21">
        <f>HLOOKUP(A21,nelson_siegel_tau1fixed!$B$1:$AZ$9,9)</f>
        <v>3.0717460552597546E-2</v>
      </c>
      <c r="H21">
        <f t="shared" ca="1" si="0"/>
        <v>0.22792205058867632</v>
      </c>
      <c r="I21">
        <f ca="1">$E$11+$E$10*I20+$E$12^0.5*H21</f>
        <v>4.8050656559222006E-2</v>
      </c>
    </row>
    <row r="22" spans="1:9">
      <c r="A22">
        <v>20</v>
      </c>
      <c r="B22">
        <f>HLOOKUP(A22,nelson_siegel_tau1fixed!$B$1:$AZ$9,9)</f>
        <v>3.1316104441415832E-2</v>
      </c>
      <c r="H22">
        <f t="shared" ca="1" si="0"/>
        <v>0.14166683987514195</v>
      </c>
      <c r="I22">
        <f ca="1">$E$11+$E$10*I21+$E$12^0.5*H22</f>
        <v>4.8076128984690117E-2</v>
      </c>
    </row>
    <row r="23" spans="1:9">
      <c r="A23">
        <v>21</v>
      </c>
      <c r="B23">
        <f>HLOOKUP(A23,nelson_siegel_tau1fixed!$B$1:$AZ$9,9)</f>
        <v>3.2602270475582215E-2</v>
      </c>
      <c r="H23">
        <f t="shared" ca="1" si="0"/>
        <v>0.87317844978403925</v>
      </c>
      <c r="I23">
        <f ca="1">$E$11+$E$10*I22+$E$12^0.5*H23</f>
        <v>5.0496032870493174E-2</v>
      </c>
    </row>
    <row r="24" spans="1:9">
      <c r="A24">
        <v>22</v>
      </c>
      <c r="B24">
        <f>HLOOKUP(A24,nelson_siegel_tau1fixed!$B$1:$AZ$9,9)</f>
        <v>3.3724951991247587E-2</v>
      </c>
      <c r="H24">
        <f t="shared" ca="1" si="0"/>
        <v>0.41480020965239328</v>
      </c>
      <c r="I24">
        <f ca="1">$E$11+$E$10*I23+$E$12^0.5*H24</f>
        <v>5.1177878268131249E-2</v>
      </c>
    </row>
    <row r="25" spans="1:9">
      <c r="A25">
        <v>23</v>
      </c>
      <c r="B25">
        <f>HLOOKUP(A25,nelson_siegel_tau1fixed!$B$1:$AZ$9,9)</f>
        <v>3.4704344238258598E-2</v>
      </c>
      <c r="H25">
        <f t="shared" ca="1" si="0"/>
        <v>0.59761965402606487</v>
      </c>
      <c r="I25">
        <f ca="1">$E$11+$E$10*I24+$E$12^0.5*H25</f>
        <v>5.2392234333667152E-2</v>
      </c>
    </row>
    <row r="26" spans="1:9">
      <c r="A26">
        <v>24</v>
      </c>
      <c r="B26">
        <f>HLOOKUP(A26,nelson_siegel_tau1fixed!$B$1:$AZ$9,9)</f>
        <v>3.5561041818460509E-2</v>
      </c>
      <c r="H26">
        <f t="shared" ca="1" si="0"/>
        <v>0.89126641456785383</v>
      </c>
      <c r="I26">
        <f ca="1">$E$11+$E$10*I25+$E$12^0.5*H26</f>
        <v>5.4450288258031235E-2</v>
      </c>
    </row>
    <row r="27" spans="1:9">
      <c r="A27">
        <v>25</v>
      </c>
      <c r="B27">
        <f>HLOOKUP(A27,nelson_siegel_tau1fixed!$B$1:$AZ$9,9)</f>
        <v>3.6311414646284228E-2</v>
      </c>
      <c r="H27">
        <f t="shared" ca="1" si="0"/>
        <v>0.85332504716918756</v>
      </c>
      <c r="I27">
        <f ca="1">$E$11+$E$10*I26+$E$12^0.5*H27</f>
        <v>5.6183218839235355E-2</v>
      </c>
    </row>
    <row r="28" spans="1:9">
      <c r="A28">
        <v>26</v>
      </c>
      <c r="B28">
        <f>HLOOKUP(A28,nelson_siegel_tau1fixed!$B$1:$AZ$9,9)</f>
        <v>3.6970080052240943E-2</v>
      </c>
      <c r="H28">
        <f t="shared" ca="1" si="0"/>
        <v>0.37261794826238392</v>
      </c>
      <c r="I28">
        <f ca="1">$E$11+$E$10*I27+$E$12^0.5*H28</f>
        <v>5.6171954098746597E-2</v>
      </c>
    </row>
    <row r="29" spans="1:9">
      <c r="A29">
        <v>27</v>
      </c>
      <c r="B29">
        <f>HLOOKUP(A29,nelson_siegel_tau1fixed!$B$1:$AZ$9,9)</f>
        <v>3.7549264115372294E-2</v>
      </c>
      <c r="H29">
        <f t="shared" ca="1" si="0"/>
        <v>0.1989921198991742</v>
      </c>
      <c r="I29">
        <f ca="1">$E$11+$E$10*I28+$E$12^0.5*H29</f>
        <v>5.5592875178714661E-2</v>
      </c>
    </row>
    <row r="30" spans="1:9">
      <c r="A30">
        <v>28</v>
      </c>
      <c r="B30">
        <f>HLOOKUP(A30,nelson_siegel_tau1fixed!$B$1:$AZ$9,9)</f>
        <v>3.8058928845709591E-2</v>
      </c>
      <c r="H30">
        <f t="shared" ca="1" si="0"/>
        <v>0.3414282437812528</v>
      </c>
      <c r="I30">
        <f ca="1">$E$11+$E$10*I29+$E$12^0.5*H30</f>
        <v>5.5537011543829277E-2</v>
      </c>
    </row>
    <row r="31" spans="1:9">
      <c r="A31">
        <v>29</v>
      </c>
      <c r="B31">
        <f>HLOOKUP(A31,nelson_siegel_tau1fixed!$B$1:$AZ$9,9)</f>
        <v>3.8508080479243936E-2</v>
      </c>
      <c r="H31">
        <f t="shared" ca="1" si="0"/>
        <v>0.32418634092546794</v>
      </c>
      <c r="I31">
        <f ca="1">$E$11+$E$10*I30+$E$12^0.5*H31</f>
        <v>5.5430102569097174E-2</v>
      </c>
    </row>
    <row r="32" spans="1:9">
      <c r="A32">
        <v>30</v>
      </c>
      <c r="B32">
        <f>HLOOKUP(A32,nelson_siegel_tau1fixed!$B$1:$AZ$9,9)</f>
        <v>3.8904568469758573E-2</v>
      </c>
      <c r="H32">
        <f t="shared" ca="1" si="0"/>
        <v>0.31506806437714674</v>
      </c>
      <c r="I32">
        <f ca="1">$E$11+$E$10*I31+$E$12^0.5*H32</f>
        <v>5.5303747080734038E-2</v>
      </c>
    </row>
    <row r="33" spans="1:9">
      <c r="A33">
        <v>31</v>
      </c>
      <c r="B33">
        <f>HLOOKUP(A33,nelson_siegel_tau1fixed!$B$1:$AZ$9,9)</f>
        <v>3.9254421216013913E-2</v>
      </c>
      <c r="H33">
        <f t="shared" ca="1" si="0"/>
        <v>9.388360992640532E-2</v>
      </c>
      <c r="I33">
        <f ca="1">$E$11+$E$10*I32+$E$12^0.5*H33</f>
        <v>5.4464973128609095E-2</v>
      </c>
    </row>
    <row r="34" spans="1:9">
      <c r="A34">
        <v>32</v>
      </c>
      <c r="B34">
        <f>HLOOKUP(A34,nelson_siegel_tau1fixed!$B$1:$AZ$9,9)</f>
        <v>3.9563686850493461E-2</v>
      </c>
      <c r="H34">
        <f t="shared" ca="1" si="0"/>
        <v>0.5133704771044566</v>
      </c>
      <c r="I34">
        <f ca="1">$E$11+$E$10*I33+$E$12^0.5*H34</f>
        <v>5.5082554474748649E-2</v>
      </c>
    </row>
    <row r="35" spans="1:9">
      <c r="A35">
        <v>33</v>
      </c>
      <c r="B35">
        <f>HLOOKUP(A35,nelson_siegel_tau1fixed!$B$1:$AZ$9,9)</f>
        <v>3.9837290412942289E-2</v>
      </c>
      <c r="H35">
        <f t="shared" ca="1" si="0"/>
        <v>0.91945613911659207</v>
      </c>
      <c r="I35">
        <f ca="1">$E$11+$E$10*I34+$E$12^0.5*H35</f>
        <v>5.6970484747798852E-2</v>
      </c>
    </row>
    <row r="36" spans="1:9">
      <c r="A36">
        <v>34</v>
      </c>
      <c r="B36">
        <f>HLOOKUP(A36,nelson_siegel_tau1fixed!$B$1:$AZ$9,9)</f>
        <v>4.0079472446284875E-2</v>
      </c>
      <c r="H36">
        <f t="shared" ca="1" si="0"/>
        <v>0.55545642431073139</v>
      </c>
      <c r="I36">
        <f ca="1">$E$11+$E$10*I35+$E$12^0.5*H36</f>
        <v>5.7481507260839351E-2</v>
      </c>
    </row>
    <row r="37" spans="1:9">
      <c r="A37">
        <v>35</v>
      </c>
      <c r="B37">
        <f>HLOOKUP(A37,nelson_siegel_tau1fixed!$B$1:$AZ$9,9)</f>
        <v>4.0294469831820036E-2</v>
      </c>
      <c r="H37">
        <f t="shared" ca="1" si="0"/>
        <v>0.36410515342910432</v>
      </c>
      <c r="I37">
        <f ca="1">$E$11+$E$10*I36+$E$12^0.5*H37</f>
        <v>5.7315676249076623E-2</v>
      </c>
    </row>
    <row r="38" spans="1:9">
      <c r="A38">
        <v>36</v>
      </c>
      <c r="B38">
        <f>HLOOKUP(A38,nelson_siegel_tau1fixed!$B$1:$AZ$9,9)</f>
        <v>4.048447557647937E-2</v>
      </c>
      <c r="H38">
        <f t="shared" ca="1" si="0"/>
        <v>0.67497751997112332</v>
      </c>
      <c r="I38">
        <f ca="1">$E$11+$E$10*I37+$E$12^0.5*H38</f>
        <v>5.8184649081104357E-2</v>
      </c>
    </row>
    <row r="39" spans="1:9">
      <c r="A39">
        <v>37</v>
      </c>
      <c r="B39">
        <f>HLOOKUP(A39,nelson_siegel_tau1fixed!$B$1:$AZ$9,9)</f>
        <v>4.0653260189101113E-2</v>
      </c>
      <c r="H39">
        <f t="shared" ca="1" si="0"/>
        <v>0.52879050270749339</v>
      </c>
      <c r="I39">
        <f ca="1">$E$11+$E$10*I38+$E$12^0.5*H39</f>
        <v>5.848983155407169E-2</v>
      </c>
    </row>
    <row r="40" spans="1:9">
      <c r="A40">
        <v>38</v>
      </c>
      <c r="B40">
        <f>HLOOKUP(A40,nelson_siegel_tau1fixed!$B$1:$AZ$9,9)</f>
        <v>4.0802725486058088E-2</v>
      </c>
      <c r="H40">
        <f t="shared" ca="1" si="0"/>
        <v>0.71487822618050567</v>
      </c>
      <c r="I40">
        <f ca="1">$E$11+$E$10*I39+$E$12^0.5*H40</f>
        <v>5.9374984371203157E-2</v>
      </c>
    </row>
    <row r="41" spans="1:9">
      <c r="A41">
        <v>39</v>
      </c>
      <c r="B41">
        <f>HLOOKUP(A41,nelson_siegel_tau1fixed!$B$1:$AZ$9,9)</f>
        <v>4.0935346397774283E-2</v>
      </c>
      <c r="H41">
        <f t="shared" ca="1" si="0"/>
        <v>0.41301087917060753</v>
      </c>
      <c r="I41">
        <f ca="1">$E$11+$E$10*I40+$E$12^0.5*H41</f>
        <v>5.9184656240345801E-2</v>
      </c>
    </row>
    <row r="42" spans="1:9">
      <c r="A42">
        <v>40</v>
      </c>
      <c r="B42">
        <f>HLOOKUP(A42,nelson_siegel_tau1fixed!$B$1:$AZ$9,9)</f>
        <v>4.1060702941865396E-2</v>
      </c>
      <c r="H42">
        <f t="shared" ca="1" si="0"/>
        <v>0.10185241807789991</v>
      </c>
      <c r="I42">
        <f ca="1">$E$11+$E$10*I41+$E$12^0.5*H42</f>
        <v>5.7993336924846359E-2</v>
      </c>
    </row>
    <row r="43" spans="1:9">
      <c r="A43">
        <v>41</v>
      </c>
      <c r="B43">
        <f>HLOOKUP(A43,nelson_siegel_tau1fixed!$B$1:$AZ$9,9)</f>
        <v>4.1164469688593879E-2</v>
      </c>
      <c r="H43">
        <f t="shared" ca="1" si="0"/>
        <v>7.3156404605847825E-2</v>
      </c>
      <c r="I43">
        <f ca="1">$E$11+$E$10*I42+$E$12^0.5*H43</f>
        <v>5.6824226298074425E-2</v>
      </c>
    </row>
    <row r="44" spans="1:9">
      <c r="A44">
        <v>42</v>
      </c>
      <c r="B44">
        <f>HLOOKUP(A44,nelson_siegel_tau1fixed!$B$1:$AZ$9,9)</f>
        <v>4.1256656636328611E-2</v>
      </c>
      <c r="H44">
        <f t="shared" ca="1" si="0"/>
        <v>0.47925159872384016</v>
      </c>
      <c r="I44">
        <f ca="1">$E$11+$E$10*I43+$E$12^0.5*H44</f>
        <v>5.709982159633651E-2</v>
      </c>
    </row>
    <row r="45" spans="1:9">
      <c r="A45">
        <v>43</v>
      </c>
      <c r="B45">
        <f>HLOOKUP(A45,nelson_siegel_tau1fixed!$B$1:$AZ$9,9)</f>
        <v>4.1338520256032109E-2</v>
      </c>
      <c r="H45">
        <f t="shared" ca="1" si="0"/>
        <v>0.68810818671636742</v>
      </c>
      <c r="I45">
        <f ca="1">$E$11+$E$10*I44+$E$12^0.5*H45</f>
        <v>5.8032879918315405E-2</v>
      </c>
    </row>
    <row r="46" spans="1:9">
      <c r="A46">
        <v>44</v>
      </c>
      <c r="B46">
        <f>HLOOKUP(A46,nelson_siegel_tau1fixed!$B$1:$AZ$9,9)</f>
        <v>4.1411161027284954E-2</v>
      </c>
      <c r="H46">
        <f t="shared" ca="1" si="0"/>
        <v>0.9983428346143649</v>
      </c>
      <c r="I46">
        <f ca="1">$E$11+$E$10*I45+$E$12^0.5*H46</f>
        <v>5.9891434952263366E-2</v>
      </c>
    </row>
    <row r="47" spans="1:9">
      <c r="A47">
        <v>45</v>
      </c>
      <c r="B47">
        <f>HLOOKUP(A47,nelson_siegel_tau1fixed!$B$1:$AZ$9,9)</f>
        <v>4.14758458942859E-2</v>
      </c>
      <c r="H47">
        <f t="shared" ca="1" si="0"/>
        <v>0.56238256431091416</v>
      </c>
      <c r="I47">
        <f ca="1">$E$11+$E$10*I46+$E$12^0.5*H47</f>
        <v>6.0140157873763221E-2</v>
      </c>
    </row>
    <row r="48" spans="1:9">
      <c r="A48">
        <v>46</v>
      </c>
      <c r="B48">
        <f>HLOOKUP(A48,nelson_siegel_tau1fixed!$B$1:$AZ$9,9)</f>
        <v>4.1533283273550527E-2</v>
      </c>
      <c r="H48">
        <f t="shared" ca="1" si="0"/>
        <v>0.86366143335511447</v>
      </c>
      <c r="I48">
        <f ca="1">$E$11+$E$10*I47+$E$12^0.5*H48</f>
        <v>6.1351802367680001E-2</v>
      </c>
    </row>
    <row r="49" spans="1:9">
      <c r="A49">
        <v>47</v>
      </c>
      <c r="B49">
        <f>HLOOKUP(A49,nelson_siegel_tau1fixed!$B$1:$AZ$9,9)</f>
        <v>4.1584207084609637E-2</v>
      </c>
      <c r="H49">
        <f t="shared" ca="1" si="0"/>
        <v>0.47341236597196779</v>
      </c>
      <c r="I49">
        <f ca="1">$E$11+$E$10*I48+$E$12^0.5*H49</f>
        <v>6.1166513361132768E-2</v>
      </c>
    </row>
    <row r="50" spans="1:9">
      <c r="A50">
        <v>48</v>
      </c>
      <c r="B50">
        <f>HLOOKUP(A50,nelson_siegel_tau1fixed!$B$1:$AZ$9,9)</f>
        <v>4.1629615636685283E-2</v>
      </c>
      <c r="H50">
        <f t="shared" ca="1" si="0"/>
        <v>0.89814694560417385</v>
      </c>
      <c r="I50">
        <f ca="1">$E$11+$E$10*I49+$E$12^0.5*H50</f>
        <v>6.2391014757981353E-2</v>
      </c>
    </row>
    <row r="51" spans="1:9">
      <c r="A51">
        <v>49</v>
      </c>
      <c r="B51">
        <f>HLOOKUP(A51,nelson_siegel_tau1fixed!$B$1:$AZ$9,9)</f>
        <v>4.1669930753427196E-2</v>
      </c>
      <c r="H51">
        <f t="shared" ca="1" si="0"/>
        <v>0.67482819175520847</v>
      </c>
      <c r="I51">
        <f ca="1">$E$11+$E$10*I50+$E$12^0.5*H51</f>
        <v>6.2764302544748962E-2</v>
      </c>
    </row>
    <row r="52" spans="1:9">
      <c r="A52">
        <v>50</v>
      </c>
      <c r="B52">
        <f>HLOOKUP(A52,nelson_siegel_tau1fixed!$B$1:$AZ$9,9)</f>
        <v>4.1705854998269759E-2</v>
      </c>
      <c r="H52">
        <f t="shared" ca="1" si="0"/>
        <v>0.2071631544140411</v>
      </c>
      <c r="I52">
        <f ca="1">$E$11+$E$10*I51+$E$12^0.5*H52</f>
        <v>6.1568788445625654E-2</v>
      </c>
    </row>
    <row r="53" spans="1:9">
      <c r="H53">
        <f t="shared" ca="1" si="0"/>
        <v>0.26298241925166377</v>
      </c>
      <c r="I53">
        <f ca="1">$E$11+$E$10*I52+$E$12^0.5*H53</f>
        <v>6.0672820372988198E-2</v>
      </c>
    </row>
    <row r="54" spans="1:9">
      <c r="H54">
        <f t="shared" ca="1" si="0"/>
        <v>0.77210097218759777</v>
      </c>
      <c r="I54">
        <f ca="1">$E$11+$E$10*I53+$E$12^0.5*H54</f>
        <v>6.1532480770388448E-2</v>
      </c>
    </row>
    <row r="55" spans="1:9">
      <c r="H55">
        <f t="shared" ca="1" si="0"/>
        <v>4.7881614435691389E-2</v>
      </c>
      <c r="I55">
        <f ca="1">$E$11+$E$10*I54+$E$12^0.5*H55</f>
        <v>5.9935242425740123E-2</v>
      </c>
    </row>
    <row r="56" spans="1:9">
      <c r="H56">
        <f t="shared" ca="1" si="0"/>
        <v>0.51334667643573206</v>
      </c>
      <c r="I56">
        <f ca="1">$E$11+$E$10*I55+$E$12^0.5*H56</f>
        <v>6.0019017032538938E-2</v>
      </c>
    </row>
    <row r="57" spans="1:9">
      <c r="H57">
        <f t="shared" ca="1" si="0"/>
        <v>8.5043213624627856E-2</v>
      </c>
      <c r="I57">
        <f ca="1">$E$11+$E$10*I56+$E$12^0.5*H57</f>
        <v>5.8691211869032554E-2</v>
      </c>
    </row>
    <row r="58" spans="1:9">
      <c r="H58">
        <f t="shared" ca="1" si="0"/>
        <v>0.32050407450737739</v>
      </c>
      <c r="I58">
        <f ca="1">$E$11+$E$10*I57+$E$12^0.5*H58</f>
        <v>5.8264485150479738E-2</v>
      </c>
    </row>
    <row r="59" spans="1:9">
      <c r="H59">
        <f t="shared" ca="1" si="0"/>
        <v>0.42635248996742003</v>
      </c>
      <c r="I59">
        <f ca="1">$E$11+$E$10*I58+$E$12^0.5*H59</f>
        <v>5.8226223285697626E-2</v>
      </c>
    </row>
    <row r="60" spans="1:9">
      <c r="H60">
        <f t="shared" ca="1" si="0"/>
        <v>0.14134906775831035</v>
      </c>
      <c r="I60">
        <f ca="1">$E$11+$E$10*I59+$E$12^0.5*H60</f>
        <v>5.7257834520793083E-2</v>
      </c>
    </row>
    <row r="61" spans="1:9">
      <c r="H61">
        <f t="shared" ca="1" si="0"/>
        <v>0.22919602893447066</v>
      </c>
      <c r="I61">
        <f ca="1">$E$11+$E$10*I60+$E$12^0.5*H61</f>
        <v>5.6671775345436597E-2</v>
      </c>
    </row>
    <row r="62" spans="1:9">
      <c r="H62">
        <f t="shared" ca="1" si="0"/>
        <v>0.8378855684146721</v>
      </c>
      <c r="I62">
        <f ca="1">$E$11+$E$10*I61+$E$12^0.5*H62</f>
        <v>5.8137367670140168E-2</v>
      </c>
    </row>
    <row r="63" spans="1:9">
      <c r="H63">
        <f t="shared" ca="1" si="0"/>
        <v>0.66461950707588791</v>
      </c>
      <c r="I63">
        <f ca="1">$E$11+$E$10*I62+$E$12^0.5*H63</f>
        <v>5.8892229170651955E-2</v>
      </c>
    </row>
    <row r="64" spans="1:9">
      <c r="H64">
        <f t="shared" ca="1" si="0"/>
        <v>0.95210963398258874</v>
      </c>
      <c r="I64">
        <f ca="1">$E$11+$E$10*I63+$E$12^0.5*H64</f>
        <v>6.0515447747637917E-2</v>
      </c>
    </row>
    <row r="65" spans="8:9">
      <c r="H65">
        <f t="shared" ca="1" si="0"/>
        <v>0.36522679985653739</v>
      </c>
      <c r="I65">
        <f ca="1">$E$11+$E$10*I64+$E$12^0.5*H65</f>
        <v>6.0057273427129174E-2</v>
      </c>
    </row>
    <row r="66" spans="8:9">
      <c r="H66">
        <f t="shared" ca="1" si="0"/>
        <v>0.59431021687867525</v>
      </c>
      <c r="I66">
        <f ca="1">$E$11+$E$10*I65+$E$12^0.5*H66</f>
        <v>6.0394431800115549E-2</v>
      </c>
    </row>
    <row r="67" spans="8:9">
      <c r="H67">
        <f t="shared" ref="H67:H130" ca="1" si="1">RAND()</f>
        <v>8.6044501832697629E-2</v>
      </c>
      <c r="I67">
        <f ca="1">$E$11+$E$10*I66+$E$12^0.5*H67</f>
        <v>5.9033278673575974E-2</v>
      </c>
    </row>
    <row r="68" spans="8:9">
      <c r="H68">
        <f t="shared" ca="1" si="1"/>
        <v>0.38347452561156437</v>
      </c>
      <c r="I68">
        <f ca="1">$E$11+$E$10*I67+$E$12^0.5*H68</f>
        <v>5.8779509761995252E-2</v>
      </c>
    </row>
    <row r="69" spans="8:9">
      <c r="H69">
        <f t="shared" ca="1" si="1"/>
        <v>0.2445735774130775</v>
      </c>
      <c r="I69">
        <f ca="1">$E$11+$E$10*I68+$E$12^0.5*H69</f>
        <v>5.8095369280755559E-2</v>
      </c>
    </row>
    <row r="70" spans="8:9">
      <c r="H70">
        <f t="shared" ca="1" si="1"/>
        <v>0.25126547980977965</v>
      </c>
      <c r="I70">
        <f ca="1">$E$11+$E$10*I69+$E$12^0.5*H70</f>
        <v>5.7499906814800619E-2</v>
      </c>
    </row>
    <row r="71" spans="8:9">
      <c r="H71">
        <f t="shared" ca="1" si="1"/>
        <v>0.3347310915384647</v>
      </c>
      <c r="I71">
        <f ca="1">$E$11+$E$10*I70+$E$12^0.5*H71</f>
        <v>5.7236031684944004E-2</v>
      </c>
    </row>
    <row r="72" spans="8:9">
      <c r="H72">
        <f t="shared" ca="1" si="1"/>
        <v>0.26087829766702109</v>
      </c>
      <c r="I72">
        <f ca="1">$E$11+$E$10*I71+$E$12^0.5*H72</f>
        <v>5.6755911897698526E-2</v>
      </c>
    </row>
    <row r="73" spans="8:9">
      <c r="H73">
        <f t="shared" ca="1" si="1"/>
        <v>0.95897276535595632</v>
      </c>
      <c r="I73">
        <f ca="1">$E$11+$E$10*I72+$E$12^0.5*H73</f>
        <v>5.8610056999571288E-2</v>
      </c>
    </row>
    <row r="74" spans="8:9">
      <c r="H74">
        <f t="shared" ca="1" si="1"/>
        <v>0.10613388689854142</v>
      </c>
      <c r="I74">
        <f ca="1">$E$11+$E$10*I73+$E$12^0.5*H74</f>
        <v>5.7488829691413959E-2</v>
      </c>
    </row>
    <row r="75" spans="8:9">
      <c r="H75">
        <f t="shared" ca="1" si="1"/>
        <v>0.42180965318888486</v>
      </c>
      <c r="I75">
        <f ca="1">$E$11+$E$10*I74+$E$12^0.5*H75</f>
        <v>5.7511362417200736E-2</v>
      </c>
    </row>
    <row r="76" spans="8:9">
      <c r="H76">
        <f t="shared" ca="1" si="1"/>
        <v>0.99242460264818733</v>
      </c>
      <c r="I76">
        <f ca="1">$E$11+$E$10*I75+$E$12^0.5*H76</f>
        <v>5.9401409347032245E-2</v>
      </c>
    </row>
    <row r="77" spans="8:9">
      <c r="H77">
        <f t="shared" ca="1" si="1"/>
        <v>0.65139170333919105</v>
      </c>
      <c r="I77">
        <f ca="1">$E$11+$E$10*I76+$E$12^0.5*H77</f>
        <v>5.9989596503573529E-2</v>
      </c>
    </row>
    <row r="78" spans="8:9">
      <c r="H78">
        <f t="shared" ca="1" si="1"/>
        <v>0.92141097864852495</v>
      </c>
      <c r="I78">
        <f ca="1">$E$11+$E$10*I77+$E$12^0.5*H78</f>
        <v>6.1405156899986477E-2</v>
      </c>
    </row>
    <row r="79" spans="8:9">
      <c r="H79">
        <f t="shared" ca="1" si="1"/>
        <v>0.18687745370499065</v>
      </c>
      <c r="I79">
        <f ca="1">$E$11+$E$10*I78+$E$12^0.5*H79</f>
        <v>6.0275783895982142E-2</v>
      </c>
    </row>
    <row r="80" spans="8:9">
      <c r="H80">
        <f t="shared" ca="1" si="1"/>
        <v>0.46546564522484368</v>
      </c>
      <c r="I80">
        <f ca="1">$E$11+$E$10*I79+$E$12^0.5*H80</f>
        <v>6.0169442221884313E-2</v>
      </c>
    </row>
    <row r="81" spans="8:9">
      <c r="H81">
        <f t="shared" ca="1" si="1"/>
        <v>0.16189380354351879</v>
      </c>
      <c r="I81">
        <f ca="1">$E$11+$E$10*I80+$E$12^0.5*H81</f>
        <v>5.9078773680377741E-2</v>
      </c>
    </row>
    <row r="82" spans="8:9">
      <c r="H82">
        <f t="shared" ca="1" si="1"/>
        <v>0.20812840291466073</v>
      </c>
      <c r="I82">
        <f ca="1">$E$11+$E$10*I81+$E$12^0.5*H82</f>
        <v>5.8246015772764982E-2</v>
      </c>
    </row>
    <row r="83" spans="8:9">
      <c r="H83">
        <f t="shared" ca="1" si="1"/>
        <v>1.3718956898162493E-2</v>
      </c>
      <c r="I83">
        <f ca="1">$E$11+$E$10*I82+$E$12^0.5*H83</f>
        <v>5.6857495055605729E-2</v>
      </c>
    </row>
    <row r="84" spans="8:9">
      <c r="H84">
        <f t="shared" ca="1" si="1"/>
        <v>0.13517101158414491</v>
      </c>
      <c r="I84">
        <f ca="1">$E$11+$E$10*I83+$E$12^0.5*H84</f>
        <v>5.6002408341279765E-2</v>
      </c>
    </row>
    <row r="85" spans="8:9">
      <c r="H85">
        <f t="shared" ca="1" si="1"/>
        <v>0.5705758544703976</v>
      </c>
      <c r="I85">
        <f ca="1">$E$11+$E$10*I84+$E$12^0.5*H85</f>
        <v>5.6657426381926591E-2</v>
      </c>
    </row>
    <row r="86" spans="8:9">
      <c r="H86">
        <f t="shared" ca="1" si="1"/>
        <v>0.23817539916086594</v>
      </c>
      <c r="I86">
        <f ca="1">$E$11+$E$10*I85+$E$12^0.5*H86</f>
        <v>5.6159370800644412E-2</v>
      </c>
    </row>
    <row r="87" spans="8:9">
      <c r="H87">
        <f t="shared" ca="1" si="1"/>
        <v>0.2122518812637475</v>
      </c>
      <c r="I87">
        <f ca="1">$E$11+$E$10*I86+$E$12^0.5*H87</f>
        <v>5.5624967385516061E-2</v>
      </c>
    </row>
    <row r="88" spans="8:9">
      <c r="H88">
        <f t="shared" ca="1" si="1"/>
        <v>0.71719436737277131</v>
      </c>
      <c r="I88">
        <f ca="1">$E$11+$E$10*I87+$E$12^0.5*H88</f>
        <v>5.6797231372966252E-2</v>
      </c>
    </row>
    <row r="89" spans="8:9">
      <c r="H89">
        <f t="shared" ca="1" si="1"/>
        <v>0.60649263177108315</v>
      </c>
      <c r="I89">
        <f ca="1">$E$11+$E$10*I88+$E$12^0.5*H89</f>
        <v>5.7492386481480334E-2</v>
      </c>
    </row>
    <row r="90" spans="8:9">
      <c r="H90">
        <f t="shared" ca="1" si="1"/>
        <v>0.91540687545611832</v>
      </c>
      <c r="I90">
        <f ca="1">$E$11+$E$10*I89+$E$12^0.5*H90</f>
        <v>5.9131923763480462E-2</v>
      </c>
    </row>
    <row r="91" spans="8:9">
      <c r="H91">
        <f t="shared" ca="1" si="1"/>
        <v>0.32785887315191486</v>
      </c>
      <c r="I91">
        <f ca="1">$E$11+$E$10*I90+$E$12^0.5*H91</f>
        <v>5.8686296416380707E-2</v>
      </c>
    </row>
    <row r="92" spans="8:9">
      <c r="H92">
        <f t="shared" ca="1" si="1"/>
        <v>5.5190285915563519E-2</v>
      </c>
      <c r="I92">
        <f ca="1">$E$11+$E$10*I91+$E$12^0.5*H92</f>
        <v>5.7390705508649782E-2</v>
      </c>
    </row>
    <row r="93" spans="8:9">
      <c r="H93">
        <f t="shared" ca="1" si="1"/>
        <v>0.37387943798180834</v>
      </c>
      <c r="I93">
        <f ca="1">$E$11+$E$10*I92+$E$12^0.5*H93</f>
        <v>5.7265760967085348E-2</v>
      </c>
    </row>
    <row r="94" spans="8:9">
      <c r="H94">
        <f t="shared" ca="1" si="1"/>
        <v>0.86771095219713501</v>
      </c>
      <c r="I94">
        <f ca="1">$E$11+$E$10*I93+$E$12^0.5*H94</f>
        <v>5.8771126424955106E-2</v>
      </c>
    </row>
    <row r="95" spans="8:9">
      <c r="H95">
        <f t="shared" ca="1" si="1"/>
        <v>0.65079423838612049</v>
      </c>
      <c r="I95">
        <f ca="1">$E$11+$E$10*I94+$E$12^0.5*H95</f>
        <v>5.9418851970292418E-2</v>
      </c>
    </row>
    <row r="96" spans="8:9">
      <c r="H96">
        <f t="shared" ca="1" si="1"/>
        <v>0.39989900260364408</v>
      </c>
      <c r="I96">
        <f ca="1">$E$11+$E$10*I95+$E$12^0.5*H96</f>
        <v>5.9181280524891404E-2</v>
      </c>
    </row>
    <row r="97" spans="8:9">
      <c r="H97">
        <f t="shared" ca="1" si="1"/>
        <v>0.23514597890055899</v>
      </c>
      <c r="I97">
        <f ca="1">$E$11+$E$10*I96+$E$12^0.5*H97</f>
        <v>5.8427048608549664E-2</v>
      </c>
    </row>
    <row r="98" spans="8:9">
      <c r="H98">
        <f t="shared" ca="1" si="1"/>
        <v>0.64759444258988796</v>
      </c>
      <c r="I98">
        <f ca="1">$E$11+$E$10*I97+$E$12^0.5*H98</f>
        <v>5.909786083393094E-2</v>
      </c>
    </row>
    <row r="99" spans="8:9">
      <c r="H99">
        <f t="shared" ca="1" si="1"/>
        <v>0.23955857859587781</v>
      </c>
      <c r="I99">
        <f ca="1">$E$11+$E$10*I98+$E$12^0.5*H99</f>
        <v>5.8366226694809079E-2</v>
      </c>
    </row>
    <row r="100" spans="8:9">
      <c r="H100">
        <f t="shared" ca="1" si="1"/>
        <v>0.7221580429062372</v>
      </c>
      <c r="I100">
        <f ca="1">$E$11+$E$10*I99+$E$12^0.5*H100</f>
        <v>5.9287293019185505E-2</v>
      </c>
    </row>
    <row r="101" spans="8:9">
      <c r="H101">
        <f t="shared" ca="1" si="1"/>
        <v>0.25034831325211959</v>
      </c>
      <c r="I101">
        <f ca="1">$E$11+$E$10*I100+$E$12^0.5*H101</f>
        <v>5.8572530490224997E-2</v>
      </c>
    </row>
    <row r="102" spans="8:9">
      <c r="H102">
        <f t="shared" ca="1" si="1"/>
        <v>0.27394695069970065</v>
      </c>
      <c r="I102">
        <f ca="1">$E$11+$E$10*I101+$E$12^0.5*H102</f>
        <v>5.8004831406881438E-2</v>
      </c>
    </row>
    <row r="103" spans="8:9">
      <c r="H103">
        <f t="shared" ca="1" si="1"/>
        <v>0.61534022281028422</v>
      </c>
      <c r="I103">
        <f ca="1">$E$11+$E$10*I102+$E$12^0.5*H103</f>
        <v>5.8611152748409057E-2</v>
      </c>
    </row>
    <row r="104" spans="8:9">
      <c r="H104">
        <f t="shared" ca="1" si="1"/>
        <v>3.7217052932604577E-2</v>
      </c>
      <c r="I104">
        <f ca="1">$E$11+$E$10*I103+$E$12^0.5*H104</f>
        <v>5.7264001312425178E-2</v>
      </c>
    </row>
    <row r="105" spans="8:9">
      <c r="H105">
        <f t="shared" ca="1" si="1"/>
        <v>0.72355264464494817</v>
      </c>
      <c r="I105">
        <f ca="1">$E$11+$E$10*I104+$E$12^0.5*H105</f>
        <v>5.8297180314158481E-2</v>
      </c>
    </row>
    <row r="106" spans="8:9">
      <c r="H106">
        <f t="shared" ca="1" si="1"/>
        <v>0.73472263639506019</v>
      </c>
      <c r="I106">
        <f ca="1">$E$11+$E$10*I105+$E$12^0.5*H106</f>
        <v>5.9266153359807325E-2</v>
      </c>
    </row>
    <row r="107" spans="8:9">
      <c r="H107">
        <f t="shared" ca="1" si="1"/>
        <v>0.20231842505614739</v>
      </c>
      <c r="I107">
        <f ca="1">$E$11+$E$10*I106+$E$12^0.5*H107</f>
        <v>5.8396075665103291E-2</v>
      </c>
    </row>
    <row r="108" spans="8:9">
      <c r="H108">
        <f t="shared" ca="1" si="1"/>
        <v>5.9871053618158254E-2</v>
      </c>
      <c r="I108">
        <f ca="1">$E$11+$E$10*I107+$E$12^0.5*H108</f>
        <v>5.7144138605139838E-2</v>
      </c>
    </row>
    <row r="109" spans="8:9">
      <c r="H109">
        <f t="shared" ca="1" si="1"/>
        <v>0.15298305525507172</v>
      </c>
      <c r="I109">
        <f ca="1">$E$11+$E$10*I108+$E$12^0.5*H109</f>
        <v>5.6319448422284743E-2</v>
      </c>
    </row>
    <row r="110" spans="8:9">
      <c r="H110">
        <f t="shared" ca="1" si="1"/>
        <v>0.93934179260715833</v>
      </c>
      <c r="I110">
        <f ca="1">$E$11+$E$10*I109+$E$12^0.5*H110</f>
        <v>5.815185475734061E-2</v>
      </c>
    </row>
    <row r="111" spans="8:9">
      <c r="H111">
        <f t="shared" ca="1" si="1"/>
        <v>0.29467764899499882</v>
      </c>
      <c r="I111">
        <f ca="1">$E$11+$E$10*I110+$E$12^0.5*H111</f>
        <v>5.7693128093312937E-2</v>
      </c>
    </row>
    <row r="112" spans="8:9">
      <c r="H112">
        <f t="shared" ca="1" si="1"/>
        <v>0.71394969644642547</v>
      </c>
      <c r="I112">
        <f ca="1">$E$11+$E$10*I111+$E$12^0.5*H112</f>
        <v>5.865297199861802E-2</v>
      </c>
    </row>
    <row r="113" spans="8:9">
      <c r="H113">
        <f t="shared" ca="1" si="1"/>
        <v>0.841566173808732</v>
      </c>
      <c r="I113">
        <f ca="1">$E$11+$E$10*I112+$E$12^0.5*H113</f>
        <v>5.993732103212588E-2</v>
      </c>
    </row>
    <row r="114" spans="8:9">
      <c r="H114">
        <f t="shared" ca="1" si="1"/>
        <v>0.80615564049793043</v>
      </c>
      <c r="I114">
        <f ca="1">$E$11+$E$10*I113+$E$12^0.5*H114</f>
        <v>6.0980329031253375E-2</v>
      </c>
    </row>
    <row r="115" spans="8:9">
      <c r="H115">
        <f t="shared" ca="1" si="1"/>
        <v>0.48290276729902237</v>
      </c>
      <c r="I115">
        <f ca="1">$E$11+$E$10*I114+$E$12^0.5*H115</f>
        <v>6.0862381153579274E-2</v>
      </c>
    </row>
    <row r="116" spans="8:9">
      <c r="H116">
        <f t="shared" ca="1" si="1"/>
        <v>0.67493737275199239</v>
      </c>
      <c r="I116">
        <f ca="1">$E$11+$E$10*I115+$E$12^0.5*H116</f>
        <v>6.1385173955071412E-2</v>
      </c>
    </row>
    <row r="117" spans="8:9">
      <c r="H117">
        <f t="shared" ca="1" si="1"/>
        <v>0.91412737203773353</v>
      </c>
      <c r="I117">
        <f ca="1">$E$11+$E$10*I116+$E$12^0.5*H117</f>
        <v>6.2640703321161673E-2</v>
      </c>
    </row>
    <row r="118" spans="8:9">
      <c r="H118">
        <f t="shared" ca="1" si="1"/>
        <v>0.94128481415333776</v>
      </c>
      <c r="I118">
        <f ca="1">$E$11+$E$10*I117+$E$12^0.5*H118</f>
        <v>6.3862717708222633E-2</v>
      </c>
    </row>
    <row r="119" spans="8:9">
      <c r="H119">
        <f t="shared" ca="1" si="1"/>
        <v>0.4395666694595004</v>
      </c>
      <c r="I119">
        <f ca="1">$E$11+$E$10*I118+$E$12^0.5*H119</f>
        <v>6.332154025093796E-2</v>
      </c>
    </row>
    <row r="120" spans="8:9">
      <c r="H120">
        <f t="shared" ca="1" si="1"/>
        <v>0.57184458240716463</v>
      </c>
      <c r="I120">
        <f ca="1">$E$11+$E$10*I119+$E$12^0.5*H120</f>
        <v>6.3266595040161522E-2</v>
      </c>
    </row>
    <row r="121" spans="8:9">
      <c r="H121">
        <f t="shared" ca="1" si="1"/>
        <v>7.628403945730533E-2</v>
      </c>
      <c r="I121">
        <f ca="1">$E$11+$E$10*I120+$E$12^0.5*H121</f>
        <v>6.1593226050862489E-2</v>
      </c>
    </row>
    <row r="122" spans="8:9">
      <c r="H122">
        <f t="shared" ca="1" si="1"/>
        <v>0.94396837915950171</v>
      </c>
      <c r="I122">
        <f ca="1">$E$11+$E$10*I121+$E$12^0.5*H122</f>
        <v>6.2926234894068941E-2</v>
      </c>
    </row>
    <row r="123" spans="8:9">
      <c r="H123">
        <f t="shared" ca="1" si="1"/>
        <v>0.13752147200203746</v>
      </c>
      <c r="I123">
        <f ca="1">$E$11+$E$10*I122+$E$12^0.5*H123</f>
        <v>6.1486728915609815E-2</v>
      </c>
    </row>
    <row r="124" spans="8:9">
      <c r="H124">
        <f t="shared" ca="1" si="1"/>
        <v>0.81522808297044502</v>
      </c>
      <c r="I124">
        <f ca="1">$E$11+$E$10*I123+$E$12^0.5*H124</f>
        <v>6.2408290057002838E-2</v>
      </c>
    </row>
    <row r="125" spans="8:9">
      <c r="H125">
        <f t="shared" ca="1" si="1"/>
        <v>0.22577264587579426</v>
      </c>
      <c r="I125">
        <f ca="1">$E$11+$E$10*I124+$E$12^0.5*H125</f>
        <v>6.130848876923705E-2</v>
      </c>
    </row>
    <row r="126" spans="8:9">
      <c r="H126">
        <f t="shared" ca="1" si="1"/>
        <v>0.29827905944069744</v>
      </c>
      <c r="I126">
        <f ca="1">$E$11+$E$10*I125+$E$12^0.5*H126</f>
        <v>6.0553573061018467E-2</v>
      </c>
    </row>
    <row r="127" spans="8:9">
      <c r="H127">
        <f t="shared" ca="1" si="1"/>
        <v>0.60058468477212756</v>
      </c>
      <c r="I127">
        <f ca="1">$E$11+$E$10*I126+$E$12^0.5*H127</f>
        <v>6.0862867285389768E-2</v>
      </c>
    </row>
    <row r="128" spans="8:9">
      <c r="H128">
        <f t="shared" ca="1" si="1"/>
        <v>0.19258778836712442</v>
      </c>
      <c r="I128">
        <f ca="1">$E$11+$E$10*I127+$E$12^0.5*H128</f>
        <v>5.9805115781883356E-2</v>
      </c>
    </row>
    <row r="129" spans="8:9">
      <c r="H129">
        <f t="shared" ca="1" si="1"/>
        <v>3.8744883949560771E-2</v>
      </c>
      <c r="I129">
        <f ca="1">$E$11+$E$10*I128+$E$12^0.5*H129</f>
        <v>5.8346476743161534E-2</v>
      </c>
    </row>
    <row r="130" spans="8:9">
      <c r="H130">
        <f t="shared" ca="1" si="1"/>
        <v>6.0996281415568454E-3</v>
      </c>
      <c r="I130">
        <f ca="1">$E$11+$E$10*I129+$E$12^0.5*H130</f>
        <v>5.692318817865602E-2</v>
      </c>
    </row>
    <row r="131" spans="8:9">
      <c r="H131">
        <f t="shared" ref="H131:H181" ca="1" si="2">RAND()</f>
        <v>0.24705285270163246</v>
      </c>
      <c r="I131">
        <f ca="1">$E$11+$E$10*I130+$E$12^0.5*H131</f>
        <v>5.642829090287807E-2</v>
      </c>
    </row>
    <row r="132" spans="8:9">
      <c r="H132">
        <f t="shared" ca="1" si="2"/>
        <v>0.65413205183657652</v>
      </c>
      <c r="I132">
        <f ca="1">$E$11+$E$10*I131+$E$12^0.5*H132</f>
        <v>5.7315541476332471E-2</v>
      </c>
    </row>
    <row r="133" spans="8:9">
      <c r="H133">
        <f t="shared" ca="1" si="2"/>
        <v>0.74597325223207767</v>
      </c>
      <c r="I133">
        <f ca="1">$E$11+$E$10*I132+$E$12^0.5*H133</f>
        <v>5.841715652312509E-2</v>
      </c>
    </row>
    <row r="134" spans="8:9">
      <c r="H134">
        <f t="shared" ca="1" si="2"/>
        <v>0.39643834341500583</v>
      </c>
      <c r="I134">
        <f ca="1">$E$11+$E$10*I133+$E$12^0.5*H134</f>
        <v>5.8265980096759318E-2</v>
      </c>
    </row>
    <row r="135" spans="8:9">
      <c r="H135">
        <f t="shared" ca="1" si="2"/>
        <v>4.85462426530755E-2</v>
      </c>
      <c r="I135">
        <f ca="1">$E$11+$E$10*I134+$E$12^0.5*H135</f>
        <v>5.6989628747180672E-2</v>
      </c>
    </row>
    <row r="136" spans="8:9">
      <c r="H136">
        <f t="shared" ca="1" si="2"/>
        <v>0.3187984896183389</v>
      </c>
      <c r="I136">
        <f ca="1">$E$11+$E$10*I135+$E$12^0.5*H136</f>
        <v>5.6723335180703147E-2</v>
      </c>
    </row>
    <row r="137" spans="8:9">
      <c r="H137">
        <f t="shared" ca="1" si="2"/>
        <v>0.11996505614985553</v>
      </c>
      <c r="I137">
        <f ca="1">$E$11+$E$10*I136+$E$12^0.5*H137</f>
        <v>5.5831513525952517E-2</v>
      </c>
    </row>
    <row r="138" spans="8:9">
      <c r="H138">
        <f t="shared" ca="1" si="2"/>
        <v>0.49016014017024534</v>
      </c>
      <c r="I138">
        <f ca="1">$E$11+$E$10*I137+$E$12^0.5*H138</f>
        <v>5.6239710435766269E-2</v>
      </c>
    </row>
    <row r="139" spans="8:9">
      <c r="H139">
        <f t="shared" ca="1" si="2"/>
        <v>0.92085819798440294</v>
      </c>
      <c r="I139">
        <f ca="1">$E$11+$E$10*I138+$E$12^0.5*H139</f>
        <v>5.8019332222745711E-2</v>
      </c>
    </row>
    <row r="140" spans="8:9">
      <c r="H140">
        <f t="shared" ca="1" si="2"/>
        <v>0.99824462403423853</v>
      </c>
      <c r="I140">
        <f ca="1">$E$11+$E$10*I139+$E$12^0.5*H140</f>
        <v>5.9878887288979415E-2</v>
      </c>
    </row>
    <row r="141" spans="8:9">
      <c r="H141">
        <f t="shared" ca="1" si="2"/>
        <v>0.63985566111153735</v>
      </c>
      <c r="I141">
        <f ca="1">$E$11+$E$10*I140+$E$12^0.5*H141</f>
        <v>6.0382687677209938E-2</v>
      </c>
    </row>
    <row r="142" spans="8:9">
      <c r="H142">
        <f t="shared" ca="1" si="2"/>
        <v>7.3370456085305791E-2</v>
      </c>
      <c r="I142">
        <f ca="1">$E$11+$E$10*I141+$E$12^0.5*H142</f>
        <v>5.8981151840612325E-2</v>
      </c>
    </row>
    <row r="143" spans="8:9">
      <c r="H143">
        <f t="shared" ca="1" si="2"/>
        <v>0.24708353235702796</v>
      </c>
      <c r="I143">
        <f ca="1">$E$11+$E$10*I142+$E$12^0.5*H143</f>
        <v>5.8285561617302452E-2</v>
      </c>
    </row>
    <row r="144" spans="8:9">
      <c r="H144">
        <f t="shared" ca="1" si="2"/>
        <v>1.8316785161537896E-2</v>
      </c>
      <c r="I144">
        <f ca="1">$E$11+$E$10*I143+$E$12^0.5*H144</f>
        <v>5.6908247983494788E-2</v>
      </c>
    </row>
    <row r="145" spans="8:9">
      <c r="H145">
        <f t="shared" ca="1" si="2"/>
        <v>0.34371508611901502</v>
      </c>
      <c r="I145">
        <f ca="1">$E$11+$E$10*I144+$E$12^0.5*H145</f>
        <v>5.6731537938895682E-2</v>
      </c>
    </row>
    <row r="146" spans="8:9">
      <c r="H146">
        <f t="shared" ca="1" si="2"/>
        <v>0.45902561561859923</v>
      </c>
      <c r="I146">
        <f ca="1">$E$11+$E$10*I145+$E$12^0.5*H146</f>
        <v>5.6949903024819198E-2</v>
      </c>
    </row>
    <row r="147" spans="8:9">
      <c r="H147">
        <f t="shared" ca="1" si="2"/>
        <v>0.36406742549856919</v>
      </c>
      <c r="I147">
        <f ca="1">$E$11+$E$10*I146+$E$12^0.5*H147</f>
        <v>5.6835816489678032E-2</v>
      </c>
    </row>
    <row r="148" spans="8:9">
      <c r="H148">
        <f t="shared" ca="1" si="2"/>
        <v>0.62805768735461598</v>
      </c>
      <c r="I148">
        <f ca="1">$E$11+$E$10*I147+$E$12^0.5*H148</f>
        <v>5.7597868299057484E-2</v>
      </c>
    </row>
    <row r="149" spans="8:9">
      <c r="H149">
        <f t="shared" ca="1" si="2"/>
        <v>7.9408812540296525E-2</v>
      </c>
      <c r="I149">
        <f ca="1">$E$11+$E$10*I148+$E$12^0.5*H149</f>
        <v>5.6487830185702803E-2</v>
      </c>
    </row>
    <row r="150" spans="8:9">
      <c r="H150">
        <f t="shared" ca="1" si="2"/>
        <v>0.32555822652742616</v>
      </c>
      <c r="I150">
        <f ca="1">$E$11+$E$10*I149+$E$12^0.5*H150</f>
        <v>5.6292645984970566E-2</v>
      </c>
    </row>
    <row r="151" spans="8:9">
      <c r="H151">
        <f t="shared" ca="1" si="2"/>
        <v>0.79438490232270142</v>
      </c>
      <c r="I151">
        <f ca="1">$E$11+$E$10*I150+$E$12^0.5*H151</f>
        <v>5.7652692577146294E-2</v>
      </c>
    </row>
    <row r="152" spans="8:9">
      <c r="H152">
        <f t="shared" ca="1" si="2"/>
        <v>0.13358185603429251</v>
      </c>
      <c r="I152">
        <f ca="1">$E$11+$E$10*I151+$E$12^0.5*H152</f>
        <v>5.671481210227669E-2</v>
      </c>
    </row>
    <row r="153" spans="8:9">
      <c r="H153">
        <f t="shared" ca="1" si="2"/>
        <v>0.20546002651316464</v>
      </c>
      <c r="I153">
        <f ca="1">$E$11+$E$10*I152+$E$12^0.5*H153</f>
        <v>5.6103960213090831E-2</v>
      </c>
    </row>
    <row r="154" spans="8:9">
      <c r="H154">
        <f t="shared" ca="1" si="2"/>
        <v>0.75036703215226608</v>
      </c>
      <c r="I154">
        <f ca="1">$E$11+$E$10*I153+$E$12^0.5*H154</f>
        <v>5.7338184977296348E-2</v>
      </c>
    </row>
    <row r="155" spans="8:9">
      <c r="H155">
        <f t="shared" ca="1" si="2"/>
        <v>0.21508054002336707</v>
      </c>
      <c r="I155">
        <f ca="1">$E$11+$E$10*I154+$E$12^0.5*H155</f>
        <v>5.6698034392068178E-2</v>
      </c>
    </row>
    <row r="156" spans="8:9">
      <c r="H156">
        <f t="shared" ca="1" si="2"/>
        <v>0.88668825741039814</v>
      </c>
      <c r="I156">
        <f ca="1">$E$11+$E$10*I155+$E$12^0.5*H156</f>
        <v>5.8320974596502255E-2</v>
      </c>
    </row>
    <row r="157" spans="8:9">
      <c r="H157">
        <f t="shared" ca="1" si="2"/>
        <v>0.56981252365533153</v>
      </c>
      <c r="I157">
        <f ca="1">$E$11+$E$10*I156+$E$12^0.5*H157</f>
        <v>5.8747271248468139E-2</v>
      </c>
    </row>
    <row r="158" spans="8:9">
      <c r="H158">
        <f t="shared" ca="1" si="2"/>
        <v>0.4599865250862889</v>
      </c>
      <c r="I158">
        <f ca="1">$E$11+$E$10*I157+$E$12^0.5*H158</f>
        <v>5.8772111809772196E-2</v>
      </c>
    </row>
    <row r="159" spans="8:9">
      <c r="H159">
        <f t="shared" ca="1" si="2"/>
        <v>3.8261893953295045E-2</v>
      </c>
      <c r="I159">
        <f ca="1">$E$11+$E$10*I158+$E$12^0.5*H159</f>
        <v>5.741267934929286E-2</v>
      </c>
    </row>
    <row r="160" spans="8:9">
      <c r="H160">
        <f t="shared" ca="1" si="2"/>
        <v>0.71081673805197021</v>
      </c>
      <c r="I160">
        <f ca="1">$E$11+$E$10*I159+$E$12^0.5*H160</f>
        <v>5.8389620712744408E-2</v>
      </c>
    </row>
    <row r="161" spans="8:9">
      <c r="H161">
        <f t="shared" ca="1" si="2"/>
        <v>0.12766351858249347</v>
      </c>
      <c r="I161">
        <f ca="1">$E$11+$E$10*I160+$E$12^0.5*H161</f>
        <v>5.7360446494855596E-2</v>
      </c>
    </row>
    <row r="162" spans="8:9">
      <c r="H162">
        <f t="shared" ca="1" si="2"/>
        <v>0.13930924216258045</v>
      </c>
      <c r="I162">
        <f ca="1">$E$11+$E$10*I161+$E$12^0.5*H162</f>
        <v>5.6469846892810427E-2</v>
      </c>
    </row>
    <row r="163" spans="8:9">
      <c r="H163">
        <f t="shared" ca="1" si="2"/>
        <v>0.66153581018760088</v>
      </c>
      <c r="I163">
        <f ca="1">$E$11+$E$10*I162+$E$12^0.5*H163</f>
        <v>5.7377302508075712E-2</v>
      </c>
    </row>
    <row r="164" spans="8:9">
      <c r="H164">
        <f t="shared" ca="1" si="2"/>
        <v>0.28859890742492544</v>
      </c>
      <c r="I164">
        <f ca="1">$E$11+$E$10*I163+$E$12^0.5*H164</f>
        <v>5.6974230153646145E-2</v>
      </c>
    </row>
    <row r="165" spans="8:9">
      <c r="H165">
        <f t="shared" ca="1" si="2"/>
        <v>0.13696249643710745</v>
      </c>
      <c r="I165">
        <f ca="1">$E$11+$E$10*I164+$E$12^0.5*H165</f>
        <v>5.6113623803054048E-2</v>
      </c>
    </row>
    <row r="166" spans="8:9">
      <c r="H166">
        <f t="shared" ca="1" si="2"/>
        <v>0.91866498437550848</v>
      </c>
      <c r="I166">
        <f ca="1">$E$11+$E$10*I165+$E$12^0.5*H166</f>
        <v>5.789836131665211E-2</v>
      </c>
    </row>
    <row r="167" spans="8:9">
      <c r="H167">
        <f t="shared" ca="1" si="2"/>
        <v>9.2787569534912295E-2</v>
      </c>
      <c r="I167">
        <f ca="1">$E$11+$E$10*I166+$E$12^0.5*H167</f>
        <v>5.6802842070972748E-2</v>
      </c>
    </row>
    <row r="168" spans="8:9">
      <c r="H168">
        <f t="shared" ca="1" si="2"/>
        <v>0.13909112935849355</v>
      </c>
      <c r="I168">
        <f ca="1">$E$11+$E$10*I167+$E$12^0.5*H168</f>
        <v>5.5965932697724499E-2</v>
      </c>
    </row>
    <row r="169" spans="8:9">
      <c r="H169">
        <f t="shared" ca="1" si="2"/>
        <v>0.92580586794777708</v>
      </c>
      <c r="I169">
        <f ca="1">$E$11+$E$10*I168+$E$12^0.5*H169</f>
        <v>5.7788478552642693E-2</v>
      </c>
    </row>
    <row r="170" spans="8:9">
      <c r="H170">
        <f t="shared" ca="1" si="2"/>
        <v>0.22129024314015699</v>
      </c>
      <c r="I170">
        <f ca="1">$E$11+$E$10*I169+$E$12^0.5*H170</f>
        <v>5.712474037199957E-2</v>
      </c>
    </row>
    <row r="171" spans="8:9">
      <c r="H171">
        <f t="shared" ca="1" si="2"/>
        <v>0.66544880341282431</v>
      </c>
      <c r="I171">
        <f ca="1">$E$11+$E$10*I170+$E$12^0.5*H171</f>
        <v>5.7981120238505164E-2</v>
      </c>
    </row>
    <row r="172" spans="8:9">
      <c r="H172">
        <f t="shared" ca="1" si="2"/>
        <v>0.2968378332179038</v>
      </c>
      <c r="I172">
        <f ca="1">$E$11+$E$10*I171+$E$12^0.5*H172</f>
        <v>5.7546130167217199E-2</v>
      </c>
    </row>
    <row r="173" spans="8:9">
      <c r="H173">
        <f t="shared" ca="1" si="2"/>
        <v>0.86619660929390596</v>
      </c>
      <c r="I173">
        <f ca="1">$E$11+$E$10*I172+$E$12^0.5*H173</f>
        <v>5.9019178289313634E-2</v>
      </c>
    </row>
    <row r="174" spans="8:9">
      <c r="H174">
        <f t="shared" ca="1" si="2"/>
        <v>4.8294668654429773E-2</v>
      </c>
      <c r="I174">
        <f ca="1">$E$11+$E$10*I173+$E$12^0.5*H174</f>
        <v>5.7668513815613463E-2</v>
      </c>
    </row>
    <row r="175" spans="8:9">
      <c r="H175">
        <f t="shared" ca="1" si="2"/>
        <v>0.75846204798696504</v>
      </c>
      <c r="I175">
        <f ca="1">$E$11+$E$10*I174+$E$12^0.5*H175</f>
        <v>5.8776611271922227E-2</v>
      </c>
    </row>
    <row r="176" spans="8:9">
      <c r="H176">
        <f t="shared" ca="1" si="2"/>
        <v>8.8641633411105092E-2</v>
      </c>
      <c r="I176">
        <f ca="1">$E$11+$E$10*I175+$E$12^0.5*H176</f>
        <v>5.7581817214627282E-2</v>
      </c>
    </row>
    <row r="177" spans="8:9">
      <c r="H177">
        <f t="shared" ca="1" si="2"/>
        <v>0.96259799942944069</v>
      </c>
      <c r="I177">
        <f ca="1">$E$11+$E$10*I176+$E$12^0.5*H177</f>
        <v>5.9367258222589765E-2</v>
      </c>
    </row>
    <row r="178" spans="8:9">
      <c r="H178">
        <f t="shared" ca="1" si="2"/>
        <v>0.93947381344098335</v>
      </c>
      <c r="I178">
        <f ca="1">$E$11+$E$10*I177+$E$12^0.5*H178</f>
        <v>6.0902725364496819E-2</v>
      </c>
    </row>
    <row r="179" spans="8:9">
      <c r="H179">
        <f t="shared" ca="1" si="2"/>
        <v>0.94305095713362685</v>
      </c>
      <c r="I179">
        <f ca="1">$E$11+$E$10*I178+$E$12^0.5*H179</f>
        <v>6.2300099592672173E-2</v>
      </c>
    </row>
    <row r="180" spans="8:9">
      <c r="H180">
        <f t="shared" ca="1" si="2"/>
        <v>0.12311619709076382</v>
      </c>
      <c r="I180">
        <f ca="1">$E$11+$E$10*I179+$E$12^0.5*H180</f>
        <v>6.0874483788424964E-2</v>
      </c>
    </row>
    <row r="181" spans="8:9">
      <c r="H181">
        <f t="shared" ca="1" si="2"/>
        <v>0.77300936186269165</v>
      </c>
      <c r="I181">
        <f ca="1">$E$11+$E$10*I180+$E$12^0.5*H181</f>
        <v>6.1717444572824097E-2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