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"/>
    </mc:Choice>
  </mc:AlternateContent>
  <xr:revisionPtr revIDLastSave="0" documentId="13_ncr:1_{01CCEA39-F617-4FF1-94CD-C61FFAF103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SHEET!$A$1:$U$132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9" i="1" l="1"/>
  <c r="R108" i="1"/>
  <c r="Q108" i="1"/>
  <c r="P108" i="1"/>
  <c r="R107" i="1"/>
  <c r="S107" i="1" s="1"/>
  <c r="U107" i="1" s="1"/>
  <c r="Q107" i="1"/>
  <c r="P107" i="1"/>
  <c r="R106" i="1"/>
  <c r="Q106" i="1"/>
  <c r="S106" i="1" s="1"/>
  <c r="U106" i="1" s="1"/>
  <c r="P106" i="1"/>
  <c r="R105" i="1"/>
  <c r="Q105" i="1"/>
  <c r="P105" i="1"/>
  <c r="S105" i="1" s="1"/>
  <c r="U105" i="1" s="1"/>
  <c r="R104" i="1"/>
  <c r="Q104" i="1"/>
  <c r="P104" i="1"/>
  <c r="R103" i="1"/>
  <c r="S103" i="1" s="1"/>
  <c r="U103" i="1" s="1"/>
  <c r="Q103" i="1"/>
  <c r="P103" i="1"/>
  <c r="R102" i="1"/>
  <c r="Q102" i="1"/>
  <c r="S102" i="1" s="1"/>
  <c r="U102" i="1" s="1"/>
  <c r="P102" i="1"/>
  <c r="R101" i="1"/>
  <c r="Q101" i="1"/>
  <c r="P101" i="1"/>
  <c r="S101" i="1" s="1"/>
  <c r="U101" i="1" s="1"/>
  <c r="R100" i="1"/>
  <c r="Q100" i="1"/>
  <c r="P100" i="1"/>
  <c r="O99" i="1"/>
  <c r="N99" i="1"/>
  <c r="M99" i="1"/>
  <c r="L99" i="1"/>
  <c r="K99" i="1"/>
  <c r="O98" i="1"/>
  <c r="N98" i="1"/>
  <c r="M98" i="1"/>
  <c r="S98" i="1" s="1"/>
  <c r="U98" i="1" s="1"/>
  <c r="L98" i="1"/>
  <c r="K98" i="1"/>
  <c r="O97" i="1"/>
  <c r="N97" i="1"/>
  <c r="S97" i="1" s="1"/>
  <c r="U97" i="1" s="1"/>
  <c r="M97" i="1"/>
  <c r="L97" i="1"/>
  <c r="K97" i="1"/>
  <c r="O96" i="1"/>
  <c r="N96" i="1"/>
  <c r="M96" i="1"/>
  <c r="L96" i="1"/>
  <c r="K96" i="1"/>
  <c r="O95" i="1"/>
  <c r="N95" i="1"/>
  <c r="M95" i="1"/>
  <c r="L95" i="1"/>
  <c r="S95" i="1" s="1"/>
  <c r="U95" i="1" s="1"/>
  <c r="K95" i="1"/>
  <c r="O94" i="1"/>
  <c r="N94" i="1"/>
  <c r="M94" i="1"/>
  <c r="S94" i="1" s="1"/>
  <c r="U94" i="1" s="1"/>
  <c r="L94" i="1"/>
  <c r="K94" i="1"/>
  <c r="O93" i="1"/>
  <c r="N93" i="1"/>
  <c r="S93" i="1" s="1"/>
  <c r="U93" i="1" s="1"/>
  <c r="M93" i="1"/>
  <c r="L93" i="1"/>
  <c r="K93" i="1"/>
  <c r="O92" i="1"/>
  <c r="N92" i="1"/>
  <c r="M92" i="1"/>
  <c r="L92" i="1"/>
  <c r="K92" i="1"/>
  <c r="O91" i="1"/>
  <c r="N91" i="1"/>
  <c r="M91" i="1"/>
  <c r="L91" i="1"/>
  <c r="S91" i="1" s="1"/>
  <c r="S99" i="1" s="1"/>
  <c r="K91" i="1"/>
  <c r="T109" i="1"/>
  <c r="R109" i="1"/>
  <c r="Q109" i="1"/>
  <c r="P109" i="1"/>
  <c r="O108" i="1"/>
  <c r="O109" i="1" s="1"/>
  <c r="N108" i="1"/>
  <c r="M108" i="1"/>
  <c r="M109" i="1" s="1"/>
  <c r="L108" i="1"/>
  <c r="K108" i="1"/>
  <c r="J108" i="1"/>
  <c r="J109" i="1" s="1"/>
  <c r="I108" i="1"/>
  <c r="I109" i="1" s="1"/>
  <c r="S104" i="1"/>
  <c r="U104" i="1" s="1"/>
  <c r="S100" i="1"/>
  <c r="R99" i="1"/>
  <c r="Q99" i="1"/>
  <c r="P99" i="1"/>
  <c r="N109" i="1"/>
  <c r="I99" i="1"/>
  <c r="S96" i="1"/>
  <c r="U96" i="1" s="1"/>
  <c r="S92" i="1"/>
  <c r="U92" i="1" s="1"/>
  <c r="T86" i="1"/>
  <c r="R85" i="1"/>
  <c r="Q85" i="1"/>
  <c r="Q86" i="1" s="1"/>
  <c r="P85" i="1"/>
  <c r="O85" i="1"/>
  <c r="N85" i="1"/>
  <c r="M85" i="1"/>
  <c r="M86" i="1" s="1"/>
  <c r="L85" i="1"/>
  <c r="K85" i="1"/>
  <c r="J85" i="1"/>
  <c r="J86" i="1" s="1"/>
  <c r="I85" i="1"/>
  <c r="I86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U79" i="1" s="1"/>
  <c r="S78" i="1"/>
  <c r="U78" i="1" s="1"/>
  <c r="S77" i="1"/>
  <c r="S85" i="1" s="1"/>
  <c r="R76" i="1"/>
  <c r="Q76" i="1"/>
  <c r="P76" i="1"/>
  <c r="O76" i="1"/>
  <c r="N76" i="1"/>
  <c r="M76" i="1"/>
  <c r="L76" i="1"/>
  <c r="K76" i="1"/>
  <c r="I76" i="1"/>
  <c r="S75" i="1"/>
  <c r="U75" i="1" s="1"/>
  <c r="S74" i="1"/>
  <c r="U74" i="1" s="1"/>
  <c r="S73" i="1"/>
  <c r="U73" i="1" s="1"/>
  <c r="S72" i="1"/>
  <c r="U72" i="1" s="1"/>
  <c r="S71" i="1"/>
  <c r="U71" i="1" s="1"/>
  <c r="S70" i="1"/>
  <c r="U70" i="1" s="1"/>
  <c r="S69" i="1"/>
  <c r="U69" i="1" s="1"/>
  <c r="S68" i="1"/>
  <c r="T64" i="1"/>
  <c r="R63" i="1"/>
  <c r="Q63" i="1"/>
  <c r="P63" i="1"/>
  <c r="O63" i="1"/>
  <c r="N63" i="1"/>
  <c r="M63" i="1"/>
  <c r="L63" i="1"/>
  <c r="K63" i="1"/>
  <c r="J63" i="1"/>
  <c r="J64" i="1" s="1"/>
  <c r="I63" i="1"/>
  <c r="I64" i="1" s="1"/>
  <c r="S62" i="1"/>
  <c r="U62" i="1" s="1"/>
  <c r="S61" i="1"/>
  <c r="U61" i="1" s="1"/>
  <c r="S60" i="1"/>
  <c r="U60" i="1" s="1"/>
  <c r="S59" i="1"/>
  <c r="U59" i="1" s="1"/>
  <c r="S58" i="1"/>
  <c r="U58" i="1" s="1"/>
  <c r="S57" i="1"/>
  <c r="U57" i="1" s="1"/>
  <c r="S56" i="1"/>
  <c r="U56" i="1" s="1"/>
  <c r="S55" i="1"/>
  <c r="R54" i="1"/>
  <c r="Q54" i="1"/>
  <c r="P54" i="1"/>
  <c r="O54" i="1"/>
  <c r="N54" i="1"/>
  <c r="M54" i="1"/>
  <c r="L54" i="1"/>
  <c r="K54" i="1"/>
  <c r="I54" i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T43" i="1"/>
  <c r="R42" i="1"/>
  <c r="Q42" i="1"/>
  <c r="P42" i="1"/>
  <c r="O42" i="1"/>
  <c r="N42" i="1"/>
  <c r="M42" i="1"/>
  <c r="L42" i="1"/>
  <c r="K42" i="1"/>
  <c r="J42" i="1"/>
  <c r="J43" i="1" s="1"/>
  <c r="I42" i="1"/>
  <c r="I43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R33" i="1"/>
  <c r="Q33" i="1"/>
  <c r="P33" i="1"/>
  <c r="O33" i="1"/>
  <c r="N33" i="1"/>
  <c r="M33" i="1"/>
  <c r="L33" i="1"/>
  <c r="K33" i="1"/>
  <c r="I33" i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I12" i="1"/>
  <c r="K12" i="1"/>
  <c r="L12" i="1"/>
  <c r="M12" i="1"/>
  <c r="N12" i="1"/>
  <c r="O12" i="1"/>
  <c r="P12" i="1"/>
  <c r="Q12" i="1"/>
  <c r="R12" i="1"/>
  <c r="T22" i="1"/>
  <c r="R21" i="1"/>
  <c r="Q21" i="1"/>
  <c r="Q22" i="1" s="1"/>
  <c r="P21" i="1"/>
  <c r="O21" i="1"/>
  <c r="O22" i="1" s="1"/>
  <c r="N21" i="1"/>
  <c r="M21" i="1"/>
  <c r="M22" i="1" s="1"/>
  <c r="L21" i="1"/>
  <c r="K21" i="1"/>
  <c r="K22" i="1" s="1"/>
  <c r="S9" i="1"/>
  <c r="U9" i="1" s="1"/>
  <c r="S7" i="1"/>
  <c r="U7" i="1" s="1"/>
  <c r="S6" i="1"/>
  <c r="U6" i="1" s="1"/>
  <c r="S5" i="1"/>
  <c r="U5" i="1" s="1"/>
  <c r="S13" i="1"/>
  <c r="U13" i="1" s="1"/>
  <c r="S11" i="1"/>
  <c r="U11" i="1" s="1"/>
  <c r="S10" i="1"/>
  <c r="U10" i="1" s="1"/>
  <c r="S8" i="1"/>
  <c r="U8" i="1" s="1"/>
  <c r="S4" i="1"/>
  <c r="U4" i="1" s="1"/>
  <c r="H131" i="1"/>
  <c r="S130" i="1"/>
  <c r="Q130" i="1"/>
  <c r="O130" i="1"/>
  <c r="M130" i="1"/>
  <c r="L130" i="1"/>
  <c r="K130" i="1"/>
  <c r="J130" i="1"/>
  <c r="I130" i="1"/>
  <c r="H130" i="1"/>
  <c r="T129" i="1"/>
  <c r="I129" i="1"/>
  <c r="T128" i="1"/>
  <c r="T127" i="1"/>
  <c r="T126" i="1"/>
  <c r="T125" i="1"/>
  <c r="T124" i="1"/>
  <c r="T123" i="1"/>
  <c r="T122" i="1"/>
  <c r="S121" i="1"/>
  <c r="Q121" i="1"/>
  <c r="O121" i="1"/>
  <c r="M121" i="1"/>
  <c r="L121" i="1"/>
  <c r="K121" i="1"/>
  <c r="J121" i="1"/>
  <c r="I121" i="1"/>
  <c r="H121" i="1"/>
  <c r="H129" i="1" s="1"/>
  <c r="T120" i="1"/>
  <c r="T119" i="1"/>
  <c r="T118" i="1"/>
  <c r="T117" i="1"/>
  <c r="T116" i="1"/>
  <c r="T115" i="1"/>
  <c r="T114" i="1"/>
  <c r="T113" i="1"/>
  <c r="S108" i="1" l="1"/>
  <c r="U100" i="1"/>
  <c r="U108" i="1" s="1"/>
  <c r="L109" i="1"/>
  <c r="S109" i="1"/>
  <c r="U77" i="1"/>
  <c r="U85" i="1" s="1"/>
  <c r="R86" i="1"/>
  <c r="U91" i="1"/>
  <c r="U99" i="1" s="1"/>
  <c r="U109" i="1" s="1"/>
  <c r="L64" i="1"/>
  <c r="P64" i="1"/>
  <c r="P86" i="1"/>
  <c r="N86" i="1"/>
  <c r="K86" i="1"/>
  <c r="O86" i="1"/>
  <c r="S76" i="1"/>
  <c r="S86" i="1" s="1"/>
  <c r="L86" i="1"/>
  <c r="M64" i="1"/>
  <c r="Q64" i="1"/>
  <c r="U68" i="1"/>
  <c r="U76" i="1" s="1"/>
  <c r="U86" i="1" s="1"/>
  <c r="S63" i="1"/>
  <c r="R64" i="1"/>
  <c r="L22" i="1"/>
  <c r="P22" i="1"/>
  <c r="S54" i="1"/>
  <c r="N64" i="1"/>
  <c r="K64" i="1"/>
  <c r="O64" i="1"/>
  <c r="S64" i="1"/>
  <c r="N22" i="1"/>
  <c r="R22" i="1"/>
  <c r="P43" i="1"/>
  <c r="U55" i="1"/>
  <c r="U63" i="1" s="1"/>
  <c r="Q43" i="1"/>
  <c r="U46" i="1"/>
  <c r="U54" i="1" s="1"/>
  <c r="R43" i="1"/>
  <c r="S33" i="1"/>
  <c r="L43" i="1"/>
  <c r="S42" i="1"/>
  <c r="M43" i="1"/>
  <c r="N43" i="1"/>
  <c r="K43" i="1"/>
  <c r="O43" i="1"/>
  <c r="U42" i="1"/>
  <c r="U25" i="1"/>
  <c r="U33" i="1" s="1"/>
  <c r="U12" i="1"/>
  <c r="S12" i="1"/>
  <c r="U21" i="1"/>
  <c r="L131" i="1"/>
  <c r="S21" i="1"/>
  <c r="I131" i="1"/>
  <c r="K131" i="1"/>
  <c r="M131" i="1"/>
  <c r="O131" i="1"/>
  <c r="T121" i="1"/>
  <c r="T130" i="1"/>
  <c r="Q131" i="1"/>
  <c r="J131" i="1"/>
  <c r="S131" i="1"/>
  <c r="S22" i="1" l="1"/>
  <c r="S43" i="1"/>
  <c r="U64" i="1"/>
  <c r="U22" i="1"/>
  <c r="U43" i="1"/>
  <c r="T131" i="1"/>
  <c r="I21" i="1" l="1"/>
  <c r="I22" i="1" s="1"/>
  <c r="J21" i="1" l="1"/>
  <c r="J22" i="1" s="1"/>
</calcChain>
</file>

<file path=xl/sharedStrings.xml><?xml version="1.0" encoding="utf-8"?>
<sst xmlns="http://schemas.openxmlformats.org/spreadsheetml/2006/main" count="342" uniqueCount="78">
  <si>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</si>
  <si>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</si>
  <si>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</si>
  <si>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</si>
  <si>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</si>
  <si>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</si>
  <si>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</si>
  <si>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</si>
  <si>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</si>
  <si>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</si>
  <si>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</si>
  <si>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RADIANT NAVY</t>
    <phoneticPr fontId="2" type="noConversion"/>
  </si>
  <si>
    <t>VSSL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</si>
  <si>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</si>
  <si>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</si>
  <si>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</si>
  <si>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GRAND TOTAL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</si>
  <si>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</si>
  <si>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</si>
  <si>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</si>
  <si>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</si>
  <si>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</si>
  <si>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</si>
  <si>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</si>
  <si>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</si>
  <si>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</si>
  <si>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</si>
  <si>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</si>
  <si>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VIBRANT BLUE</t>
    <phoneticPr fontId="2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</si>
  <si>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</si>
  <si>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</si>
  <si>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</si>
  <si>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GRAND 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</si>
  <si>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</si>
  <si>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</si>
  <si>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</si>
  <si>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&lt;COMMIT&gt;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</si>
  <si>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</si>
  <si>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</si>
  <si>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</si>
  <si>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521725
(Regular)</t>
    <phoneticPr fontId="8" type="noConversion"/>
  </si>
  <si>
    <t>122CP073BC-34(Chicory Blue Stripe Floral) / Deep sea Navy</t>
    <phoneticPr fontId="8" type="noConversion"/>
  </si>
  <si>
    <t>122KP003B-45(Electric Blue Tropical) / Papaya Orange</t>
    <phoneticPr fontId="8" type="noConversion"/>
  </si>
  <si>
    <t>Lemon Lime / Chicory Blue Chambray(P)</t>
    <phoneticPr fontId="8" type="noConversion"/>
  </si>
  <si>
    <t>321CW104-5(Navy-Ivory Founders Stripe)/Deep Sea Navy(P)</t>
    <phoneticPr fontId="8" type="noConversion"/>
  </si>
  <si>
    <t>Papaya Orange / Golden Candle Light Chambray(P)</t>
    <phoneticPr fontId="8" type="noConversion"/>
  </si>
  <si>
    <t>Radiant Navy / Turquoise-Baltic Teal Tie Dye</t>
    <phoneticPr fontId="8" type="noConversion"/>
  </si>
  <si>
    <t>122CP084B-48(Turquoise-Baltic Teal Tie Dye) / Baltic Teal</t>
    <phoneticPr fontId="8" type="noConversion"/>
  </si>
  <si>
    <t>ELECTRIC BLUE / Ivory</t>
    <phoneticPr fontId="8" type="noConversion"/>
  </si>
  <si>
    <t>529690
(Big)</t>
    <phoneticPr fontId="8" type="noConversion"/>
  </si>
  <si>
    <t>CHICBL STRFL</t>
    <phoneticPr fontId="2" type="noConversion"/>
  </si>
  <si>
    <t>13L521725-05F</t>
    <phoneticPr fontId="2" type="noConversion"/>
  </si>
  <si>
    <t>PAPAYA ORG</t>
    <phoneticPr fontId="2" type="noConversion"/>
  </si>
  <si>
    <t>13L521725-0XX</t>
    <phoneticPr fontId="2" type="noConversion"/>
  </si>
  <si>
    <t>ELECBL TROP</t>
    <phoneticPr fontId="2" type="noConversion"/>
  </si>
  <si>
    <t>13L521725-3NH</t>
    <phoneticPr fontId="2" type="noConversion"/>
  </si>
  <si>
    <t>TURBAL TL TD</t>
    <phoneticPr fontId="2" type="noConversion"/>
  </si>
  <si>
    <t>13L521725-5I0</t>
    <phoneticPr fontId="2" type="noConversion"/>
  </si>
  <si>
    <t>NVIV FONDSTR</t>
    <phoneticPr fontId="2" type="noConversion"/>
  </si>
  <si>
    <t>13L521725-9OS</t>
    <phoneticPr fontId="2" type="noConversion"/>
  </si>
  <si>
    <t>13L521725-A6J</t>
    <phoneticPr fontId="2" type="noConversion"/>
  </si>
  <si>
    <t>13L521725-M41</t>
    <phoneticPr fontId="2" type="noConversion"/>
  </si>
  <si>
    <t>LEMON LIME</t>
    <phoneticPr fontId="2" type="noConversion"/>
  </si>
  <si>
    <t>13L521725-M91</t>
    <phoneticPr fontId="2" type="noConversion"/>
  </si>
  <si>
    <t>13L529690-05F</t>
  </si>
  <si>
    <t>13L529690-3NH</t>
  </si>
  <si>
    <t>13L529690-M91</t>
  </si>
  <si>
    <t>13L529690-9OS</t>
  </si>
  <si>
    <t>13L529690-0XX</t>
  </si>
  <si>
    <t>13L529690-A6J</t>
  </si>
  <si>
    <t>13L529690-5I0</t>
  </si>
  <si>
    <t>13L529690-M41</t>
  </si>
  <si>
    <t>SP22</t>
    <phoneticPr fontId="2" type="noConversion"/>
  </si>
  <si>
    <t>521725
(Regular)</t>
    <phoneticPr fontId="2" type="noConversion"/>
  </si>
  <si>
    <t>529690
(Big)</t>
    <phoneticPr fontId="2" type="noConversion"/>
  </si>
  <si>
    <t>M Board</t>
    <phoneticPr fontId="2" type="noConversion"/>
  </si>
  <si>
    <t>EU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</si>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</sst>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8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8"/>
      <color rgb="FF7030A0"/>
      <name val="Arial"/>
      <family val="2"/>
    </font>
    <font>
      <sz val="11"/>
      <color rgb="FF7030A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sz val="8"/>
      <color rgb="FFFF0000"/>
      <name val="Arial"/>
      <family val="2"/>
    </font>
    <font>
      <sz val="8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54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1" fontId="1" fillId="3" borderId="1" xfId="1" applyFont="1" applyFill="1" applyBorder="1" applyAlignment="1">
      <alignment horizontal="center" vertical="center"/>
    </xf>
    <xf numFmtId="0" fontId="11" fillId="5" borderId="21" xfId="2" applyFont="1" applyFill="1" applyBorder="1" applyAlignment="1">
      <alignment horizontal="center" vertical="center"/>
    </xf>
    <xf numFmtId="0" fontId="11" fillId="5" borderId="22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 vertical="center"/>
    </xf>
    <xf numFmtId="0" fontId="11" fillId="0" borderId="7" xfId="2" applyFont="1" applyBorder="1" applyAlignment="1">
      <alignment vertical="center"/>
    </xf>
    <xf numFmtId="41" fontId="11" fillId="0" borderId="7" xfId="1" applyFont="1" applyFill="1" applyBorder="1" applyAlignment="1">
      <alignment vertical="center"/>
    </xf>
    <xf numFmtId="41" fontId="11" fillId="0" borderId="7" xfId="1" applyFont="1" applyFill="1" applyBorder="1" applyAlignment="1">
      <alignment horizontal="right" vertical="center"/>
    </xf>
    <xf numFmtId="0" fontId="11" fillId="0" borderId="1" xfId="2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41" fontId="11" fillId="0" borderId="1" xfId="1" applyFont="1" applyBorder="1" applyAlignment="1">
      <alignment vertical="center"/>
    </xf>
    <xf numFmtId="41" fontId="11" fillId="0" borderId="1" xfId="1" applyFont="1" applyBorder="1" applyAlignment="1">
      <alignment horizontal="right" vertical="center"/>
    </xf>
    <xf numFmtId="0" fontId="11" fillId="0" borderId="9" xfId="2" applyFont="1" applyBorder="1" applyAlignment="1">
      <alignment vertical="center"/>
    </xf>
    <xf numFmtId="41" fontId="11" fillId="0" borderId="9" xfId="1" applyFont="1" applyBorder="1" applyAlignment="1">
      <alignment vertical="center"/>
    </xf>
    <xf numFmtId="41" fontId="11" fillId="0" borderId="9" xfId="1" applyFont="1" applyBorder="1" applyAlignment="1">
      <alignment horizontal="right" vertical="center"/>
    </xf>
    <xf numFmtId="41" fontId="11" fillId="6" borderId="28" xfId="1" applyFont="1" applyFill="1" applyBorder="1" applyAlignment="1">
      <alignment vertical="center"/>
    </xf>
    <xf numFmtId="41" fontId="11" fillId="0" borderId="2" xfId="1" applyFont="1" applyBorder="1" applyAlignment="1">
      <alignment vertical="center"/>
    </xf>
    <xf numFmtId="41" fontId="11" fillId="0" borderId="2" xfId="1" applyFont="1" applyBorder="1" applyAlignment="1">
      <alignment horizontal="center" vertical="center"/>
    </xf>
    <xf numFmtId="0" fontId="11" fillId="6" borderId="22" xfId="2" applyFont="1" applyFill="1" applyBorder="1" applyAlignment="1">
      <alignment horizontal="center" vertical="center"/>
    </xf>
    <xf numFmtId="41" fontId="11" fillId="6" borderId="18" xfId="1" applyFont="1" applyFill="1" applyBorder="1" applyAlignment="1">
      <alignment vertical="center"/>
    </xf>
    <xf numFmtId="41" fontId="11" fillId="7" borderId="18" xfId="1" applyFont="1" applyFill="1" applyBorder="1" applyAlignment="1">
      <alignment vertical="center"/>
    </xf>
    <xf numFmtId="49" fontId="11" fillId="0" borderId="6" xfId="2" applyNumberFormat="1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1" fillId="6" borderId="20" xfId="2" applyFont="1" applyFill="1" applyBorder="1" applyAlignment="1">
      <alignment horizontal="left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8" borderId="1" xfId="0" applyFont="1" applyFill="1" applyBorder="1" applyAlignment="1">
      <alignment vertical="center"/>
    </xf>
    <xf numFmtId="176" fontId="1" fillId="8" borderId="1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79" fontId="6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vertical="center" wrapText="1"/>
    </xf>
    <xf numFmtId="178" fontId="5" fillId="8" borderId="1" xfId="0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vertical="center"/>
    </xf>
    <xf numFmtId="181" fontId="1" fillId="8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left" vertical="center"/>
    </xf>
    <xf numFmtId="179" fontId="1" fillId="8" borderId="3" xfId="0" applyNumberFormat="1" applyFont="1" applyFill="1" applyBorder="1" applyAlignment="1">
      <alignment horizontal="left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176" fontId="9" fillId="8" borderId="1" xfId="0" applyNumberFormat="1" applyFont="1" applyFill="1" applyBorder="1" applyAlignment="1">
      <alignment horizontal="center" vertical="center"/>
    </xf>
    <xf numFmtId="177" fontId="9" fillId="8" borderId="1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1" fontId="1" fillId="8" borderId="1" xfId="1" applyFont="1" applyFill="1" applyBorder="1" applyAlignment="1">
      <alignment horizontal="center" vertical="center"/>
    </xf>
    <xf numFmtId="0" fontId="11" fillId="7" borderId="36" xfId="2" applyFont="1" applyFill="1" applyBorder="1" applyAlignment="1">
      <alignment horizontal="center" vertical="center"/>
    </xf>
    <xf numFmtId="0" fontId="11" fillId="7" borderId="16" xfId="2" applyFont="1" applyFill="1" applyBorder="1" applyAlignment="1">
      <alignment horizontal="center" vertical="center"/>
    </xf>
    <xf numFmtId="0" fontId="11" fillId="0" borderId="31" xfId="2" applyFont="1" applyBorder="1" applyAlignment="1">
      <alignment horizontal="center" vertical="center" wrapText="1"/>
    </xf>
    <xf numFmtId="0" fontId="11" fillId="0" borderId="32" xfId="2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41" fontId="11" fillId="7" borderId="15" xfId="1" applyFont="1" applyFill="1" applyBorder="1" applyAlignment="1">
      <alignment horizontal="center" vertical="center"/>
    </xf>
    <xf numFmtId="41" fontId="11" fillId="7" borderId="16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/>
    </xf>
    <xf numFmtId="41" fontId="11" fillId="0" borderId="17" xfId="1" applyFont="1" applyBorder="1" applyAlignment="1">
      <alignment horizontal="center" vertical="center"/>
    </xf>
    <xf numFmtId="41" fontId="11" fillId="0" borderId="34" xfId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41" fontId="11" fillId="0" borderId="2" xfId="1" applyFont="1" applyBorder="1" applyAlignment="1">
      <alignment horizontal="center" vertical="center"/>
    </xf>
    <xf numFmtId="41" fontId="11" fillId="0" borderId="35" xfId="1" applyFont="1" applyBorder="1" applyAlignment="1">
      <alignment horizontal="center" vertical="center"/>
    </xf>
    <xf numFmtId="41" fontId="11" fillId="6" borderId="15" xfId="1" applyFont="1" applyFill="1" applyBorder="1" applyAlignment="1">
      <alignment horizontal="center" vertical="center"/>
    </xf>
    <xf numFmtId="41" fontId="11" fillId="6" borderId="16" xfId="1" applyFont="1" applyFill="1" applyBorder="1" applyAlignment="1">
      <alignment horizontal="center" vertical="center"/>
    </xf>
    <xf numFmtId="41" fontId="11" fillId="6" borderId="18" xfId="1" applyFont="1" applyFill="1" applyBorder="1" applyAlignment="1">
      <alignment horizontal="center" vertical="center"/>
    </xf>
    <xf numFmtId="41" fontId="11" fillId="6" borderId="19" xfId="1" applyFont="1" applyFill="1" applyBorder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5" xfId="1" applyFont="1" applyFill="1" applyBorder="1" applyAlignment="1">
      <alignment horizontal="center" vertical="center"/>
    </xf>
    <xf numFmtId="41" fontId="11" fillId="0" borderId="13" xfId="1" applyFont="1" applyFill="1" applyBorder="1" applyAlignment="1">
      <alignment horizontal="center" vertical="center"/>
    </xf>
    <xf numFmtId="41" fontId="11" fillId="0" borderId="5" xfId="1" applyFont="1" applyBorder="1" applyAlignment="1">
      <alignment horizontal="center" vertical="center"/>
    </xf>
    <xf numFmtId="41" fontId="11" fillId="0" borderId="13" xfId="1" applyFont="1" applyBorder="1" applyAlignment="1">
      <alignment horizontal="center" vertical="center"/>
    </xf>
    <xf numFmtId="41" fontId="11" fillId="0" borderId="33" xfId="1" applyFont="1" applyBorder="1" applyAlignment="1">
      <alignment horizontal="center" vertical="center"/>
    </xf>
    <xf numFmtId="41" fontId="11" fillId="0" borderId="7" xfId="1" applyFont="1" applyFill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41" fontId="11" fillId="0" borderId="10" xfId="1" applyFont="1" applyFill="1" applyBorder="1" applyAlignment="1">
      <alignment horizontal="center" vertical="center"/>
    </xf>
    <xf numFmtId="41" fontId="11" fillId="0" borderId="11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0" fontId="12" fillId="5" borderId="15" xfId="2" applyFont="1" applyFill="1" applyBorder="1" applyAlignment="1">
      <alignment horizontal="center" vertical="center"/>
    </xf>
    <xf numFmtId="0" fontId="12" fillId="5" borderId="23" xfId="2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41" fontId="11" fillId="0" borderId="25" xfId="1" applyFont="1" applyFill="1" applyBorder="1" applyAlignment="1">
      <alignment horizontal="center" vertical="center"/>
    </xf>
    <xf numFmtId="41" fontId="11" fillId="0" borderId="26" xfId="1" applyFont="1" applyFill="1" applyBorder="1" applyAlignment="1">
      <alignment horizontal="center" vertical="center"/>
    </xf>
    <xf numFmtId="41" fontId="11" fillId="6" borderId="28" xfId="1" applyFont="1" applyFill="1" applyBorder="1" applyAlignment="1">
      <alignment horizontal="center" vertical="center"/>
    </xf>
    <xf numFmtId="41" fontId="11" fillId="6" borderId="30" xfId="1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 vertical="center"/>
    </xf>
    <xf numFmtId="0" fontId="12" fillId="5" borderId="16" xfId="2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1" fontId="11" fillId="0" borderId="9" xfId="1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14" xfId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76" fontId="14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14" fillId="8" borderId="1" xfId="0" applyNumberFormat="1" applyFont="1" applyFill="1" applyBorder="1" applyAlignment="1">
      <alignment horizontal="center" vertical="center"/>
    </xf>
    <xf numFmtId="178" fontId="3" fillId="8" borderId="2" xfId="0" applyNumberFormat="1" applyFont="1" applyFill="1" applyBorder="1" applyAlignment="1">
      <alignment horizontal="center" vertical="center" wrapText="1"/>
    </xf>
    <xf numFmtId="178" fontId="3" fillId="8" borderId="3" xfId="0" applyNumberFormat="1" applyFont="1" applyFill="1" applyBorder="1" applyAlignment="1">
      <alignment horizontal="center" vertical="center" wrapText="1"/>
    </xf>
    <xf numFmtId="178" fontId="3" fillId="8" borderId="3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5" borderId="18" xfId="2" applyFont="1" applyFill="1" applyBorder="1" applyAlignment="1">
      <alignment horizontal="center" vertical="center"/>
    </xf>
    <xf numFmtId="0" fontId="16" fillId="0" borderId="7" xfId="2" applyFont="1" applyBorder="1" applyAlignment="1">
      <alignment horizontal="centerContinuous" vertical="center"/>
    </xf>
    <xf numFmtId="0" fontId="16" fillId="0" borderId="1" xfId="2" applyFont="1" applyBorder="1" applyAlignment="1">
      <alignment horizontal="centerContinuous" vertical="center"/>
    </xf>
    <xf numFmtId="0" fontId="15" fillId="0" borderId="1" xfId="2" applyFont="1" applyBorder="1" applyAlignment="1">
      <alignment horizontal="centerContinuous" vertical="center"/>
    </xf>
    <xf numFmtId="0" fontId="15" fillId="0" borderId="9" xfId="2" applyFont="1" applyBorder="1" applyAlignment="1">
      <alignment horizontal="centerContinuous" vertical="center"/>
    </xf>
    <xf numFmtId="41" fontId="16" fillId="6" borderId="28" xfId="1" applyFont="1" applyFill="1" applyBorder="1" applyAlignment="1">
      <alignment vertical="center"/>
    </xf>
    <xf numFmtId="41" fontId="16" fillId="0" borderId="2" xfId="1" applyFont="1" applyBorder="1" applyAlignment="1">
      <alignment vertical="center"/>
    </xf>
    <xf numFmtId="41" fontId="16" fillId="6" borderId="18" xfId="1" applyFont="1" applyFill="1" applyBorder="1" applyAlignment="1">
      <alignment vertical="center"/>
    </xf>
    <xf numFmtId="41" fontId="16" fillId="7" borderId="18" xfId="1" applyFont="1" applyFill="1" applyBorder="1" applyAlignment="1">
      <alignment vertical="center"/>
    </xf>
    <xf numFmtId="0" fontId="17" fillId="2" borderId="0" xfId="0" applyFont="1" applyFill="1" applyAlignment="1">
      <alignment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U131"/>
  <sheetViews>
    <sheetView tabSelected="1" view="pageBreakPreview" topLeftCell="C1" zoomScale="85" zoomScaleNormal="100" zoomScaleSheetLayoutView="85" workbookViewId="0">
      <selection activeCell="S19" sqref="S19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2" customWidth="1"/>
    <col min="6" max="6" width="25.19921875" style="2" customWidth="1"/>
    <col min="7" max="7" width="16.3984375" style="2" customWidth="1"/>
    <col min="8" max="8" width="10.796875" style="153" customWidth="1"/>
    <col min="9" max="9" width="7.59765625" style="2" customWidth="1"/>
    <col min="10" max="10" width="7" style="2" bestFit="1" customWidth="1"/>
    <col min="11" max="11" width="6.8984375" style="2" bestFit="1" customWidth="1"/>
    <col min="12" max="18" width="7" style="2" customWidth="1"/>
    <col min="19" max="20" width="9" style="2" bestFit="1" customWidth="1"/>
    <col min="21" max="21" width="10.796875" style="2" bestFit="1" customWidth="1"/>
    <col min="22" max="16384" width="8.8984375" style="2"/>
  </cols>
  <sheetData>
    <row r="1" spans="1:21" x14ac:dyDescent="0.25">
      <c r="A1" s="1"/>
      <c r="B1" s="1" t="s">
        <v>17</v>
      </c>
      <c r="C1" s="1"/>
      <c r="D1" s="1"/>
      <c r="E1" s="1"/>
      <c r="F1" s="1"/>
      <c r="G1" s="1"/>
      <c r="H1" s="1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25">
      <c r="A2" s="1"/>
      <c r="B2" s="3" t="s">
        <v>72</v>
      </c>
      <c r="C2" s="1"/>
      <c r="D2" s="1"/>
      <c r="E2" s="3"/>
      <c r="F2" s="1"/>
      <c r="G2" s="1"/>
      <c r="H2" s="1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4" t="s">
        <v>15</v>
      </c>
      <c r="C3" s="5" t="s">
        <v>2</v>
      </c>
      <c r="D3" s="5" t="s">
        <v>19</v>
      </c>
      <c r="E3" s="4" t="s">
        <v>0</v>
      </c>
      <c r="F3" s="4" t="s">
        <v>1</v>
      </c>
      <c r="G3" s="4" t="s">
        <v>35</v>
      </c>
      <c r="H3" s="132" t="s">
        <v>3</v>
      </c>
      <c r="I3" s="5" t="s">
        <v>18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29</v>
      </c>
      <c r="Q3" s="5" t="s">
        <v>30</v>
      </c>
      <c r="R3" s="5" t="s">
        <v>31</v>
      </c>
      <c r="S3" s="6" t="s">
        <v>10</v>
      </c>
      <c r="T3" s="6" t="s">
        <v>34</v>
      </c>
      <c r="U3" s="6" t="s">
        <v>33</v>
      </c>
    </row>
    <row r="4" spans="1:21" x14ac:dyDescent="0.25">
      <c r="A4" s="1"/>
      <c r="B4" s="82" t="s">
        <v>75</v>
      </c>
      <c r="C4" s="123">
        <v>4500458478</v>
      </c>
      <c r="D4" s="120" t="s">
        <v>73</v>
      </c>
      <c r="E4" s="9">
        <v>521725</v>
      </c>
      <c r="F4" s="13" t="s">
        <v>50</v>
      </c>
      <c r="G4" s="13" t="s">
        <v>51</v>
      </c>
      <c r="H4" s="133">
        <v>44483</v>
      </c>
      <c r="I4" s="8"/>
      <c r="J4" s="6"/>
      <c r="K4" s="6">
        <v>64</v>
      </c>
      <c r="L4" s="6">
        <v>156</v>
      </c>
      <c r="M4" s="6">
        <v>164</v>
      </c>
      <c r="N4" s="6">
        <v>85</v>
      </c>
      <c r="O4" s="6">
        <v>30</v>
      </c>
      <c r="P4" s="6"/>
      <c r="Q4" s="6"/>
      <c r="R4" s="6"/>
      <c r="S4" s="6">
        <f>SUM(K4:R4)</f>
        <v>499</v>
      </c>
      <c r="T4" s="19">
        <v>6.23</v>
      </c>
      <c r="U4" s="19">
        <f>T4*S4</f>
        <v>3108.7700000000004</v>
      </c>
    </row>
    <row r="5" spans="1:21" x14ac:dyDescent="0.25">
      <c r="A5" s="1"/>
      <c r="B5" s="83"/>
      <c r="C5" s="121"/>
      <c r="D5" s="121"/>
      <c r="E5" s="9">
        <v>521725</v>
      </c>
      <c r="F5" s="4" t="s">
        <v>54</v>
      </c>
      <c r="G5" s="13" t="s">
        <v>55</v>
      </c>
      <c r="H5" s="134"/>
      <c r="I5" s="8"/>
      <c r="J5" s="6"/>
      <c r="K5" s="6">
        <v>64</v>
      </c>
      <c r="L5" s="6">
        <v>156</v>
      </c>
      <c r="M5" s="6">
        <v>164</v>
      </c>
      <c r="N5" s="6">
        <v>85</v>
      </c>
      <c r="O5" s="6">
        <v>30</v>
      </c>
      <c r="P5" s="6"/>
      <c r="Q5" s="6"/>
      <c r="R5" s="6"/>
      <c r="S5" s="6">
        <f t="shared" ref="S5:S7" si="0">SUM(K5:R5)</f>
        <v>499</v>
      </c>
      <c r="T5" s="19">
        <v>6.52</v>
      </c>
      <c r="U5" s="19">
        <f t="shared" ref="U5:U7" si="1">T5*S5</f>
        <v>3253.4799999999996</v>
      </c>
    </row>
    <row r="6" spans="1:21" x14ac:dyDescent="0.25">
      <c r="A6" s="1"/>
      <c r="B6" s="83"/>
      <c r="C6" s="121"/>
      <c r="D6" s="121"/>
      <c r="E6" s="9">
        <v>521725</v>
      </c>
      <c r="F6" s="4" t="s">
        <v>62</v>
      </c>
      <c r="G6" s="13" t="s">
        <v>63</v>
      </c>
      <c r="H6" s="134"/>
      <c r="I6" s="8"/>
      <c r="J6" s="6"/>
      <c r="K6" s="6">
        <v>42</v>
      </c>
      <c r="L6" s="6">
        <v>102</v>
      </c>
      <c r="M6" s="6">
        <v>108</v>
      </c>
      <c r="N6" s="6">
        <v>56</v>
      </c>
      <c r="O6" s="6">
        <v>25</v>
      </c>
      <c r="P6" s="6"/>
      <c r="Q6" s="6"/>
      <c r="R6" s="6"/>
      <c r="S6" s="6">
        <f t="shared" si="0"/>
        <v>333</v>
      </c>
      <c r="T6" s="19">
        <v>6.09</v>
      </c>
      <c r="U6" s="19">
        <f t="shared" si="1"/>
        <v>2027.97</v>
      </c>
    </row>
    <row r="7" spans="1:21" x14ac:dyDescent="0.25">
      <c r="A7" s="1"/>
      <c r="B7" s="83"/>
      <c r="C7" s="121"/>
      <c r="D7" s="121"/>
      <c r="E7" s="9">
        <v>521725</v>
      </c>
      <c r="F7" s="4" t="s">
        <v>58</v>
      </c>
      <c r="G7" s="13" t="s">
        <v>59</v>
      </c>
      <c r="H7" s="134"/>
      <c r="I7" s="8"/>
      <c r="J7" s="6"/>
      <c r="K7" s="6">
        <v>129</v>
      </c>
      <c r="L7" s="6">
        <v>311</v>
      </c>
      <c r="M7" s="6">
        <v>329</v>
      </c>
      <c r="N7" s="6">
        <v>170</v>
      </c>
      <c r="O7" s="6">
        <v>61</v>
      </c>
      <c r="P7" s="6"/>
      <c r="Q7" s="6"/>
      <c r="R7" s="6"/>
      <c r="S7" s="6">
        <f t="shared" si="0"/>
        <v>1000</v>
      </c>
      <c r="T7" s="19">
        <v>6.57</v>
      </c>
      <c r="U7" s="19">
        <f t="shared" si="1"/>
        <v>6570</v>
      </c>
    </row>
    <row r="8" spans="1:21" x14ac:dyDescent="0.25">
      <c r="A8" s="1"/>
      <c r="B8" s="83"/>
      <c r="C8" s="121"/>
      <c r="D8" s="121"/>
      <c r="E8" s="9">
        <v>521725</v>
      </c>
      <c r="F8" s="4" t="s">
        <v>52</v>
      </c>
      <c r="G8" s="13" t="s">
        <v>53</v>
      </c>
      <c r="H8" s="135"/>
      <c r="I8" s="8"/>
      <c r="J8" s="6"/>
      <c r="K8" s="6">
        <v>51</v>
      </c>
      <c r="L8" s="6">
        <v>125</v>
      </c>
      <c r="M8" s="6">
        <v>131</v>
      </c>
      <c r="N8" s="6">
        <v>68</v>
      </c>
      <c r="O8" s="6">
        <v>25</v>
      </c>
      <c r="P8" s="6"/>
      <c r="Q8" s="6"/>
      <c r="R8" s="6"/>
      <c r="S8" s="6">
        <f t="shared" ref="S8:S20" si="2">SUM(K8:R8)</f>
        <v>400</v>
      </c>
      <c r="T8" s="19">
        <v>6.19</v>
      </c>
      <c r="U8" s="19">
        <f t="shared" ref="U8:U20" si="3">T8*S8</f>
        <v>2476</v>
      </c>
    </row>
    <row r="9" spans="1:21" x14ac:dyDescent="0.25">
      <c r="A9" s="1"/>
      <c r="B9" s="83"/>
      <c r="C9" s="121"/>
      <c r="D9" s="121"/>
      <c r="E9" s="9">
        <v>521725</v>
      </c>
      <c r="F9" s="4" t="s">
        <v>11</v>
      </c>
      <c r="G9" s="13" t="s">
        <v>60</v>
      </c>
      <c r="H9" s="135"/>
      <c r="I9" s="8"/>
      <c r="J9" s="6"/>
      <c r="K9" s="6">
        <v>152</v>
      </c>
      <c r="L9" s="6">
        <v>364</v>
      </c>
      <c r="M9" s="6">
        <v>390</v>
      </c>
      <c r="N9" s="6">
        <v>216</v>
      </c>
      <c r="O9" s="6">
        <v>78</v>
      </c>
      <c r="P9" s="6"/>
      <c r="Q9" s="6"/>
      <c r="R9" s="6"/>
      <c r="S9" s="6">
        <f t="shared" ref="S9" si="4">SUM(K9:R9)</f>
        <v>1200</v>
      </c>
      <c r="T9" s="19">
        <v>6.13</v>
      </c>
      <c r="U9" s="19">
        <f t="shared" ref="U9" si="5">T9*S9</f>
        <v>7356</v>
      </c>
    </row>
    <row r="10" spans="1:21" x14ac:dyDescent="0.25">
      <c r="A10" s="1"/>
      <c r="B10" s="83"/>
      <c r="C10" s="121"/>
      <c r="D10" s="121"/>
      <c r="E10" s="9">
        <v>521725</v>
      </c>
      <c r="F10" s="4" t="s">
        <v>56</v>
      </c>
      <c r="G10" s="13" t="s">
        <v>57</v>
      </c>
      <c r="H10" s="135"/>
      <c r="I10" s="8"/>
      <c r="J10" s="6"/>
      <c r="K10" s="6">
        <v>90</v>
      </c>
      <c r="L10" s="6">
        <v>218</v>
      </c>
      <c r="M10" s="6">
        <v>230</v>
      </c>
      <c r="N10" s="6">
        <v>119</v>
      </c>
      <c r="O10" s="6">
        <v>43</v>
      </c>
      <c r="P10" s="6"/>
      <c r="Q10" s="6"/>
      <c r="R10" s="6"/>
      <c r="S10" s="6">
        <f t="shared" si="2"/>
        <v>700</v>
      </c>
      <c r="T10" s="19">
        <v>6.48</v>
      </c>
      <c r="U10" s="19">
        <f t="shared" si="3"/>
        <v>4536</v>
      </c>
    </row>
    <row r="11" spans="1:21" x14ac:dyDescent="0.25">
      <c r="A11" s="1"/>
      <c r="B11" s="83"/>
      <c r="C11" s="121"/>
      <c r="D11" s="122"/>
      <c r="E11" s="9">
        <v>521725</v>
      </c>
      <c r="F11" s="4" t="s">
        <v>28</v>
      </c>
      <c r="G11" s="13" t="s">
        <v>61</v>
      </c>
      <c r="H11" s="135"/>
      <c r="I11" s="8"/>
      <c r="J11" s="6"/>
      <c r="K11" s="6">
        <v>174</v>
      </c>
      <c r="L11" s="6">
        <v>47</v>
      </c>
      <c r="M11" s="6">
        <v>77</v>
      </c>
      <c r="N11" s="6">
        <v>144</v>
      </c>
      <c r="O11" s="6">
        <v>151</v>
      </c>
      <c r="P11" s="6"/>
      <c r="Q11" s="6"/>
      <c r="R11" s="6"/>
      <c r="S11" s="6">
        <f t="shared" si="2"/>
        <v>593</v>
      </c>
      <c r="T11" s="19">
        <v>6.46</v>
      </c>
      <c r="U11" s="19">
        <f t="shared" si="3"/>
        <v>3830.78</v>
      </c>
    </row>
    <row r="12" spans="1:21" x14ac:dyDescent="0.25">
      <c r="A12" s="1"/>
      <c r="B12" s="83"/>
      <c r="C12" s="121"/>
      <c r="D12" s="11"/>
      <c r="E12" s="10" t="s">
        <v>10</v>
      </c>
      <c r="F12" s="10"/>
      <c r="G12" s="10"/>
      <c r="H12" s="135"/>
      <c r="I12" s="11">
        <f>SUM(I10:I10)</f>
        <v>0</v>
      </c>
      <c r="J12" s="12"/>
      <c r="K12" s="12">
        <f t="shared" ref="K12:S12" si="6">SUM(K4:K11)</f>
        <v>766</v>
      </c>
      <c r="L12" s="12">
        <f t="shared" si="6"/>
        <v>1479</v>
      </c>
      <c r="M12" s="12">
        <f t="shared" si="6"/>
        <v>1593</v>
      </c>
      <c r="N12" s="12">
        <f t="shared" si="6"/>
        <v>943</v>
      </c>
      <c r="O12" s="12">
        <f t="shared" si="6"/>
        <v>443</v>
      </c>
      <c r="P12" s="12">
        <f t="shared" si="6"/>
        <v>0</v>
      </c>
      <c r="Q12" s="12">
        <f t="shared" si="6"/>
        <v>0</v>
      </c>
      <c r="R12" s="12">
        <f t="shared" si="6"/>
        <v>0</v>
      </c>
      <c r="S12" s="12">
        <f t="shared" si="6"/>
        <v>5224</v>
      </c>
      <c r="T12" s="12"/>
      <c r="U12" s="47">
        <f>SUM(U4:U11)</f>
        <v>33159</v>
      </c>
    </row>
    <row r="13" spans="1:21" x14ac:dyDescent="0.25">
      <c r="A13" s="1"/>
      <c r="B13" s="83"/>
      <c r="C13" s="121"/>
      <c r="D13" s="120" t="s">
        <v>74</v>
      </c>
      <c r="E13" s="9">
        <v>529690</v>
      </c>
      <c r="F13" s="13" t="s">
        <v>50</v>
      </c>
      <c r="G13" s="13" t="s">
        <v>64</v>
      </c>
      <c r="H13" s="135"/>
      <c r="I13" s="8"/>
      <c r="J13" s="6"/>
      <c r="K13" s="6"/>
      <c r="L13" s="6"/>
      <c r="M13" s="6"/>
      <c r="N13" s="6"/>
      <c r="O13" s="6"/>
      <c r="P13" s="6">
        <v>66</v>
      </c>
      <c r="Q13" s="6">
        <v>45</v>
      </c>
      <c r="R13" s="6">
        <v>25</v>
      </c>
      <c r="S13" s="6">
        <f t="shared" si="2"/>
        <v>136</v>
      </c>
      <c r="T13" s="19">
        <v>7.55</v>
      </c>
      <c r="U13" s="19">
        <f t="shared" si="3"/>
        <v>1026.8</v>
      </c>
    </row>
    <row r="14" spans="1:21" x14ac:dyDescent="0.25">
      <c r="A14" s="1"/>
      <c r="B14" s="83"/>
      <c r="C14" s="121"/>
      <c r="D14" s="121"/>
      <c r="E14" s="9">
        <v>529690</v>
      </c>
      <c r="F14" s="4" t="s">
        <v>54</v>
      </c>
      <c r="G14" s="13" t="s">
        <v>65</v>
      </c>
      <c r="H14" s="135"/>
      <c r="I14" s="8"/>
      <c r="J14" s="6"/>
      <c r="K14" s="6"/>
      <c r="L14" s="6"/>
      <c r="M14" s="6"/>
      <c r="N14" s="6"/>
      <c r="O14" s="6"/>
      <c r="P14" s="6">
        <v>66</v>
      </c>
      <c r="Q14" s="6">
        <v>45</v>
      </c>
      <c r="R14" s="6">
        <v>25</v>
      </c>
      <c r="S14" s="6">
        <f t="shared" si="2"/>
        <v>136</v>
      </c>
      <c r="T14" s="19">
        <v>7.95</v>
      </c>
      <c r="U14" s="19">
        <f t="shared" si="3"/>
        <v>1081.2</v>
      </c>
    </row>
    <row r="15" spans="1:21" x14ac:dyDescent="0.25">
      <c r="A15" s="1"/>
      <c r="B15" s="83"/>
      <c r="C15" s="121"/>
      <c r="D15" s="121"/>
      <c r="E15" s="9">
        <v>529690</v>
      </c>
      <c r="F15" s="4" t="s">
        <v>62</v>
      </c>
      <c r="G15" s="13" t="s">
        <v>66</v>
      </c>
      <c r="H15" s="135"/>
      <c r="I15" s="8"/>
      <c r="J15" s="6"/>
      <c r="K15" s="6"/>
      <c r="L15" s="6"/>
      <c r="M15" s="6"/>
      <c r="N15" s="6"/>
      <c r="O15" s="6"/>
      <c r="P15" s="6">
        <v>34</v>
      </c>
      <c r="Q15" s="6">
        <v>25</v>
      </c>
      <c r="R15" s="6">
        <v>25</v>
      </c>
      <c r="S15" s="6">
        <f t="shared" si="2"/>
        <v>84</v>
      </c>
      <c r="T15" s="19">
        <v>6.54</v>
      </c>
      <c r="U15" s="19">
        <f t="shared" si="3"/>
        <v>549.36</v>
      </c>
    </row>
    <row r="16" spans="1:21" x14ac:dyDescent="0.25">
      <c r="A16" s="1"/>
      <c r="B16" s="83"/>
      <c r="C16" s="121"/>
      <c r="D16" s="121"/>
      <c r="E16" s="9">
        <v>529690</v>
      </c>
      <c r="F16" s="4" t="s">
        <v>58</v>
      </c>
      <c r="G16" s="13" t="s">
        <v>67</v>
      </c>
      <c r="H16" s="135"/>
      <c r="I16" s="8"/>
      <c r="J16" s="6"/>
      <c r="K16" s="6"/>
      <c r="L16" s="6"/>
      <c r="M16" s="6"/>
      <c r="N16" s="6"/>
      <c r="O16" s="6"/>
      <c r="P16" s="6">
        <v>125</v>
      </c>
      <c r="Q16" s="6">
        <v>85</v>
      </c>
      <c r="R16" s="6">
        <v>39</v>
      </c>
      <c r="S16" s="6">
        <f t="shared" si="2"/>
        <v>249</v>
      </c>
      <c r="T16" s="19">
        <v>8</v>
      </c>
      <c r="U16" s="19">
        <f t="shared" si="3"/>
        <v>1992</v>
      </c>
    </row>
    <row r="17" spans="1:21" x14ac:dyDescent="0.25">
      <c r="A17" s="1"/>
      <c r="B17" s="83"/>
      <c r="C17" s="121"/>
      <c r="D17" s="121"/>
      <c r="E17" s="9">
        <v>529690</v>
      </c>
      <c r="F17" s="4" t="s">
        <v>52</v>
      </c>
      <c r="G17" s="13" t="s">
        <v>68</v>
      </c>
      <c r="H17" s="135"/>
      <c r="I17" s="8"/>
      <c r="J17" s="6"/>
      <c r="K17" s="6"/>
      <c r="L17" s="6"/>
      <c r="M17" s="6"/>
      <c r="N17" s="6"/>
      <c r="O17" s="6"/>
      <c r="P17" s="6">
        <v>34</v>
      </c>
      <c r="Q17" s="6">
        <v>25</v>
      </c>
      <c r="R17" s="6">
        <v>25</v>
      </c>
      <c r="S17" s="6">
        <f t="shared" si="2"/>
        <v>84</v>
      </c>
      <c r="T17" s="19">
        <v>6.65</v>
      </c>
      <c r="U17" s="19">
        <f t="shared" si="3"/>
        <v>558.6</v>
      </c>
    </row>
    <row r="18" spans="1:21" x14ac:dyDescent="0.25">
      <c r="A18" s="1"/>
      <c r="B18" s="83"/>
      <c r="C18" s="121"/>
      <c r="D18" s="121"/>
      <c r="E18" s="9">
        <v>529690</v>
      </c>
      <c r="F18" s="4" t="s">
        <v>11</v>
      </c>
      <c r="G18" s="13" t="s">
        <v>69</v>
      </c>
      <c r="H18" s="135"/>
      <c r="I18" s="7"/>
      <c r="J18" s="6"/>
      <c r="K18" s="6"/>
      <c r="L18" s="6"/>
      <c r="M18" s="6"/>
      <c r="N18" s="6"/>
      <c r="O18" s="6"/>
      <c r="P18" s="6">
        <v>113</v>
      </c>
      <c r="Q18" s="6">
        <v>77</v>
      </c>
      <c r="R18" s="6">
        <v>35</v>
      </c>
      <c r="S18" s="6">
        <f t="shared" si="2"/>
        <v>225</v>
      </c>
      <c r="T18" s="19">
        <v>7.4</v>
      </c>
      <c r="U18" s="19">
        <f t="shared" si="3"/>
        <v>1665</v>
      </c>
    </row>
    <row r="19" spans="1:21" s="16" customFormat="1" x14ac:dyDescent="0.25">
      <c r="A19" s="20"/>
      <c r="B19" s="83"/>
      <c r="C19" s="121"/>
      <c r="D19" s="121"/>
      <c r="E19" s="9">
        <v>529690</v>
      </c>
      <c r="F19" s="4" t="s">
        <v>56</v>
      </c>
      <c r="G19" s="13" t="s">
        <v>70</v>
      </c>
      <c r="H19" s="135"/>
      <c r="I19" s="14"/>
      <c r="J19" s="15"/>
      <c r="K19" s="15"/>
      <c r="L19" s="15"/>
      <c r="M19" s="15"/>
      <c r="N19" s="15"/>
      <c r="O19" s="6"/>
      <c r="P19" s="6">
        <v>90</v>
      </c>
      <c r="Q19" s="6">
        <v>61</v>
      </c>
      <c r="R19" s="6">
        <v>28</v>
      </c>
      <c r="S19" s="6">
        <f t="shared" si="2"/>
        <v>179</v>
      </c>
      <c r="T19" s="19">
        <v>7.88</v>
      </c>
      <c r="U19" s="19">
        <f t="shared" si="3"/>
        <v>1410.52</v>
      </c>
    </row>
    <row r="20" spans="1:21" x14ac:dyDescent="0.25">
      <c r="A20" s="1"/>
      <c r="B20" s="83"/>
      <c r="C20" s="122"/>
      <c r="D20" s="122"/>
      <c r="E20" s="9">
        <v>529690</v>
      </c>
      <c r="F20" s="4" t="s">
        <v>28</v>
      </c>
      <c r="G20" s="13" t="s">
        <v>71</v>
      </c>
      <c r="H20" s="7" t="s">
        <v>12</v>
      </c>
      <c r="I20" s="8"/>
      <c r="J20" s="6"/>
      <c r="K20" s="6"/>
      <c r="L20" s="6"/>
      <c r="M20" s="6"/>
      <c r="N20" s="6"/>
      <c r="O20" s="6"/>
      <c r="P20" s="6">
        <v>42</v>
      </c>
      <c r="Q20" s="6">
        <v>29</v>
      </c>
      <c r="R20" s="6">
        <v>25</v>
      </c>
      <c r="S20" s="6">
        <f t="shared" si="2"/>
        <v>96</v>
      </c>
      <c r="T20" s="19">
        <v>7.85</v>
      </c>
      <c r="U20" s="19">
        <f t="shared" si="3"/>
        <v>753.59999999999991</v>
      </c>
    </row>
    <row r="21" spans="1:21" x14ac:dyDescent="0.25">
      <c r="A21" s="1"/>
      <c r="B21" s="83"/>
      <c r="C21" s="11" t="s">
        <v>13</v>
      </c>
      <c r="D21" s="11"/>
      <c r="E21" s="10" t="s">
        <v>10</v>
      </c>
      <c r="F21" s="10"/>
      <c r="G21" s="10"/>
      <c r="H21" s="136" t="s">
        <v>14</v>
      </c>
      <c r="I21" s="11">
        <f>SUM(I19:I19)</f>
        <v>0</v>
      </c>
      <c r="J21" s="12">
        <f>SUM(J4:J20)</f>
        <v>0</v>
      </c>
      <c r="K21" s="12">
        <f t="shared" ref="K21:S21" si="7">SUM(K13:K20)</f>
        <v>0</v>
      </c>
      <c r="L21" s="12">
        <f t="shared" si="7"/>
        <v>0</v>
      </c>
      <c r="M21" s="12">
        <f t="shared" si="7"/>
        <v>0</v>
      </c>
      <c r="N21" s="12">
        <f t="shared" si="7"/>
        <v>0</v>
      </c>
      <c r="O21" s="12">
        <f t="shared" si="7"/>
        <v>0</v>
      </c>
      <c r="P21" s="12">
        <f t="shared" si="7"/>
        <v>570</v>
      </c>
      <c r="Q21" s="12">
        <f t="shared" si="7"/>
        <v>392</v>
      </c>
      <c r="R21" s="12">
        <f t="shared" si="7"/>
        <v>227</v>
      </c>
      <c r="S21" s="12">
        <f t="shared" si="7"/>
        <v>1189</v>
      </c>
      <c r="T21" s="12"/>
      <c r="U21" s="47">
        <f>SUM(U13:U20)</f>
        <v>9037.0800000000017</v>
      </c>
    </row>
    <row r="22" spans="1:21" x14ac:dyDescent="0.25">
      <c r="A22" s="1"/>
      <c r="B22" s="84"/>
      <c r="C22" s="18"/>
      <c r="D22" s="18"/>
      <c r="E22" s="18"/>
      <c r="F22" s="21" t="s">
        <v>16</v>
      </c>
      <c r="G22" s="21" t="s">
        <v>16</v>
      </c>
      <c r="H22" s="137"/>
      <c r="I22" s="17">
        <f>SUM(I21)</f>
        <v>0</v>
      </c>
      <c r="J22" s="17">
        <f t="shared" ref="J22" si="8">SUM(J21)</f>
        <v>0</v>
      </c>
      <c r="K22" s="22">
        <f t="shared" ref="K22:U22" si="9">SUM(K21,K12)</f>
        <v>766</v>
      </c>
      <c r="L22" s="22">
        <f t="shared" si="9"/>
        <v>1479</v>
      </c>
      <c r="M22" s="22">
        <f t="shared" si="9"/>
        <v>1593</v>
      </c>
      <c r="N22" s="22">
        <f t="shared" si="9"/>
        <v>943</v>
      </c>
      <c r="O22" s="22">
        <f t="shared" si="9"/>
        <v>443</v>
      </c>
      <c r="P22" s="22">
        <f t="shared" si="9"/>
        <v>570</v>
      </c>
      <c r="Q22" s="22">
        <f t="shared" si="9"/>
        <v>392</v>
      </c>
      <c r="R22" s="22">
        <f t="shared" si="9"/>
        <v>227</v>
      </c>
      <c r="S22" s="22">
        <f t="shared" si="9"/>
        <v>6413</v>
      </c>
      <c r="T22" s="17">
        <f t="shared" si="9"/>
        <v>0</v>
      </c>
      <c r="U22" s="48">
        <f t="shared" si="9"/>
        <v>42196.08</v>
      </c>
    </row>
    <row r="24" spans="1:21" x14ac:dyDescent="0.25">
      <c r="A24" s="1"/>
      <c r="B24" s="4" t="s">
        <v>15</v>
      </c>
      <c r="C24" s="5" t="s">
        <v>2</v>
      </c>
      <c r="D24" s="5" t="s">
        <v>19</v>
      </c>
      <c r="E24" s="4" t="s">
        <v>0</v>
      </c>
      <c r="F24" s="4" t="s">
        <v>1</v>
      </c>
      <c r="G24" s="4" t="s">
        <v>35</v>
      </c>
      <c r="H24" s="132" t="s">
        <v>3</v>
      </c>
      <c r="I24" s="5" t="s">
        <v>18</v>
      </c>
      <c r="J24" s="5" t="s">
        <v>4</v>
      </c>
      <c r="K24" s="5" t="s">
        <v>5</v>
      </c>
      <c r="L24" s="5" t="s">
        <v>6</v>
      </c>
      <c r="M24" s="5" t="s">
        <v>7</v>
      </c>
      <c r="N24" s="5" t="s">
        <v>8</v>
      </c>
      <c r="O24" s="5" t="s">
        <v>9</v>
      </c>
      <c r="P24" s="5" t="s">
        <v>29</v>
      </c>
      <c r="Q24" s="5" t="s">
        <v>30</v>
      </c>
      <c r="R24" s="5" t="s">
        <v>31</v>
      </c>
      <c r="S24" s="6" t="s">
        <v>10</v>
      </c>
      <c r="T24" s="6" t="s">
        <v>34</v>
      </c>
      <c r="U24" s="6" t="s">
        <v>33</v>
      </c>
    </row>
    <row r="25" spans="1:21" x14ac:dyDescent="0.25">
      <c r="A25" s="1"/>
      <c r="B25" s="82" t="s">
        <v>75</v>
      </c>
      <c r="C25" s="123">
        <v>4500458480</v>
      </c>
      <c r="D25" s="120" t="s">
        <v>73</v>
      </c>
      <c r="E25" s="9">
        <v>521725</v>
      </c>
      <c r="F25" s="13" t="s">
        <v>50</v>
      </c>
      <c r="G25" s="13" t="s">
        <v>51</v>
      </c>
      <c r="H25" s="133">
        <v>44524</v>
      </c>
      <c r="I25" s="8"/>
      <c r="J25" s="6"/>
      <c r="K25" s="6">
        <v>129</v>
      </c>
      <c r="L25" s="6">
        <v>311</v>
      </c>
      <c r="M25" s="6">
        <v>329</v>
      </c>
      <c r="N25" s="6">
        <v>170</v>
      </c>
      <c r="O25" s="6">
        <v>61</v>
      </c>
      <c r="P25" s="6"/>
      <c r="Q25" s="6"/>
      <c r="R25" s="6"/>
      <c r="S25" s="6">
        <f>SUM(K25:R25)</f>
        <v>1000</v>
      </c>
      <c r="T25" s="19">
        <v>6.23</v>
      </c>
      <c r="U25" s="19">
        <f>T25*S25</f>
        <v>6230</v>
      </c>
    </row>
    <row r="26" spans="1:21" x14ac:dyDescent="0.25">
      <c r="A26" s="1"/>
      <c r="B26" s="83"/>
      <c r="C26" s="121"/>
      <c r="D26" s="121"/>
      <c r="E26" s="9">
        <v>521725</v>
      </c>
      <c r="F26" s="4" t="s">
        <v>54</v>
      </c>
      <c r="G26" s="13" t="s">
        <v>55</v>
      </c>
      <c r="H26" s="134"/>
      <c r="I26" s="8"/>
      <c r="J26" s="6"/>
      <c r="K26" s="6">
        <v>129</v>
      </c>
      <c r="L26" s="6">
        <v>311</v>
      </c>
      <c r="M26" s="6">
        <v>329</v>
      </c>
      <c r="N26" s="6">
        <v>170</v>
      </c>
      <c r="O26" s="6">
        <v>61</v>
      </c>
      <c r="P26" s="6"/>
      <c r="Q26" s="6"/>
      <c r="R26" s="6"/>
      <c r="S26" s="6">
        <f t="shared" ref="S26:S32" si="10">SUM(K26:R26)</f>
        <v>1000</v>
      </c>
      <c r="T26" s="19">
        <v>6.52</v>
      </c>
      <c r="U26" s="19">
        <f t="shared" ref="U26:U32" si="11">T26*S26</f>
        <v>6520</v>
      </c>
    </row>
    <row r="27" spans="1:21" x14ac:dyDescent="0.25">
      <c r="A27" s="1"/>
      <c r="B27" s="83"/>
      <c r="C27" s="121"/>
      <c r="D27" s="121"/>
      <c r="E27" s="9">
        <v>521725</v>
      </c>
      <c r="F27" s="4" t="s">
        <v>62</v>
      </c>
      <c r="G27" s="13" t="s">
        <v>63</v>
      </c>
      <c r="H27" s="134"/>
      <c r="I27" s="8"/>
      <c r="J27" s="6"/>
      <c r="K27" s="6">
        <v>129</v>
      </c>
      <c r="L27" s="6">
        <v>311</v>
      </c>
      <c r="M27" s="6">
        <v>329</v>
      </c>
      <c r="N27" s="6">
        <v>170</v>
      </c>
      <c r="O27" s="6">
        <v>56</v>
      </c>
      <c r="P27" s="6"/>
      <c r="Q27" s="6"/>
      <c r="R27" s="6"/>
      <c r="S27" s="6">
        <f t="shared" si="10"/>
        <v>995</v>
      </c>
      <c r="T27" s="19">
        <v>6.09</v>
      </c>
      <c r="U27" s="19">
        <f t="shared" si="11"/>
        <v>6059.55</v>
      </c>
    </row>
    <row r="28" spans="1:21" x14ac:dyDescent="0.25">
      <c r="A28" s="1"/>
      <c r="B28" s="83"/>
      <c r="C28" s="121"/>
      <c r="D28" s="121"/>
      <c r="E28" s="9">
        <v>521725</v>
      </c>
      <c r="F28" s="4" t="s">
        <v>58</v>
      </c>
      <c r="G28" s="13" t="s">
        <v>59</v>
      </c>
      <c r="H28" s="134"/>
      <c r="I28" s="8"/>
      <c r="J28" s="6"/>
      <c r="K28" s="6">
        <v>232</v>
      </c>
      <c r="L28" s="6">
        <v>561</v>
      </c>
      <c r="M28" s="6">
        <v>592</v>
      </c>
      <c r="N28" s="6">
        <v>307</v>
      </c>
      <c r="O28" s="6">
        <v>109</v>
      </c>
      <c r="P28" s="6"/>
      <c r="Q28" s="6"/>
      <c r="R28" s="6"/>
      <c r="S28" s="6">
        <f t="shared" si="10"/>
        <v>1801</v>
      </c>
      <c r="T28" s="19">
        <v>6.57</v>
      </c>
      <c r="U28" s="19">
        <f t="shared" si="11"/>
        <v>11832.57</v>
      </c>
    </row>
    <row r="29" spans="1:21" x14ac:dyDescent="0.25">
      <c r="A29" s="1"/>
      <c r="B29" s="83"/>
      <c r="C29" s="121"/>
      <c r="D29" s="121"/>
      <c r="E29" s="9">
        <v>521725</v>
      </c>
      <c r="F29" s="4" t="s">
        <v>52</v>
      </c>
      <c r="G29" s="13" t="s">
        <v>53</v>
      </c>
      <c r="H29" s="135"/>
      <c r="I29" s="8"/>
      <c r="J29" s="6"/>
      <c r="K29" s="6"/>
      <c r="L29" s="6"/>
      <c r="M29" s="6"/>
      <c r="N29" s="6"/>
      <c r="O29" s="6"/>
      <c r="P29" s="6"/>
      <c r="Q29" s="6"/>
      <c r="R29" s="6"/>
      <c r="S29" s="6">
        <f t="shared" si="10"/>
        <v>0</v>
      </c>
      <c r="T29" s="19">
        <v>6.19</v>
      </c>
      <c r="U29" s="19">
        <f t="shared" si="11"/>
        <v>0</v>
      </c>
    </row>
    <row r="30" spans="1:21" x14ac:dyDescent="0.25">
      <c r="A30" s="1"/>
      <c r="B30" s="83"/>
      <c r="C30" s="121"/>
      <c r="D30" s="121"/>
      <c r="E30" s="9">
        <v>521725</v>
      </c>
      <c r="F30" s="4" t="s">
        <v>11</v>
      </c>
      <c r="G30" s="13" t="s">
        <v>60</v>
      </c>
      <c r="H30" s="135"/>
      <c r="I30" s="8"/>
      <c r="J30" s="6"/>
      <c r="K30" s="6"/>
      <c r="L30" s="6"/>
      <c r="M30" s="6"/>
      <c r="N30" s="6"/>
      <c r="O30" s="6"/>
      <c r="P30" s="6"/>
      <c r="Q30" s="6"/>
      <c r="R30" s="6"/>
      <c r="S30" s="6">
        <f t="shared" si="10"/>
        <v>0</v>
      </c>
      <c r="T30" s="19">
        <v>6.13</v>
      </c>
      <c r="U30" s="19">
        <f t="shared" si="11"/>
        <v>0</v>
      </c>
    </row>
    <row r="31" spans="1:21" x14ac:dyDescent="0.25">
      <c r="A31" s="1"/>
      <c r="B31" s="83"/>
      <c r="C31" s="121"/>
      <c r="D31" s="121"/>
      <c r="E31" s="9">
        <v>521725</v>
      </c>
      <c r="F31" s="4" t="s">
        <v>56</v>
      </c>
      <c r="G31" s="13" t="s">
        <v>57</v>
      </c>
      <c r="H31" s="135"/>
      <c r="I31" s="8"/>
      <c r="J31" s="6"/>
      <c r="K31" s="6"/>
      <c r="L31" s="6"/>
      <c r="M31" s="6"/>
      <c r="N31" s="6"/>
      <c r="O31" s="6"/>
      <c r="P31" s="6"/>
      <c r="Q31" s="6"/>
      <c r="R31" s="6"/>
      <c r="S31" s="6">
        <f t="shared" si="10"/>
        <v>0</v>
      </c>
      <c r="T31" s="19">
        <v>6.48</v>
      </c>
      <c r="U31" s="19">
        <f t="shared" si="11"/>
        <v>0</v>
      </c>
    </row>
    <row r="32" spans="1:21" x14ac:dyDescent="0.25">
      <c r="A32" s="1"/>
      <c r="B32" s="83"/>
      <c r="C32" s="121"/>
      <c r="D32" s="122"/>
      <c r="E32" s="9">
        <v>521725</v>
      </c>
      <c r="F32" s="4" t="s">
        <v>28</v>
      </c>
      <c r="G32" s="13" t="s">
        <v>61</v>
      </c>
      <c r="H32" s="135"/>
      <c r="I32" s="8"/>
      <c r="J32" s="6"/>
      <c r="K32" s="6"/>
      <c r="L32" s="6"/>
      <c r="M32" s="6"/>
      <c r="N32" s="6"/>
      <c r="O32" s="6"/>
      <c r="P32" s="6"/>
      <c r="Q32" s="6"/>
      <c r="R32" s="6"/>
      <c r="S32" s="6">
        <f t="shared" si="10"/>
        <v>0</v>
      </c>
      <c r="T32" s="19">
        <v>6.46</v>
      </c>
      <c r="U32" s="19">
        <f t="shared" si="11"/>
        <v>0</v>
      </c>
    </row>
    <row r="33" spans="1:21" x14ac:dyDescent="0.25">
      <c r="A33" s="1"/>
      <c r="B33" s="83"/>
      <c r="C33" s="121"/>
      <c r="D33" s="11"/>
      <c r="E33" s="10" t="s">
        <v>10</v>
      </c>
      <c r="F33" s="10"/>
      <c r="G33" s="10"/>
      <c r="H33" s="135"/>
      <c r="I33" s="11">
        <f>SUM(I31:I31)</f>
        <v>0</v>
      </c>
      <c r="J33" s="12"/>
      <c r="K33" s="12">
        <f t="shared" ref="K33:S33" si="12">SUM(K25:K32)</f>
        <v>619</v>
      </c>
      <c r="L33" s="12">
        <f t="shared" si="12"/>
        <v>1494</v>
      </c>
      <c r="M33" s="12">
        <f t="shared" si="12"/>
        <v>1579</v>
      </c>
      <c r="N33" s="12">
        <f t="shared" si="12"/>
        <v>817</v>
      </c>
      <c r="O33" s="12">
        <f t="shared" si="12"/>
        <v>287</v>
      </c>
      <c r="P33" s="12">
        <f t="shared" si="12"/>
        <v>0</v>
      </c>
      <c r="Q33" s="12">
        <f t="shared" si="12"/>
        <v>0</v>
      </c>
      <c r="R33" s="12">
        <f t="shared" si="12"/>
        <v>0</v>
      </c>
      <c r="S33" s="12">
        <f t="shared" si="12"/>
        <v>4796</v>
      </c>
      <c r="T33" s="12"/>
      <c r="U33" s="47">
        <f>SUM(U25:U32)</f>
        <v>30642.12</v>
      </c>
    </row>
    <row r="34" spans="1:21" x14ac:dyDescent="0.25">
      <c r="A34" s="1"/>
      <c r="B34" s="83"/>
      <c r="C34" s="121"/>
      <c r="D34" s="120" t="s">
        <v>74</v>
      </c>
      <c r="E34" s="9">
        <v>529690</v>
      </c>
      <c r="F34" s="13" t="s">
        <v>50</v>
      </c>
      <c r="G34" s="13" t="s">
        <v>64</v>
      </c>
      <c r="H34" s="135"/>
      <c r="I34" s="8"/>
      <c r="J34" s="6"/>
      <c r="K34" s="6"/>
      <c r="L34" s="6"/>
      <c r="M34" s="6"/>
      <c r="N34" s="6"/>
      <c r="O34" s="6"/>
      <c r="P34" s="6"/>
      <c r="Q34" s="6"/>
      <c r="R34" s="6"/>
      <c r="S34" s="6">
        <f t="shared" ref="S34:S41" si="13">SUM(K34:R34)</f>
        <v>0</v>
      </c>
      <c r="T34" s="19">
        <v>7.55</v>
      </c>
      <c r="U34" s="19">
        <f t="shared" ref="U34:U41" si="14">T34*S34</f>
        <v>0</v>
      </c>
    </row>
    <row r="35" spans="1:21" x14ac:dyDescent="0.25">
      <c r="A35" s="1"/>
      <c r="B35" s="83"/>
      <c r="C35" s="121"/>
      <c r="D35" s="121"/>
      <c r="E35" s="9">
        <v>529690</v>
      </c>
      <c r="F35" s="4" t="s">
        <v>54</v>
      </c>
      <c r="G35" s="13" t="s">
        <v>65</v>
      </c>
      <c r="H35" s="135"/>
      <c r="I35" s="8"/>
      <c r="J35" s="6"/>
      <c r="K35" s="6"/>
      <c r="L35" s="6"/>
      <c r="M35" s="6"/>
      <c r="N35" s="6"/>
      <c r="O35" s="6"/>
      <c r="P35" s="6"/>
      <c r="Q35" s="6"/>
      <c r="R35" s="6"/>
      <c r="S35" s="6">
        <f t="shared" si="13"/>
        <v>0</v>
      </c>
      <c r="T35" s="19">
        <v>7.95</v>
      </c>
      <c r="U35" s="19">
        <f t="shared" si="14"/>
        <v>0</v>
      </c>
    </row>
    <row r="36" spans="1:21" x14ac:dyDescent="0.25">
      <c r="A36" s="1"/>
      <c r="B36" s="83"/>
      <c r="C36" s="121"/>
      <c r="D36" s="121"/>
      <c r="E36" s="9">
        <v>529690</v>
      </c>
      <c r="F36" s="4" t="s">
        <v>62</v>
      </c>
      <c r="G36" s="13" t="s">
        <v>66</v>
      </c>
      <c r="H36" s="135"/>
      <c r="I36" s="8"/>
      <c r="J36" s="6"/>
      <c r="K36" s="6"/>
      <c r="L36" s="6"/>
      <c r="M36" s="6"/>
      <c r="N36" s="6"/>
      <c r="O36" s="6"/>
      <c r="P36" s="6"/>
      <c r="Q36" s="6"/>
      <c r="R36" s="6"/>
      <c r="S36" s="6">
        <f t="shared" si="13"/>
        <v>0</v>
      </c>
      <c r="T36" s="19">
        <v>6.54</v>
      </c>
      <c r="U36" s="19">
        <f t="shared" si="14"/>
        <v>0</v>
      </c>
    </row>
    <row r="37" spans="1:21" x14ac:dyDescent="0.25">
      <c r="A37" s="1"/>
      <c r="B37" s="83"/>
      <c r="C37" s="121"/>
      <c r="D37" s="121"/>
      <c r="E37" s="9">
        <v>529690</v>
      </c>
      <c r="F37" s="4" t="s">
        <v>58</v>
      </c>
      <c r="G37" s="13" t="s">
        <v>67</v>
      </c>
      <c r="H37" s="135"/>
      <c r="I37" s="8"/>
      <c r="J37" s="6"/>
      <c r="K37" s="6"/>
      <c r="L37" s="6"/>
      <c r="M37" s="6"/>
      <c r="N37" s="6"/>
      <c r="O37" s="6"/>
      <c r="P37" s="6"/>
      <c r="Q37" s="6"/>
      <c r="R37" s="6"/>
      <c r="S37" s="6">
        <f t="shared" si="13"/>
        <v>0</v>
      </c>
      <c r="T37" s="19">
        <v>8</v>
      </c>
      <c r="U37" s="19">
        <f t="shared" si="14"/>
        <v>0</v>
      </c>
    </row>
    <row r="38" spans="1:21" x14ac:dyDescent="0.25">
      <c r="A38" s="1"/>
      <c r="B38" s="83"/>
      <c r="C38" s="121"/>
      <c r="D38" s="121"/>
      <c r="E38" s="9">
        <v>529690</v>
      </c>
      <c r="F38" s="4" t="s">
        <v>52</v>
      </c>
      <c r="G38" s="13" t="s">
        <v>68</v>
      </c>
      <c r="H38" s="135"/>
      <c r="I38" s="8"/>
      <c r="J38" s="6"/>
      <c r="K38" s="6"/>
      <c r="L38" s="6"/>
      <c r="M38" s="6"/>
      <c r="N38" s="6"/>
      <c r="O38" s="6"/>
      <c r="P38" s="6"/>
      <c r="Q38" s="6"/>
      <c r="R38" s="6"/>
      <c r="S38" s="6">
        <f t="shared" si="13"/>
        <v>0</v>
      </c>
      <c r="T38" s="19">
        <v>6.65</v>
      </c>
      <c r="U38" s="19">
        <f t="shared" si="14"/>
        <v>0</v>
      </c>
    </row>
    <row r="39" spans="1:21" x14ac:dyDescent="0.25">
      <c r="A39" s="1"/>
      <c r="B39" s="83"/>
      <c r="C39" s="121"/>
      <c r="D39" s="121"/>
      <c r="E39" s="9">
        <v>529690</v>
      </c>
      <c r="F39" s="4" t="s">
        <v>11</v>
      </c>
      <c r="G39" s="13" t="s">
        <v>69</v>
      </c>
      <c r="H39" s="135"/>
      <c r="I39" s="7"/>
      <c r="J39" s="6"/>
      <c r="K39" s="6"/>
      <c r="L39" s="6"/>
      <c r="M39" s="6"/>
      <c r="N39" s="6"/>
      <c r="O39" s="6"/>
      <c r="P39" s="6"/>
      <c r="Q39" s="6"/>
      <c r="R39" s="6"/>
      <c r="S39" s="6">
        <f t="shared" si="13"/>
        <v>0</v>
      </c>
      <c r="T39" s="19">
        <v>7.4</v>
      </c>
      <c r="U39" s="19">
        <f t="shared" si="14"/>
        <v>0</v>
      </c>
    </row>
    <row r="40" spans="1:21" s="16" customFormat="1" x14ac:dyDescent="0.25">
      <c r="A40" s="20"/>
      <c r="B40" s="83"/>
      <c r="C40" s="121"/>
      <c r="D40" s="121"/>
      <c r="E40" s="9">
        <v>529690</v>
      </c>
      <c r="F40" s="4" t="s">
        <v>56</v>
      </c>
      <c r="G40" s="13" t="s">
        <v>70</v>
      </c>
      <c r="H40" s="135"/>
      <c r="I40" s="14"/>
      <c r="J40" s="15"/>
      <c r="K40" s="15"/>
      <c r="L40" s="15"/>
      <c r="M40" s="15"/>
      <c r="N40" s="15"/>
      <c r="O40" s="6"/>
      <c r="P40" s="6"/>
      <c r="Q40" s="6"/>
      <c r="R40" s="6"/>
      <c r="S40" s="6">
        <f t="shared" si="13"/>
        <v>0</v>
      </c>
      <c r="T40" s="19">
        <v>7.88</v>
      </c>
      <c r="U40" s="19">
        <f t="shared" si="14"/>
        <v>0</v>
      </c>
    </row>
    <row r="41" spans="1:21" x14ac:dyDescent="0.25">
      <c r="A41" s="1"/>
      <c r="B41" s="83"/>
      <c r="C41" s="122"/>
      <c r="D41" s="122"/>
      <c r="E41" s="9">
        <v>529690</v>
      </c>
      <c r="F41" s="4" t="s">
        <v>28</v>
      </c>
      <c r="G41" s="13" t="s">
        <v>71</v>
      </c>
      <c r="H41" s="7" t="s">
        <v>12</v>
      </c>
      <c r="I41" s="8"/>
      <c r="J41" s="6"/>
      <c r="K41" s="6"/>
      <c r="L41" s="6"/>
      <c r="M41" s="6"/>
      <c r="N41" s="6"/>
      <c r="O41" s="6"/>
      <c r="P41" s="6"/>
      <c r="Q41" s="6"/>
      <c r="R41" s="6"/>
      <c r="S41" s="6">
        <f t="shared" si="13"/>
        <v>0</v>
      </c>
      <c r="T41" s="19">
        <v>7.85</v>
      </c>
      <c r="U41" s="19">
        <f t="shared" si="14"/>
        <v>0</v>
      </c>
    </row>
    <row r="42" spans="1:21" x14ac:dyDescent="0.25">
      <c r="A42" s="1"/>
      <c r="B42" s="83"/>
      <c r="C42" s="11" t="s">
        <v>13</v>
      </c>
      <c r="D42" s="11"/>
      <c r="E42" s="10" t="s">
        <v>10</v>
      </c>
      <c r="F42" s="10"/>
      <c r="G42" s="10"/>
      <c r="H42" s="136" t="s">
        <v>14</v>
      </c>
      <c r="I42" s="11">
        <f>SUM(I40:I40)</f>
        <v>0</v>
      </c>
      <c r="J42" s="12">
        <f>SUM(J25:J41)</f>
        <v>0</v>
      </c>
      <c r="K42" s="12">
        <f t="shared" ref="K42:S42" si="15">SUM(K34:K41)</f>
        <v>0</v>
      </c>
      <c r="L42" s="12">
        <f t="shared" si="15"/>
        <v>0</v>
      </c>
      <c r="M42" s="12">
        <f t="shared" si="15"/>
        <v>0</v>
      </c>
      <c r="N42" s="12">
        <f t="shared" si="15"/>
        <v>0</v>
      </c>
      <c r="O42" s="12">
        <f t="shared" si="15"/>
        <v>0</v>
      </c>
      <c r="P42" s="12">
        <f t="shared" si="15"/>
        <v>0</v>
      </c>
      <c r="Q42" s="12">
        <f t="shared" si="15"/>
        <v>0</v>
      </c>
      <c r="R42" s="12">
        <f t="shared" si="15"/>
        <v>0</v>
      </c>
      <c r="S42" s="12">
        <f t="shared" si="15"/>
        <v>0</v>
      </c>
      <c r="T42" s="12"/>
      <c r="U42" s="47">
        <f>SUM(U34:U41)</f>
        <v>0</v>
      </c>
    </row>
    <row r="43" spans="1:21" x14ac:dyDescent="0.25">
      <c r="A43" s="1"/>
      <c r="B43" s="84"/>
      <c r="C43" s="18"/>
      <c r="D43" s="18"/>
      <c r="E43" s="18"/>
      <c r="F43" s="21" t="s">
        <v>16</v>
      </c>
      <c r="G43" s="21" t="s">
        <v>16</v>
      </c>
      <c r="H43" s="137"/>
      <c r="I43" s="17">
        <f>SUM(I42)</f>
        <v>0</v>
      </c>
      <c r="J43" s="17">
        <f t="shared" ref="J43" si="16">SUM(J42)</f>
        <v>0</v>
      </c>
      <c r="K43" s="22">
        <f t="shared" ref="K43:U43" si="17">SUM(K42,K33)</f>
        <v>619</v>
      </c>
      <c r="L43" s="22">
        <f t="shared" si="17"/>
        <v>1494</v>
      </c>
      <c r="M43" s="22">
        <f t="shared" si="17"/>
        <v>1579</v>
      </c>
      <c r="N43" s="22">
        <f t="shared" si="17"/>
        <v>817</v>
      </c>
      <c r="O43" s="22">
        <f t="shared" si="17"/>
        <v>287</v>
      </c>
      <c r="P43" s="22">
        <f t="shared" si="17"/>
        <v>0</v>
      </c>
      <c r="Q43" s="22">
        <f t="shared" si="17"/>
        <v>0</v>
      </c>
      <c r="R43" s="22">
        <f t="shared" si="17"/>
        <v>0</v>
      </c>
      <c r="S43" s="22">
        <f t="shared" si="17"/>
        <v>4796</v>
      </c>
      <c r="T43" s="17">
        <f t="shared" si="17"/>
        <v>0</v>
      </c>
      <c r="U43" s="48">
        <f t="shared" si="17"/>
        <v>30642.12</v>
      </c>
    </row>
    <row r="45" spans="1:21" x14ac:dyDescent="0.25">
      <c r="A45" s="1"/>
      <c r="B45" s="4" t="s">
        <v>15</v>
      </c>
      <c r="C45" s="5" t="s">
        <v>2</v>
      </c>
      <c r="D45" s="5" t="s">
        <v>19</v>
      </c>
      <c r="E45" s="4" t="s">
        <v>0</v>
      </c>
      <c r="F45" s="4" t="s">
        <v>1</v>
      </c>
      <c r="G45" s="4" t="s">
        <v>35</v>
      </c>
      <c r="H45" s="132" t="s">
        <v>3</v>
      </c>
      <c r="I45" s="5" t="s">
        <v>18</v>
      </c>
      <c r="J45" s="5" t="s">
        <v>4</v>
      </c>
      <c r="K45" s="5" t="s">
        <v>5</v>
      </c>
      <c r="L45" s="5" t="s">
        <v>6</v>
      </c>
      <c r="M45" s="5" t="s">
        <v>7</v>
      </c>
      <c r="N45" s="5" t="s">
        <v>8</v>
      </c>
      <c r="O45" s="5" t="s">
        <v>9</v>
      </c>
      <c r="P45" s="5" t="s">
        <v>29</v>
      </c>
      <c r="Q45" s="5" t="s">
        <v>30</v>
      </c>
      <c r="R45" s="5" t="s">
        <v>31</v>
      </c>
      <c r="S45" s="6" t="s">
        <v>10</v>
      </c>
      <c r="T45" s="6" t="s">
        <v>34</v>
      </c>
      <c r="U45" s="6" t="s">
        <v>33</v>
      </c>
    </row>
    <row r="46" spans="1:21" x14ac:dyDescent="0.25">
      <c r="A46" s="1"/>
      <c r="B46" s="82" t="s">
        <v>75</v>
      </c>
      <c r="C46" s="123">
        <v>4500458533</v>
      </c>
      <c r="D46" s="120" t="s">
        <v>73</v>
      </c>
      <c r="E46" s="9">
        <v>521725</v>
      </c>
      <c r="F46" s="13" t="s">
        <v>50</v>
      </c>
      <c r="G46" s="13" t="s">
        <v>51</v>
      </c>
      <c r="H46" s="133">
        <v>44549</v>
      </c>
      <c r="I46" s="8"/>
      <c r="J46" s="6"/>
      <c r="K46" s="6">
        <v>25</v>
      </c>
      <c r="L46" s="6">
        <v>77</v>
      </c>
      <c r="M46" s="6">
        <v>105</v>
      </c>
      <c r="N46" s="6">
        <v>52</v>
      </c>
      <c r="O46" s="6">
        <v>27</v>
      </c>
      <c r="P46" s="6"/>
      <c r="Q46" s="6"/>
      <c r="R46" s="6"/>
      <c r="S46" s="6">
        <f>SUM(K46:R46)</f>
        <v>286</v>
      </c>
      <c r="T46" s="19">
        <v>6.23</v>
      </c>
      <c r="U46" s="19">
        <f>T46*S46</f>
        <v>1781.7800000000002</v>
      </c>
    </row>
    <row r="47" spans="1:21" x14ac:dyDescent="0.25">
      <c r="A47" s="1"/>
      <c r="B47" s="83"/>
      <c r="C47" s="121"/>
      <c r="D47" s="121"/>
      <c r="E47" s="9">
        <v>521725</v>
      </c>
      <c r="F47" s="4" t="s">
        <v>54</v>
      </c>
      <c r="G47" s="13" t="s">
        <v>55</v>
      </c>
      <c r="H47" s="134"/>
      <c r="I47" s="8"/>
      <c r="J47" s="6"/>
      <c r="K47" s="6"/>
      <c r="L47" s="6"/>
      <c r="M47" s="6"/>
      <c r="N47" s="6"/>
      <c r="O47" s="6"/>
      <c r="P47" s="6"/>
      <c r="Q47" s="6"/>
      <c r="R47" s="6"/>
      <c r="S47" s="6">
        <f t="shared" ref="S47:S53" si="18">SUM(K47:R47)</f>
        <v>0</v>
      </c>
      <c r="T47" s="19">
        <v>6.52</v>
      </c>
      <c r="U47" s="19">
        <f t="shared" ref="U47:U53" si="19">T47*S47</f>
        <v>0</v>
      </c>
    </row>
    <row r="48" spans="1:21" x14ac:dyDescent="0.25">
      <c r="A48" s="1"/>
      <c r="B48" s="83"/>
      <c r="C48" s="121"/>
      <c r="D48" s="121"/>
      <c r="E48" s="9">
        <v>521725</v>
      </c>
      <c r="F48" s="4" t="s">
        <v>62</v>
      </c>
      <c r="G48" s="13" t="s">
        <v>63</v>
      </c>
      <c r="H48" s="134"/>
      <c r="I48" s="8"/>
      <c r="J48" s="6"/>
      <c r="K48" s="6"/>
      <c r="L48" s="6"/>
      <c r="M48" s="6"/>
      <c r="N48" s="6"/>
      <c r="O48" s="6"/>
      <c r="P48" s="6"/>
      <c r="Q48" s="6"/>
      <c r="R48" s="6"/>
      <c r="S48" s="6">
        <f t="shared" si="18"/>
        <v>0</v>
      </c>
      <c r="T48" s="19">
        <v>6.09</v>
      </c>
      <c r="U48" s="19">
        <f t="shared" si="19"/>
        <v>0</v>
      </c>
    </row>
    <row r="49" spans="1:21" x14ac:dyDescent="0.25">
      <c r="A49" s="1"/>
      <c r="B49" s="83"/>
      <c r="C49" s="121"/>
      <c r="D49" s="121"/>
      <c r="E49" s="9">
        <v>521725</v>
      </c>
      <c r="F49" s="4" t="s">
        <v>58</v>
      </c>
      <c r="G49" s="13" t="s">
        <v>59</v>
      </c>
      <c r="H49" s="134"/>
      <c r="I49" s="8"/>
      <c r="J49" s="6"/>
      <c r="K49" s="6">
        <v>35</v>
      </c>
      <c r="L49" s="6">
        <v>108</v>
      </c>
      <c r="M49" s="6">
        <v>148</v>
      </c>
      <c r="N49" s="6">
        <v>72</v>
      </c>
      <c r="O49" s="6">
        <v>37</v>
      </c>
      <c r="P49" s="6"/>
      <c r="Q49" s="6"/>
      <c r="R49" s="6"/>
      <c r="S49" s="6">
        <f t="shared" si="18"/>
        <v>400</v>
      </c>
      <c r="T49" s="19">
        <v>6.57</v>
      </c>
      <c r="U49" s="19">
        <f t="shared" si="19"/>
        <v>2628</v>
      </c>
    </row>
    <row r="50" spans="1:21" x14ac:dyDescent="0.25">
      <c r="A50" s="1"/>
      <c r="B50" s="83"/>
      <c r="C50" s="121"/>
      <c r="D50" s="121"/>
      <c r="E50" s="9">
        <v>521725</v>
      </c>
      <c r="F50" s="4" t="s">
        <v>52</v>
      </c>
      <c r="G50" s="13" t="s">
        <v>53</v>
      </c>
      <c r="H50" s="135"/>
      <c r="I50" s="8"/>
      <c r="J50" s="6"/>
      <c r="K50" s="6"/>
      <c r="L50" s="6"/>
      <c r="M50" s="6"/>
      <c r="N50" s="6"/>
      <c r="O50" s="6"/>
      <c r="P50" s="6"/>
      <c r="Q50" s="6"/>
      <c r="R50" s="6"/>
      <c r="S50" s="6">
        <f t="shared" si="18"/>
        <v>0</v>
      </c>
      <c r="T50" s="19">
        <v>6.19</v>
      </c>
      <c r="U50" s="19">
        <f t="shared" si="19"/>
        <v>0</v>
      </c>
    </row>
    <row r="51" spans="1:21" x14ac:dyDescent="0.25">
      <c r="A51" s="1"/>
      <c r="B51" s="83"/>
      <c r="C51" s="121"/>
      <c r="D51" s="121"/>
      <c r="E51" s="9">
        <v>521725</v>
      </c>
      <c r="F51" s="4" t="s">
        <v>11</v>
      </c>
      <c r="G51" s="13" t="s">
        <v>60</v>
      </c>
      <c r="H51" s="135"/>
      <c r="I51" s="8"/>
      <c r="J51" s="6"/>
      <c r="K51" s="6">
        <v>40</v>
      </c>
      <c r="L51" s="6">
        <v>123</v>
      </c>
      <c r="M51" s="6">
        <v>168</v>
      </c>
      <c r="N51" s="6">
        <v>83</v>
      </c>
      <c r="O51" s="6">
        <v>43</v>
      </c>
      <c r="P51" s="6"/>
      <c r="Q51" s="6"/>
      <c r="R51" s="6"/>
      <c r="S51" s="6">
        <f t="shared" si="18"/>
        <v>457</v>
      </c>
      <c r="T51" s="19">
        <v>6.13</v>
      </c>
      <c r="U51" s="19">
        <f t="shared" si="19"/>
        <v>2801.41</v>
      </c>
    </row>
    <row r="52" spans="1:21" x14ac:dyDescent="0.25">
      <c r="A52" s="1"/>
      <c r="B52" s="83"/>
      <c r="C52" s="121"/>
      <c r="D52" s="121"/>
      <c r="E52" s="9">
        <v>521725</v>
      </c>
      <c r="F52" s="4" t="s">
        <v>56</v>
      </c>
      <c r="G52" s="13" t="s">
        <v>57</v>
      </c>
      <c r="H52" s="135"/>
      <c r="I52" s="8"/>
      <c r="J52" s="6"/>
      <c r="K52" s="6"/>
      <c r="L52" s="6"/>
      <c r="M52" s="6"/>
      <c r="N52" s="6"/>
      <c r="O52" s="6"/>
      <c r="P52" s="6"/>
      <c r="Q52" s="6"/>
      <c r="R52" s="6"/>
      <c r="S52" s="6">
        <f t="shared" si="18"/>
        <v>0</v>
      </c>
      <c r="T52" s="19">
        <v>6.48</v>
      </c>
      <c r="U52" s="19">
        <f t="shared" si="19"/>
        <v>0</v>
      </c>
    </row>
    <row r="53" spans="1:21" x14ac:dyDescent="0.25">
      <c r="A53" s="1"/>
      <c r="B53" s="83"/>
      <c r="C53" s="121"/>
      <c r="D53" s="122"/>
      <c r="E53" s="9">
        <v>521725</v>
      </c>
      <c r="F53" s="4" t="s">
        <v>28</v>
      </c>
      <c r="G53" s="13" t="s">
        <v>61</v>
      </c>
      <c r="H53" s="135"/>
      <c r="I53" s="8"/>
      <c r="J53" s="6"/>
      <c r="K53" s="6"/>
      <c r="L53" s="6"/>
      <c r="M53" s="6"/>
      <c r="N53" s="6"/>
      <c r="O53" s="6"/>
      <c r="P53" s="6"/>
      <c r="Q53" s="6"/>
      <c r="R53" s="6"/>
      <c r="S53" s="6">
        <f t="shared" si="18"/>
        <v>0</v>
      </c>
      <c r="T53" s="19">
        <v>6.46</v>
      </c>
      <c r="U53" s="19">
        <f t="shared" si="19"/>
        <v>0</v>
      </c>
    </row>
    <row r="54" spans="1:21" x14ac:dyDescent="0.25">
      <c r="A54" s="1"/>
      <c r="B54" s="83"/>
      <c r="C54" s="121"/>
      <c r="D54" s="11"/>
      <c r="E54" s="10" t="s">
        <v>10</v>
      </c>
      <c r="F54" s="10"/>
      <c r="G54" s="10"/>
      <c r="H54" s="135"/>
      <c r="I54" s="11">
        <f>SUM(I52:I52)</f>
        <v>0</v>
      </c>
      <c r="J54" s="12"/>
      <c r="K54" s="12">
        <f t="shared" ref="K54" si="20">SUM(K46:K53)</f>
        <v>100</v>
      </c>
      <c r="L54" s="12">
        <f t="shared" ref="L54" si="21">SUM(L46:L53)</f>
        <v>308</v>
      </c>
      <c r="M54" s="12">
        <f t="shared" ref="M54" si="22">SUM(M46:M53)</f>
        <v>421</v>
      </c>
      <c r="N54" s="12">
        <f t="shared" ref="N54" si="23">SUM(N46:N53)</f>
        <v>207</v>
      </c>
      <c r="O54" s="12">
        <f t="shared" ref="O54" si="24">SUM(O46:O53)</f>
        <v>107</v>
      </c>
      <c r="P54" s="12">
        <f t="shared" ref="P54" si="25">SUM(P46:P53)</f>
        <v>0</v>
      </c>
      <c r="Q54" s="12">
        <f t="shared" ref="Q54" si="26">SUM(Q46:Q53)</f>
        <v>0</v>
      </c>
      <c r="R54" s="12">
        <f t="shared" ref="R54" si="27">SUM(R46:R53)</f>
        <v>0</v>
      </c>
      <c r="S54" s="12">
        <f t="shared" ref="S54" si="28">SUM(S46:S53)</f>
        <v>1143</v>
      </c>
      <c r="T54" s="12"/>
      <c r="U54" s="47">
        <f>SUM(U46:U53)</f>
        <v>7211.1900000000005</v>
      </c>
    </row>
    <row r="55" spans="1:21" x14ac:dyDescent="0.25">
      <c r="A55" s="1"/>
      <c r="B55" s="83"/>
      <c r="C55" s="121"/>
      <c r="D55" s="120" t="s">
        <v>74</v>
      </c>
      <c r="E55" s="9">
        <v>529690</v>
      </c>
      <c r="F55" s="13" t="s">
        <v>50</v>
      </c>
      <c r="G55" s="13" t="s">
        <v>64</v>
      </c>
      <c r="H55" s="135"/>
      <c r="I55" s="8"/>
      <c r="J55" s="6"/>
      <c r="K55" s="6"/>
      <c r="L55" s="6"/>
      <c r="M55" s="6"/>
      <c r="N55" s="6"/>
      <c r="O55" s="6"/>
      <c r="P55" s="6"/>
      <c r="Q55" s="6"/>
      <c r="R55" s="6"/>
      <c r="S55" s="6">
        <f t="shared" ref="S55:S62" si="29">SUM(K55:R55)</f>
        <v>0</v>
      </c>
      <c r="T55" s="19">
        <v>7.55</v>
      </c>
      <c r="U55" s="19">
        <f t="shared" ref="U55:U62" si="30">T55*S55</f>
        <v>0</v>
      </c>
    </row>
    <row r="56" spans="1:21" x14ac:dyDescent="0.25">
      <c r="A56" s="1"/>
      <c r="B56" s="83"/>
      <c r="C56" s="121"/>
      <c r="D56" s="121"/>
      <c r="E56" s="9">
        <v>529690</v>
      </c>
      <c r="F56" s="4" t="s">
        <v>54</v>
      </c>
      <c r="G56" s="13" t="s">
        <v>65</v>
      </c>
      <c r="H56" s="135"/>
      <c r="I56" s="8"/>
      <c r="J56" s="6"/>
      <c r="K56" s="6"/>
      <c r="L56" s="6"/>
      <c r="M56" s="6"/>
      <c r="N56" s="6"/>
      <c r="O56" s="6"/>
      <c r="P56" s="6"/>
      <c r="Q56" s="6"/>
      <c r="R56" s="6"/>
      <c r="S56" s="6">
        <f t="shared" si="29"/>
        <v>0</v>
      </c>
      <c r="T56" s="19">
        <v>7.95</v>
      </c>
      <c r="U56" s="19">
        <f t="shared" si="30"/>
        <v>0</v>
      </c>
    </row>
    <row r="57" spans="1:21" x14ac:dyDescent="0.25">
      <c r="A57" s="1"/>
      <c r="B57" s="83"/>
      <c r="C57" s="121"/>
      <c r="D57" s="121"/>
      <c r="E57" s="9">
        <v>529690</v>
      </c>
      <c r="F57" s="4" t="s">
        <v>62</v>
      </c>
      <c r="G57" s="13" t="s">
        <v>66</v>
      </c>
      <c r="H57" s="135"/>
      <c r="I57" s="8"/>
      <c r="J57" s="6"/>
      <c r="K57" s="6"/>
      <c r="L57" s="6"/>
      <c r="M57" s="6"/>
      <c r="N57" s="6"/>
      <c r="O57" s="6"/>
      <c r="P57" s="6"/>
      <c r="Q57" s="6"/>
      <c r="R57" s="6"/>
      <c r="S57" s="6">
        <f t="shared" si="29"/>
        <v>0</v>
      </c>
      <c r="T57" s="19">
        <v>6.54</v>
      </c>
      <c r="U57" s="19">
        <f t="shared" si="30"/>
        <v>0</v>
      </c>
    </row>
    <row r="58" spans="1:21" x14ac:dyDescent="0.25">
      <c r="A58" s="1"/>
      <c r="B58" s="83"/>
      <c r="C58" s="121"/>
      <c r="D58" s="121"/>
      <c r="E58" s="9">
        <v>529690</v>
      </c>
      <c r="F58" s="4" t="s">
        <v>58</v>
      </c>
      <c r="G58" s="13" t="s">
        <v>67</v>
      </c>
      <c r="H58" s="135"/>
      <c r="I58" s="8"/>
      <c r="J58" s="6"/>
      <c r="K58" s="6"/>
      <c r="L58" s="6"/>
      <c r="M58" s="6"/>
      <c r="N58" s="6"/>
      <c r="O58" s="6"/>
      <c r="P58" s="6"/>
      <c r="Q58" s="6"/>
      <c r="R58" s="6"/>
      <c r="S58" s="6">
        <f t="shared" si="29"/>
        <v>0</v>
      </c>
      <c r="T58" s="19">
        <v>8</v>
      </c>
      <c r="U58" s="19">
        <f t="shared" si="30"/>
        <v>0</v>
      </c>
    </row>
    <row r="59" spans="1:21" x14ac:dyDescent="0.25">
      <c r="A59" s="1"/>
      <c r="B59" s="83"/>
      <c r="C59" s="121"/>
      <c r="D59" s="121"/>
      <c r="E59" s="9">
        <v>529690</v>
      </c>
      <c r="F59" s="4" t="s">
        <v>52</v>
      </c>
      <c r="G59" s="13" t="s">
        <v>68</v>
      </c>
      <c r="H59" s="135"/>
      <c r="I59" s="8"/>
      <c r="J59" s="6"/>
      <c r="K59" s="6"/>
      <c r="L59" s="6"/>
      <c r="M59" s="6"/>
      <c r="N59" s="6"/>
      <c r="O59" s="6"/>
      <c r="P59" s="6"/>
      <c r="Q59" s="6"/>
      <c r="R59" s="6"/>
      <c r="S59" s="6">
        <f t="shared" si="29"/>
        <v>0</v>
      </c>
      <c r="T59" s="19">
        <v>6.65</v>
      </c>
      <c r="U59" s="19">
        <f t="shared" si="30"/>
        <v>0</v>
      </c>
    </row>
    <row r="60" spans="1:21" x14ac:dyDescent="0.25">
      <c r="A60" s="1"/>
      <c r="B60" s="83"/>
      <c r="C60" s="121"/>
      <c r="D60" s="121"/>
      <c r="E60" s="9">
        <v>529690</v>
      </c>
      <c r="F60" s="4" t="s">
        <v>11</v>
      </c>
      <c r="G60" s="13" t="s">
        <v>69</v>
      </c>
      <c r="H60" s="135"/>
      <c r="I60" s="7"/>
      <c r="J60" s="6"/>
      <c r="K60" s="6"/>
      <c r="L60" s="6"/>
      <c r="M60" s="6"/>
      <c r="N60" s="6"/>
      <c r="O60" s="6"/>
      <c r="P60" s="6"/>
      <c r="Q60" s="6"/>
      <c r="R60" s="6"/>
      <c r="S60" s="6">
        <f t="shared" si="29"/>
        <v>0</v>
      </c>
      <c r="T60" s="19">
        <v>7.4</v>
      </c>
      <c r="U60" s="19">
        <f t="shared" si="30"/>
        <v>0</v>
      </c>
    </row>
    <row r="61" spans="1:21" s="16" customFormat="1" x14ac:dyDescent="0.25">
      <c r="A61" s="20"/>
      <c r="B61" s="83"/>
      <c r="C61" s="121"/>
      <c r="D61" s="121"/>
      <c r="E61" s="9">
        <v>529690</v>
      </c>
      <c r="F61" s="4" t="s">
        <v>56</v>
      </c>
      <c r="G61" s="13" t="s">
        <v>70</v>
      </c>
      <c r="H61" s="135"/>
      <c r="I61" s="14"/>
      <c r="J61" s="15"/>
      <c r="K61" s="15"/>
      <c r="L61" s="15"/>
      <c r="M61" s="15"/>
      <c r="N61" s="15"/>
      <c r="O61" s="6"/>
      <c r="P61" s="6"/>
      <c r="Q61" s="6"/>
      <c r="R61" s="6"/>
      <c r="S61" s="6">
        <f t="shared" si="29"/>
        <v>0</v>
      </c>
      <c r="T61" s="19">
        <v>7.88</v>
      </c>
      <c r="U61" s="19">
        <f t="shared" si="30"/>
        <v>0</v>
      </c>
    </row>
    <row r="62" spans="1:21" x14ac:dyDescent="0.25">
      <c r="A62" s="1"/>
      <c r="B62" s="83"/>
      <c r="C62" s="122"/>
      <c r="D62" s="122"/>
      <c r="E62" s="9">
        <v>529690</v>
      </c>
      <c r="F62" s="4" t="s">
        <v>28</v>
      </c>
      <c r="G62" s="13" t="s">
        <v>71</v>
      </c>
      <c r="H62" s="7" t="s">
        <v>12</v>
      </c>
      <c r="I62" s="8"/>
      <c r="J62" s="6"/>
      <c r="K62" s="6"/>
      <c r="L62" s="6"/>
      <c r="M62" s="6"/>
      <c r="N62" s="6"/>
      <c r="O62" s="6"/>
      <c r="P62" s="6"/>
      <c r="Q62" s="6"/>
      <c r="R62" s="6"/>
      <c r="S62" s="6">
        <f t="shared" si="29"/>
        <v>0</v>
      </c>
      <c r="T62" s="19">
        <v>7.85</v>
      </c>
      <c r="U62" s="19">
        <f t="shared" si="30"/>
        <v>0</v>
      </c>
    </row>
    <row r="63" spans="1:21" x14ac:dyDescent="0.25">
      <c r="A63" s="1"/>
      <c r="B63" s="83"/>
      <c r="C63" s="11" t="s">
        <v>13</v>
      </c>
      <c r="D63" s="11"/>
      <c r="E63" s="10" t="s">
        <v>10</v>
      </c>
      <c r="F63" s="10"/>
      <c r="G63" s="10"/>
      <c r="H63" s="136" t="s">
        <v>76</v>
      </c>
      <c r="I63" s="11">
        <f>SUM(I61:I61)</f>
        <v>0</v>
      </c>
      <c r="J63" s="12">
        <f>SUM(J46:J62)</f>
        <v>0</v>
      </c>
      <c r="K63" s="12">
        <f t="shared" ref="K63" si="31">SUM(K55:K62)</f>
        <v>0</v>
      </c>
      <c r="L63" s="12">
        <f t="shared" ref="L63" si="32">SUM(L55:L62)</f>
        <v>0</v>
      </c>
      <c r="M63" s="12">
        <f t="shared" ref="M63" si="33">SUM(M55:M62)</f>
        <v>0</v>
      </c>
      <c r="N63" s="12">
        <f t="shared" ref="N63" si="34">SUM(N55:N62)</f>
        <v>0</v>
      </c>
      <c r="O63" s="12">
        <f t="shared" ref="O63" si="35">SUM(O55:O62)</f>
        <v>0</v>
      </c>
      <c r="P63" s="12">
        <f t="shared" ref="P63" si="36">SUM(P55:P62)</f>
        <v>0</v>
      </c>
      <c r="Q63" s="12">
        <f t="shared" ref="Q63" si="37">SUM(Q55:Q62)</f>
        <v>0</v>
      </c>
      <c r="R63" s="12">
        <f t="shared" ref="R63" si="38">SUM(R55:R62)</f>
        <v>0</v>
      </c>
      <c r="S63" s="12">
        <f t="shared" ref="S63" si="39">SUM(S55:S62)</f>
        <v>0</v>
      </c>
      <c r="T63" s="12"/>
      <c r="U63" s="47">
        <f>SUM(U55:U62)</f>
        <v>0</v>
      </c>
    </row>
    <row r="64" spans="1:21" x14ac:dyDescent="0.25">
      <c r="A64" s="1"/>
      <c r="B64" s="84"/>
      <c r="C64" s="18"/>
      <c r="D64" s="18"/>
      <c r="E64" s="18"/>
      <c r="F64" s="21" t="s">
        <v>16</v>
      </c>
      <c r="G64" s="21" t="s">
        <v>16</v>
      </c>
      <c r="H64" s="137"/>
      <c r="I64" s="17">
        <f>SUM(I63)</f>
        <v>0</v>
      </c>
      <c r="J64" s="17">
        <f t="shared" ref="J64" si="40">SUM(J63)</f>
        <v>0</v>
      </c>
      <c r="K64" s="22">
        <f t="shared" ref="K64" si="41">SUM(K63,K54)</f>
        <v>100</v>
      </c>
      <c r="L64" s="22">
        <f t="shared" ref="L64" si="42">SUM(L63,L54)</f>
        <v>308</v>
      </c>
      <c r="M64" s="22">
        <f t="shared" ref="M64" si="43">SUM(M63,M54)</f>
        <v>421</v>
      </c>
      <c r="N64" s="22">
        <f t="shared" ref="N64" si="44">SUM(N63,N54)</f>
        <v>207</v>
      </c>
      <c r="O64" s="22">
        <f t="shared" ref="O64" si="45">SUM(O63,O54)</f>
        <v>107</v>
      </c>
      <c r="P64" s="22">
        <f t="shared" ref="P64" si="46">SUM(P63,P54)</f>
        <v>0</v>
      </c>
      <c r="Q64" s="22">
        <f t="shared" ref="Q64" si="47">SUM(Q63,Q54)</f>
        <v>0</v>
      </c>
      <c r="R64" s="22">
        <f t="shared" ref="R64" si="48">SUM(R63,R54)</f>
        <v>0</v>
      </c>
      <c r="S64" s="22">
        <f t="shared" ref="S64" si="49">SUM(S63,S54)</f>
        <v>1143</v>
      </c>
      <c r="T64" s="17">
        <f t="shared" ref="T64" si="50">SUM(T63,T54)</f>
        <v>0</v>
      </c>
      <c r="U64" s="48">
        <f t="shared" ref="U64" si="51">SUM(U63,U54)</f>
        <v>7211.1900000000005</v>
      </c>
    </row>
    <row r="65" spans="1:21" s="55" customFormat="1" x14ac:dyDescent="0.25">
      <c r="A65" s="49"/>
      <c r="B65" s="50"/>
      <c r="C65" s="51"/>
      <c r="D65" s="51"/>
      <c r="E65" s="51"/>
      <c r="F65" s="50"/>
      <c r="G65" s="50"/>
      <c r="H65" s="138"/>
      <c r="I65" s="52"/>
      <c r="J65" s="52"/>
      <c r="K65" s="53"/>
      <c r="L65" s="53"/>
      <c r="M65" s="53"/>
      <c r="N65" s="53"/>
      <c r="O65" s="53"/>
      <c r="P65" s="53"/>
      <c r="Q65" s="53"/>
      <c r="R65" s="53"/>
      <c r="S65" s="53"/>
      <c r="T65" s="52"/>
      <c r="U65" s="54"/>
    </row>
    <row r="67" spans="1:21" x14ac:dyDescent="0.25">
      <c r="A67" s="1"/>
      <c r="B67" s="4" t="s">
        <v>15</v>
      </c>
      <c r="C67" s="5" t="s">
        <v>2</v>
      </c>
      <c r="D67" s="5" t="s">
        <v>19</v>
      </c>
      <c r="E67" s="4" t="s">
        <v>0</v>
      </c>
      <c r="F67" s="4" t="s">
        <v>1</v>
      </c>
      <c r="G67" s="4" t="s">
        <v>35</v>
      </c>
      <c r="H67" s="132" t="s">
        <v>3</v>
      </c>
      <c r="I67" s="5" t="s">
        <v>18</v>
      </c>
      <c r="J67" s="5" t="s">
        <v>4</v>
      </c>
      <c r="K67" s="5" t="s">
        <v>5</v>
      </c>
      <c r="L67" s="5" t="s">
        <v>6</v>
      </c>
      <c r="M67" s="5" t="s">
        <v>7</v>
      </c>
      <c r="N67" s="5" t="s">
        <v>8</v>
      </c>
      <c r="O67" s="5" t="s">
        <v>9</v>
      </c>
      <c r="P67" s="5" t="s">
        <v>29</v>
      </c>
      <c r="Q67" s="5" t="s">
        <v>30</v>
      </c>
      <c r="R67" s="5" t="s">
        <v>31</v>
      </c>
      <c r="S67" s="6" t="s">
        <v>10</v>
      </c>
      <c r="T67" s="6" t="s">
        <v>34</v>
      </c>
      <c r="U67" s="6" t="s">
        <v>33</v>
      </c>
    </row>
    <row r="68" spans="1:21" x14ac:dyDescent="0.25">
      <c r="A68" s="1"/>
      <c r="B68" s="82" t="s">
        <v>75</v>
      </c>
      <c r="C68" s="123">
        <v>4500458534</v>
      </c>
      <c r="D68" s="120" t="s">
        <v>73</v>
      </c>
      <c r="E68" s="9">
        <v>521725</v>
      </c>
      <c r="F68" s="13" t="s">
        <v>50</v>
      </c>
      <c r="G68" s="13" t="s">
        <v>51</v>
      </c>
      <c r="H68" s="133">
        <v>44215</v>
      </c>
      <c r="I68" s="8"/>
      <c r="J68" s="6"/>
      <c r="K68" s="6">
        <v>25</v>
      </c>
      <c r="L68" s="6">
        <v>77</v>
      </c>
      <c r="M68" s="6">
        <v>105</v>
      </c>
      <c r="N68" s="6">
        <v>52</v>
      </c>
      <c r="O68" s="6">
        <v>27</v>
      </c>
      <c r="P68" s="6"/>
      <c r="Q68" s="6"/>
      <c r="R68" s="6"/>
      <c r="S68" s="6">
        <f>SUM(K68:R68)</f>
        <v>286</v>
      </c>
      <c r="T68" s="19">
        <v>6.23</v>
      </c>
      <c r="U68" s="19">
        <f>T68*S68</f>
        <v>1781.7800000000002</v>
      </c>
    </row>
    <row r="69" spans="1:21" x14ac:dyDescent="0.25">
      <c r="A69" s="1"/>
      <c r="B69" s="83"/>
      <c r="C69" s="121"/>
      <c r="D69" s="121"/>
      <c r="E69" s="9">
        <v>521725</v>
      </c>
      <c r="F69" s="4" t="s">
        <v>54</v>
      </c>
      <c r="G69" s="13" t="s">
        <v>55</v>
      </c>
      <c r="H69" s="134"/>
      <c r="I69" s="8"/>
      <c r="J69" s="6"/>
      <c r="K69" s="6"/>
      <c r="L69" s="6"/>
      <c r="M69" s="6"/>
      <c r="N69" s="6"/>
      <c r="O69" s="6"/>
      <c r="P69" s="6"/>
      <c r="Q69" s="6"/>
      <c r="R69" s="6"/>
      <c r="S69" s="6">
        <f t="shared" ref="S69:S75" si="52">SUM(K69:R69)</f>
        <v>0</v>
      </c>
      <c r="T69" s="19">
        <v>6.52</v>
      </c>
      <c r="U69" s="19">
        <f t="shared" ref="U69:U75" si="53">T69*S69</f>
        <v>0</v>
      </c>
    </row>
    <row r="70" spans="1:21" x14ac:dyDescent="0.25">
      <c r="A70" s="1"/>
      <c r="B70" s="83"/>
      <c r="C70" s="121"/>
      <c r="D70" s="121"/>
      <c r="E70" s="9">
        <v>521725</v>
      </c>
      <c r="F70" s="4" t="s">
        <v>62</v>
      </c>
      <c r="G70" s="13" t="s">
        <v>63</v>
      </c>
      <c r="H70" s="134"/>
      <c r="I70" s="8"/>
      <c r="J70" s="6"/>
      <c r="K70" s="6"/>
      <c r="L70" s="6"/>
      <c r="M70" s="6"/>
      <c r="N70" s="6"/>
      <c r="O70" s="6"/>
      <c r="P70" s="6"/>
      <c r="Q70" s="6"/>
      <c r="R70" s="6"/>
      <c r="S70" s="6">
        <f t="shared" si="52"/>
        <v>0</v>
      </c>
      <c r="T70" s="19">
        <v>6.09</v>
      </c>
      <c r="U70" s="19">
        <f t="shared" si="53"/>
        <v>0</v>
      </c>
    </row>
    <row r="71" spans="1:21" x14ac:dyDescent="0.25">
      <c r="A71" s="1"/>
      <c r="B71" s="83"/>
      <c r="C71" s="121"/>
      <c r="D71" s="121"/>
      <c r="E71" s="9">
        <v>521725</v>
      </c>
      <c r="F71" s="4" t="s">
        <v>58</v>
      </c>
      <c r="G71" s="13" t="s">
        <v>59</v>
      </c>
      <c r="H71" s="134"/>
      <c r="I71" s="8"/>
      <c r="J71" s="6"/>
      <c r="K71" s="6">
        <v>35</v>
      </c>
      <c r="L71" s="6">
        <v>108</v>
      </c>
      <c r="M71" s="6">
        <v>148</v>
      </c>
      <c r="N71" s="6">
        <v>72</v>
      </c>
      <c r="O71" s="6">
        <v>37</v>
      </c>
      <c r="P71" s="6"/>
      <c r="Q71" s="6"/>
      <c r="R71" s="6"/>
      <c r="S71" s="6">
        <f t="shared" si="52"/>
        <v>400</v>
      </c>
      <c r="T71" s="19">
        <v>6.57</v>
      </c>
      <c r="U71" s="19">
        <f t="shared" si="53"/>
        <v>2628</v>
      </c>
    </row>
    <row r="72" spans="1:21" x14ac:dyDescent="0.25">
      <c r="A72" s="1"/>
      <c r="B72" s="83"/>
      <c r="C72" s="121"/>
      <c r="D72" s="121"/>
      <c r="E72" s="9">
        <v>521725</v>
      </c>
      <c r="F72" s="4" t="s">
        <v>52</v>
      </c>
      <c r="G72" s="13" t="s">
        <v>53</v>
      </c>
      <c r="H72" s="135"/>
      <c r="I72" s="8"/>
      <c r="J72" s="6"/>
      <c r="K72" s="6"/>
      <c r="L72" s="6"/>
      <c r="M72" s="6"/>
      <c r="N72" s="6"/>
      <c r="O72" s="6"/>
      <c r="P72" s="6"/>
      <c r="Q72" s="6"/>
      <c r="R72" s="6"/>
      <c r="S72" s="6">
        <f t="shared" si="52"/>
        <v>0</v>
      </c>
      <c r="T72" s="19">
        <v>6.19</v>
      </c>
      <c r="U72" s="19">
        <f t="shared" si="53"/>
        <v>0</v>
      </c>
    </row>
    <row r="73" spans="1:21" x14ac:dyDescent="0.25">
      <c r="A73" s="1"/>
      <c r="B73" s="83"/>
      <c r="C73" s="121"/>
      <c r="D73" s="121"/>
      <c r="E73" s="9">
        <v>521725</v>
      </c>
      <c r="F73" s="4" t="s">
        <v>11</v>
      </c>
      <c r="G73" s="13" t="s">
        <v>60</v>
      </c>
      <c r="H73" s="135"/>
      <c r="I73" s="8"/>
      <c r="J73" s="6"/>
      <c r="K73" s="6">
        <v>40</v>
      </c>
      <c r="L73" s="6">
        <v>123</v>
      </c>
      <c r="M73" s="6">
        <v>168</v>
      </c>
      <c r="N73" s="6">
        <v>83</v>
      </c>
      <c r="O73" s="6">
        <v>43</v>
      </c>
      <c r="P73" s="6"/>
      <c r="Q73" s="6"/>
      <c r="R73" s="6"/>
      <c r="S73" s="6">
        <f t="shared" si="52"/>
        <v>457</v>
      </c>
      <c r="T73" s="19">
        <v>6.13</v>
      </c>
      <c r="U73" s="19">
        <f t="shared" si="53"/>
        <v>2801.41</v>
      </c>
    </row>
    <row r="74" spans="1:21" x14ac:dyDescent="0.25">
      <c r="A74" s="1"/>
      <c r="B74" s="83"/>
      <c r="C74" s="121"/>
      <c r="D74" s="121"/>
      <c r="E74" s="9">
        <v>521725</v>
      </c>
      <c r="F74" s="4" t="s">
        <v>56</v>
      </c>
      <c r="G74" s="13" t="s">
        <v>57</v>
      </c>
      <c r="H74" s="135"/>
      <c r="I74" s="8"/>
      <c r="J74" s="6"/>
      <c r="K74" s="6"/>
      <c r="L74" s="6"/>
      <c r="M74" s="6"/>
      <c r="N74" s="6"/>
      <c r="O74" s="6"/>
      <c r="P74" s="6"/>
      <c r="Q74" s="6"/>
      <c r="R74" s="6"/>
      <c r="S74" s="6">
        <f t="shared" si="52"/>
        <v>0</v>
      </c>
      <c r="T74" s="19">
        <v>6.48</v>
      </c>
      <c r="U74" s="19">
        <f t="shared" si="53"/>
        <v>0</v>
      </c>
    </row>
    <row r="75" spans="1:21" x14ac:dyDescent="0.25">
      <c r="A75" s="1"/>
      <c r="B75" s="83"/>
      <c r="C75" s="121"/>
      <c r="D75" s="122"/>
      <c r="E75" s="9">
        <v>521725</v>
      </c>
      <c r="F75" s="4" t="s">
        <v>28</v>
      </c>
      <c r="G75" s="13" t="s">
        <v>61</v>
      </c>
      <c r="H75" s="135"/>
      <c r="I75" s="8"/>
      <c r="J75" s="6"/>
      <c r="K75" s="6"/>
      <c r="L75" s="6"/>
      <c r="M75" s="6"/>
      <c r="N75" s="6"/>
      <c r="O75" s="6"/>
      <c r="P75" s="6"/>
      <c r="Q75" s="6"/>
      <c r="R75" s="6"/>
      <c r="S75" s="6">
        <f t="shared" si="52"/>
        <v>0</v>
      </c>
      <c r="T75" s="19">
        <v>6.46</v>
      </c>
      <c r="U75" s="19">
        <f t="shared" si="53"/>
        <v>0</v>
      </c>
    </row>
    <row r="76" spans="1:21" x14ac:dyDescent="0.25">
      <c r="A76" s="1"/>
      <c r="B76" s="83"/>
      <c r="C76" s="121"/>
      <c r="D76" s="11"/>
      <c r="E76" s="10" t="s">
        <v>10</v>
      </c>
      <c r="F76" s="10"/>
      <c r="G76" s="10"/>
      <c r="H76" s="135"/>
      <c r="I76" s="11">
        <f>SUM(I74:I74)</f>
        <v>0</v>
      </c>
      <c r="J76" s="12"/>
      <c r="K76" s="12">
        <f t="shared" ref="K76" si="54">SUM(K68:K75)</f>
        <v>100</v>
      </c>
      <c r="L76" s="12">
        <f t="shared" ref="L76" si="55">SUM(L68:L75)</f>
        <v>308</v>
      </c>
      <c r="M76" s="12">
        <f t="shared" ref="M76" si="56">SUM(M68:M75)</f>
        <v>421</v>
      </c>
      <c r="N76" s="12">
        <f t="shared" ref="N76" si="57">SUM(N68:N75)</f>
        <v>207</v>
      </c>
      <c r="O76" s="12">
        <f t="shared" ref="O76" si="58">SUM(O68:O75)</f>
        <v>107</v>
      </c>
      <c r="P76" s="12">
        <f t="shared" ref="P76" si="59">SUM(P68:P75)</f>
        <v>0</v>
      </c>
      <c r="Q76" s="12">
        <f t="shared" ref="Q76" si="60">SUM(Q68:Q75)</f>
        <v>0</v>
      </c>
      <c r="R76" s="12">
        <f t="shared" ref="R76" si="61">SUM(R68:R75)</f>
        <v>0</v>
      </c>
      <c r="S76" s="12">
        <f t="shared" ref="S76" si="62">SUM(S68:S75)</f>
        <v>1143</v>
      </c>
      <c r="T76" s="12"/>
      <c r="U76" s="47">
        <f>SUM(U68:U75)</f>
        <v>7211.1900000000005</v>
      </c>
    </row>
    <row r="77" spans="1:21" x14ac:dyDescent="0.25">
      <c r="A77" s="1"/>
      <c r="B77" s="83"/>
      <c r="C77" s="121"/>
      <c r="D77" s="120" t="s">
        <v>74</v>
      </c>
      <c r="E77" s="9">
        <v>529690</v>
      </c>
      <c r="F77" s="13" t="s">
        <v>50</v>
      </c>
      <c r="G77" s="13" t="s">
        <v>64</v>
      </c>
      <c r="H77" s="135"/>
      <c r="I77" s="8"/>
      <c r="J77" s="6"/>
      <c r="K77" s="6"/>
      <c r="L77" s="6"/>
      <c r="M77" s="6"/>
      <c r="N77" s="6"/>
      <c r="O77" s="6"/>
      <c r="P77" s="6"/>
      <c r="Q77" s="6"/>
      <c r="R77" s="6"/>
      <c r="S77" s="6">
        <f t="shared" ref="S77:S84" si="63">SUM(K77:R77)</f>
        <v>0</v>
      </c>
      <c r="T77" s="19">
        <v>7.55</v>
      </c>
      <c r="U77" s="19">
        <f t="shared" ref="U77:U84" si="64">T77*S77</f>
        <v>0</v>
      </c>
    </row>
    <row r="78" spans="1:21" x14ac:dyDescent="0.25">
      <c r="A78" s="1"/>
      <c r="B78" s="83"/>
      <c r="C78" s="121"/>
      <c r="D78" s="121"/>
      <c r="E78" s="9">
        <v>529690</v>
      </c>
      <c r="F78" s="4" t="s">
        <v>54</v>
      </c>
      <c r="G78" s="13" t="s">
        <v>65</v>
      </c>
      <c r="H78" s="135"/>
      <c r="I78" s="8"/>
      <c r="J78" s="6"/>
      <c r="K78" s="6"/>
      <c r="L78" s="6"/>
      <c r="M78" s="6"/>
      <c r="N78" s="6"/>
      <c r="O78" s="6"/>
      <c r="P78" s="6"/>
      <c r="Q78" s="6"/>
      <c r="R78" s="6"/>
      <c r="S78" s="6">
        <f t="shared" si="63"/>
        <v>0</v>
      </c>
      <c r="T78" s="19">
        <v>7.95</v>
      </c>
      <c r="U78" s="19">
        <f t="shared" si="64"/>
        <v>0</v>
      </c>
    </row>
    <row r="79" spans="1:21" x14ac:dyDescent="0.25">
      <c r="A79" s="1"/>
      <c r="B79" s="83"/>
      <c r="C79" s="121"/>
      <c r="D79" s="121"/>
      <c r="E79" s="9">
        <v>529690</v>
      </c>
      <c r="F79" s="4" t="s">
        <v>62</v>
      </c>
      <c r="G79" s="13" t="s">
        <v>66</v>
      </c>
      <c r="H79" s="135"/>
      <c r="I79" s="8"/>
      <c r="J79" s="6"/>
      <c r="K79" s="6"/>
      <c r="L79" s="6"/>
      <c r="M79" s="6"/>
      <c r="N79" s="6"/>
      <c r="O79" s="6"/>
      <c r="P79" s="6"/>
      <c r="Q79" s="6"/>
      <c r="R79" s="6"/>
      <c r="S79" s="6">
        <f t="shared" si="63"/>
        <v>0</v>
      </c>
      <c r="T79" s="19">
        <v>6.54</v>
      </c>
      <c r="U79" s="19">
        <f t="shared" si="64"/>
        <v>0</v>
      </c>
    </row>
    <row r="80" spans="1:21" x14ac:dyDescent="0.25">
      <c r="A80" s="1"/>
      <c r="B80" s="83"/>
      <c r="C80" s="121"/>
      <c r="D80" s="121"/>
      <c r="E80" s="9">
        <v>529690</v>
      </c>
      <c r="F80" s="4" t="s">
        <v>58</v>
      </c>
      <c r="G80" s="13" t="s">
        <v>67</v>
      </c>
      <c r="H80" s="135"/>
      <c r="I80" s="8"/>
      <c r="J80" s="6"/>
      <c r="K80" s="6"/>
      <c r="L80" s="6"/>
      <c r="M80" s="6"/>
      <c r="N80" s="6"/>
      <c r="O80" s="6"/>
      <c r="P80" s="6"/>
      <c r="Q80" s="6"/>
      <c r="R80" s="6"/>
      <c r="S80" s="6">
        <f t="shared" si="63"/>
        <v>0</v>
      </c>
      <c r="T80" s="19">
        <v>8</v>
      </c>
      <c r="U80" s="19">
        <f t="shared" si="64"/>
        <v>0</v>
      </c>
    </row>
    <row r="81" spans="1:21" x14ac:dyDescent="0.25">
      <c r="A81" s="1"/>
      <c r="B81" s="83"/>
      <c r="C81" s="121"/>
      <c r="D81" s="121"/>
      <c r="E81" s="9">
        <v>529690</v>
      </c>
      <c r="F81" s="4" t="s">
        <v>52</v>
      </c>
      <c r="G81" s="13" t="s">
        <v>68</v>
      </c>
      <c r="H81" s="135"/>
      <c r="I81" s="8"/>
      <c r="J81" s="6"/>
      <c r="K81" s="6"/>
      <c r="L81" s="6"/>
      <c r="M81" s="6"/>
      <c r="N81" s="6"/>
      <c r="O81" s="6"/>
      <c r="P81" s="6"/>
      <c r="Q81" s="6"/>
      <c r="R81" s="6"/>
      <c r="S81" s="6">
        <f t="shared" si="63"/>
        <v>0</v>
      </c>
      <c r="T81" s="19">
        <v>6.65</v>
      </c>
      <c r="U81" s="19">
        <f t="shared" si="64"/>
        <v>0</v>
      </c>
    </row>
    <row r="82" spans="1:21" x14ac:dyDescent="0.25">
      <c r="A82" s="1"/>
      <c r="B82" s="83"/>
      <c r="C82" s="121"/>
      <c r="D82" s="121"/>
      <c r="E82" s="9">
        <v>529690</v>
      </c>
      <c r="F82" s="4" t="s">
        <v>11</v>
      </c>
      <c r="G82" s="13" t="s">
        <v>69</v>
      </c>
      <c r="H82" s="135"/>
      <c r="I82" s="7"/>
      <c r="J82" s="6"/>
      <c r="K82" s="6"/>
      <c r="L82" s="6"/>
      <c r="M82" s="6"/>
      <c r="N82" s="6"/>
      <c r="O82" s="6"/>
      <c r="P82" s="6"/>
      <c r="Q82" s="6"/>
      <c r="R82" s="6"/>
      <c r="S82" s="6">
        <f t="shared" si="63"/>
        <v>0</v>
      </c>
      <c r="T82" s="19">
        <v>7.4</v>
      </c>
      <c r="U82" s="19">
        <f t="shared" si="64"/>
        <v>0</v>
      </c>
    </row>
    <row r="83" spans="1:21" s="16" customFormat="1" x14ac:dyDescent="0.25">
      <c r="A83" s="20"/>
      <c r="B83" s="83"/>
      <c r="C83" s="121"/>
      <c r="D83" s="121"/>
      <c r="E83" s="9">
        <v>529690</v>
      </c>
      <c r="F83" s="4" t="s">
        <v>56</v>
      </c>
      <c r="G83" s="13" t="s">
        <v>70</v>
      </c>
      <c r="H83" s="135"/>
      <c r="I83" s="14"/>
      <c r="J83" s="15"/>
      <c r="K83" s="15"/>
      <c r="L83" s="15"/>
      <c r="M83" s="15"/>
      <c r="N83" s="15"/>
      <c r="O83" s="6"/>
      <c r="P83" s="6"/>
      <c r="Q83" s="6"/>
      <c r="R83" s="6"/>
      <c r="S83" s="6">
        <f t="shared" si="63"/>
        <v>0</v>
      </c>
      <c r="T83" s="19">
        <v>7.88</v>
      </c>
      <c r="U83" s="19">
        <f t="shared" si="64"/>
        <v>0</v>
      </c>
    </row>
    <row r="84" spans="1:21" x14ac:dyDescent="0.25">
      <c r="A84" s="1"/>
      <c r="B84" s="83"/>
      <c r="C84" s="122"/>
      <c r="D84" s="122"/>
      <c r="E84" s="9">
        <v>529690</v>
      </c>
      <c r="F84" s="4" t="s">
        <v>28</v>
      </c>
      <c r="G84" s="13" t="s">
        <v>71</v>
      </c>
      <c r="H84" s="7" t="s">
        <v>12</v>
      </c>
      <c r="I84" s="8"/>
      <c r="J84" s="6"/>
      <c r="K84" s="6"/>
      <c r="L84" s="6"/>
      <c r="M84" s="6"/>
      <c r="N84" s="6"/>
      <c r="O84" s="6"/>
      <c r="P84" s="6"/>
      <c r="Q84" s="6"/>
      <c r="R84" s="6"/>
      <c r="S84" s="6">
        <f t="shared" si="63"/>
        <v>0</v>
      </c>
      <c r="T84" s="19">
        <v>7.85</v>
      </c>
      <c r="U84" s="19">
        <f t="shared" si="64"/>
        <v>0</v>
      </c>
    </row>
    <row r="85" spans="1:21" x14ac:dyDescent="0.25">
      <c r="A85" s="1"/>
      <c r="B85" s="83"/>
      <c r="C85" s="11" t="s">
        <v>13</v>
      </c>
      <c r="D85" s="11"/>
      <c r="E85" s="10" t="s">
        <v>10</v>
      </c>
      <c r="F85" s="10"/>
      <c r="G85" s="10"/>
      <c r="H85" s="136" t="s">
        <v>76</v>
      </c>
      <c r="I85" s="11">
        <f>SUM(I83:I83)</f>
        <v>0</v>
      </c>
      <c r="J85" s="12">
        <f>SUM(J68:J84)</f>
        <v>0</v>
      </c>
      <c r="K85" s="12">
        <f t="shared" ref="K85" si="65">SUM(K77:K84)</f>
        <v>0</v>
      </c>
      <c r="L85" s="12">
        <f t="shared" ref="L85" si="66">SUM(L77:L84)</f>
        <v>0</v>
      </c>
      <c r="M85" s="12">
        <f t="shared" ref="M85" si="67">SUM(M77:M84)</f>
        <v>0</v>
      </c>
      <c r="N85" s="12">
        <f t="shared" ref="N85" si="68">SUM(N77:N84)</f>
        <v>0</v>
      </c>
      <c r="O85" s="12">
        <f t="shared" ref="O85" si="69">SUM(O77:O84)</f>
        <v>0</v>
      </c>
      <c r="P85" s="12">
        <f t="shared" ref="P85" si="70">SUM(P77:P84)</f>
        <v>0</v>
      </c>
      <c r="Q85" s="12">
        <f t="shared" ref="Q85" si="71">SUM(Q77:Q84)</f>
        <v>0</v>
      </c>
      <c r="R85" s="12">
        <f t="shared" ref="R85" si="72">SUM(R77:R84)</f>
        <v>0</v>
      </c>
      <c r="S85" s="12">
        <f t="shared" ref="S85" si="73">SUM(S77:S84)</f>
        <v>0</v>
      </c>
      <c r="T85" s="12"/>
      <c r="U85" s="47">
        <f>SUM(U77:U84)</f>
        <v>0</v>
      </c>
    </row>
    <row r="86" spans="1:21" x14ac:dyDescent="0.25">
      <c r="A86" s="1"/>
      <c r="B86" s="84"/>
      <c r="C86" s="18"/>
      <c r="D86" s="18"/>
      <c r="E86" s="18"/>
      <c r="F86" s="21" t="s">
        <v>16</v>
      </c>
      <c r="G86" s="21" t="s">
        <v>16</v>
      </c>
      <c r="H86" s="137"/>
      <c r="I86" s="17">
        <f>SUM(I85)</f>
        <v>0</v>
      </c>
      <c r="J86" s="17">
        <f t="shared" ref="J86" si="74">SUM(J85)</f>
        <v>0</v>
      </c>
      <c r="K86" s="22">
        <f t="shared" ref="K86" si="75">SUM(K85,K76)</f>
        <v>100</v>
      </c>
      <c r="L86" s="22">
        <f t="shared" ref="L86" si="76">SUM(L85,L76)</f>
        <v>308</v>
      </c>
      <c r="M86" s="22">
        <f t="shared" ref="M86" si="77">SUM(M85,M76)</f>
        <v>421</v>
      </c>
      <c r="N86" s="22">
        <f t="shared" ref="N86" si="78">SUM(N85,N76)</f>
        <v>207</v>
      </c>
      <c r="O86" s="22">
        <f t="shared" ref="O86" si="79">SUM(O85,O76)</f>
        <v>107</v>
      </c>
      <c r="P86" s="22">
        <f t="shared" ref="P86" si="80">SUM(P85,P76)</f>
        <v>0</v>
      </c>
      <c r="Q86" s="22">
        <f t="shared" ref="Q86" si="81">SUM(Q85,Q76)</f>
        <v>0</v>
      </c>
      <c r="R86" s="22">
        <f t="shared" ref="R86" si="82">SUM(R85,R76)</f>
        <v>0</v>
      </c>
      <c r="S86" s="22">
        <f t="shared" ref="S86" si="83">SUM(S85,S76)</f>
        <v>1143</v>
      </c>
      <c r="T86" s="17">
        <f t="shared" ref="T86" si="84">SUM(T85,T76)</f>
        <v>0</v>
      </c>
      <c r="U86" s="48">
        <f t="shared" ref="U86" si="85">SUM(U85,U76)</f>
        <v>7211.1900000000005</v>
      </c>
    </row>
    <row r="87" spans="1:21" s="55" customFormat="1" x14ac:dyDescent="0.25">
      <c r="A87" s="49"/>
      <c r="B87" s="50"/>
      <c r="C87" s="51"/>
      <c r="D87" s="51"/>
      <c r="E87" s="51"/>
      <c r="F87" s="50"/>
      <c r="G87" s="50"/>
      <c r="H87" s="138"/>
      <c r="I87" s="52"/>
      <c r="J87" s="52"/>
      <c r="K87" s="53"/>
      <c r="L87" s="53"/>
      <c r="M87" s="53"/>
      <c r="N87" s="53"/>
      <c r="O87" s="53"/>
      <c r="P87" s="53"/>
      <c r="Q87" s="53"/>
      <c r="R87" s="53"/>
      <c r="S87" s="53"/>
      <c r="T87" s="52"/>
      <c r="U87" s="54"/>
    </row>
    <row r="88" spans="1:21" s="55" customFormat="1" x14ac:dyDescent="0.25">
      <c r="A88" s="49"/>
      <c r="B88" s="50"/>
      <c r="C88" s="51"/>
      <c r="D88" s="51"/>
      <c r="E88" s="51"/>
      <c r="F88" s="50"/>
      <c r="G88" s="50"/>
      <c r="H88" s="138"/>
      <c r="I88" s="52"/>
      <c r="J88" s="52"/>
      <c r="K88" s="53"/>
      <c r="L88" s="53"/>
      <c r="M88" s="53"/>
      <c r="N88" s="53"/>
      <c r="O88" s="53"/>
      <c r="P88" s="53"/>
      <c r="Q88" s="53"/>
      <c r="R88" s="53"/>
      <c r="S88" s="53"/>
      <c r="T88" s="52"/>
      <c r="U88" s="54"/>
    </row>
    <row r="90" spans="1:21" x14ac:dyDescent="0.25">
      <c r="A90" s="1"/>
      <c r="B90" s="56" t="s">
        <v>15</v>
      </c>
      <c r="C90" s="57" t="s">
        <v>2</v>
      </c>
      <c r="D90" s="57" t="s">
        <v>19</v>
      </c>
      <c r="E90" s="56" t="s">
        <v>0</v>
      </c>
      <c r="F90" s="56" t="s">
        <v>1</v>
      </c>
      <c r="G90" s="56" t="s">
        <v>35</v>
      </c>
      <c r="H90" s="139" t="s">
        <v>3</v>
      </c>
      <c r="I90" s="57" t="s">
        <v>18</v>
      </c>
      <c r="J90" s="57" t="s">
        <v>4</v>
      </c>
      <c r="K90" s="57" t="s">
        <v>5</v>
      </c>
      <c r="L90" s="57" t="s">
        <v>6</v>
      </c>
      <c r="M90" s="57" t="s">
        <v>7</v>
      </c>
      <c r="N90" s="57" t="s">
        <v>8</v>
      </c>
      <c r="O90" s="57" t="s">
        <v>9</v>
      </c>
      <c r="P90" s="57" t="s">
        <v>29</v>
      </c>
      <c r="Q90" s="57" t="s">
        <v>30</v>
      </c>
      <c r="R90" s="57" t="s">
        <v>31</v>
      </c>
      <c r="S90" s="58" t="s">
        <v>10</v>
      </c>
      <c r="T90" s="58" t="s">
        <v>34</v>
      </c>
      <c r="U90" s="58" t="s">
        <v>33</v>
      </c>
    </row>
    <row r="91" spans="1:21" x14ac:dyDescent="0.25">
      <c r="A91" s="1"/>
      <c r="B91" s="59" t="s">
        <v>75</v>
      </c>
      <c r="C91" s="124" t="s">
        <v>77</v>
      </c>
      <c r="D91" s="79" t="s">
        <v>73</v>
      </c>
      <c r="E91" s="60">
        <v>521725</v>
      </c>
      <c r="F91" s="61" t="s">
        <v>50</v>
      </c>
      <c r="G91" s="61" t="s">
        <v>51</v>
      </c>
      <c r="H91" s="140"/>
      <c r="I91" s="62"/>
      <c r="J91" s="58"/>
      <c r="K91" s="58">
        <f>K4+K25+K46+K68</f>
        <v>243</v>
      </c>
      <c r="L91" s="58">
        <f t="shared" ref="L91:O91" si="86">L4+L25+L46+L68</f>
        <v>621</v>
      </c>
      <c r="M91" s="58">
        <f t="shared" si="86"/>
        <v>703</v>
      </c>
      <c r="N91" s="58">
        <f t="shared" si="86"/>
        <v>359</v>
      </c>
      <c r="O91" s="58">
        <f t="shared" si="86"/>
        <v>145</v>
      </c>
      <c r="P91" s="58"/>
      <c r="Q91" s="58"/>
      <c r="R91" s="58"/>
      <c r="S91" s="58">
        <f>SUM(K91:R91)</f>
        <v>2071</v>
      </c>
      <c r="T91" s="63">
        <v>6.23</v>
      </c>
      <c r="U91" s="63">
        <f>T91*S91</f>
        <v>12902.330000000002</v>
      </c>
    </row>
    <row r="92" spans="1:21" x14ac:dyDescent="0.25">
      <c r="A92" s="1"/>
      <c r="B92" s="59"/>
      <c r="C92" s="125"/>
      <c r="D92" s="80"/>
      <c r="E92" s="60">
        <v>521725</v>
      </c>
      <c r="F92" s="56" t="s">
        <v>54</v>
      </c>
      <c r="G92" s="61" t="s">
        <v>55</v>
      </c>
      <c r="H92" s="141"/>
      <c r="I92" s="62"/>
      <c r="J92" s="58"/>
      <c r="K92" s="58">
        <f t="shared" ref="K92:O92" si="87">K5+K26+K47+K69</f>
        <v>193</v>
      </c>
      <c r="L92" s="58">
        <f t="shared" si="87"/>
        <v>467</v>
      </c>
      <c r="M92" s="58">
        <f t="shared" si="87"/>
        <v>493</v>
      </c>
      <c r="N92" s="58">
        <f t="shared" si="87"/>
        <v>255</v>
      </c>
      <c r="O92" s="58">
        <f t="shared" si="87"/>
        <v>91</v>
      </c>
      <c r="P92" s="58"/>
      <c r="Q92" s="58"/>
      <c r="R92" s="58"/>
      <c r="S92" s="58">
        <f t="shared" ref="S92:S98" si="88">SUM(K92:R92)</f>
        <v>1499</v>
      </c>
      <c r="T92" s="63">
        <v>6.52</v>
      </c>
      <c r="U92" s="63">
        <f t="shared" ref="U92:U98" si="89">T92*S92</f>
        <v>9773.48</v>
      </c>
    </row>
    <row r="93" spans="1:21" x14ac:dyDescent="0.25">
      <c r="A93" s="1"/>
      <c r="B93" s="59"/>
      <c r="C93" s="125"/>
      <c r="D93" s="80"/>
      <c r="E93" s="60">
        <v>521725</v>
      </c>
      <c r="F93" s="56" t="s">
        <v>62</v>
      </c>
      <c r="G93" s="61" t="s">
        <v>63</v>
      </c>
      <c r="H93" s="141"/>
      <c r="I93" s="62"/>
      <c r="J93" s="58"/>
      <c r="K93" s="58">
        <f t="shared" ref="K93:O93" si="90">K6+K27+K48+K70</f>
        <v>171</v>
      </c>
      <c r="L93" s="58">
        <f t="shared" si="90"/>
        <v>413</v>
      </c>
      <c r="M93" s="58">
        <f t="shared" si="90"/>
        <v>437</v>
      </c>
      <c r="N93" s="58">
        <f t="shared" si="90"/>
        <v>226</v>
      </c>
      <c r="O93" s="58">
        <f t="shared" si="90"/>
        <v>81</v>
      </c>
      <c r="P93" s="58"/>
      <c r="Q93" s="58"/>
      <c r="R93" s="58"/>
      <c r="S93" s="58">
        <f t="shared" si="88"/>
        <v>1328</v>
      </c>
      <c r="T93" s="63">
        <v>6.09</v>
      </c>
      <c r="U93" s="63">
        <f t="shared" si="89"/>
        <v>8087.5199999999995</v>
      </c>
    </row>
    <row r="94" spans="1:21" x14ac:dyDescent="0.25">
      <c r="A94" s="1"/>
      <c r="B94" s="59"/>
      <c r="C94" s="125"/>
      <c r="D94" s="80"/>
      <c r="E94" s="60">
        <v>521725</v>
      </c>
      <c r="F94" s="56" t="s">
        <v>58</v>
      </c>
      <c r="G94" s="61" t="s">
        <v>59</v>
      </c>
      <c r="H94" s="141"/>
      <c r="I94" s="62"/>
      <c r="J94" s="58"/>
      <c r="K94" s="58">
        <f t="shared" ref="K94:O94" si="91">K7+K28+K49+K71</f>
        <v>431</v>
      </c>
      <c r="L94" s="58">
        <f t="shared" si="91"/>
        <v>1088</v>
      </c>
      <c r="M94" s="58">
        <f t="shared" si="91"/>
        <v>1217</v>
      </c>
      <c r="N94" s="58">
        <f t="shared" si="91"/>
        <v>621</v>
      </c>
      <c r="O94" s="58">
        <f t="shared" si="91"/>
        <v>244</v>
      </c>
      <c r="P94" s="58"/>
      <c r="Q94" s="58"/>
      <c r="R94" s="58"/>
      <c r="S94" s="58">
        <f t="shared" si="88"/>
        <v>3601</v>
      </c>
      <c r="T94" s="63">
        <v>6.57</v>
      </c>
      <c r="U94" s="63">
        <f t="shared" si="89"/>
        <v>23658.57</v>
      </c>
    </row>
    <row r="95" spans="1:21" x14ac:dyDescent="0.25">
      <c r="A95" s="1"/>
      <c r="B95" s="59"/>
      <c r="C95" s="125"/>
      <c r="D95" s="80"/>
      <c r="E95" s="60">
        <v>521725</v>
      </c>
      <c r="F95" s="56" t="s">
        <v>52</v>
      </c>
      <c r="G95" s="61" t="s">
        <v>53</v>
      </c>
      <c r="H95" s="142"/>
      <c r="I95" s="62"/>
      <c r="J95" s="58"/>
      <c r="K95" s="58">
        <f t="shared" ref="K95:O95" si="92">K8+K29+K50+K72</f>
        <v>51</v>
      </c>
      <c r="L95" s="58">
        <f t="shared" si="92"/>
        <v>125</v>
      </c>
      <c r="M95" s="58">
        <f t="shared" si="92"/>
        <v>131</v>
      </c>
      <c r="N95" s="58">
        <f t="shared" si="92"/>
        <v>68</v>
      </c>
      <c r="O95" s="58">
        <f t="shared" si="92"/>
        <v>25</v>
      </c>
      <c r="P95" s="58"/>
      <c r="Q95" s="58"/>
      <c r="R95" s="58"/>
      <c r="S95" s="58">
        <f t="shared" si="88"/>
        <v>400</v>
      </c>
      <c r="T95" s="63">
        <v>6.19</v>
      </c>
      <c r="U95" s="63">
        <f t="shared" si="89"/>
        <v>2476</v>
      </c>
    </row>
    <row r="96" spans="1:21" x14ac:dyDescent="0.25">
      <c r="A96" s="1"/>
      <c r="B96" s="59"/>
      <c r="C96" s="125"/>
      <c r="D96" s="80"/>
      <c r="E96" s="60">
        <v>521725</v>
      </c>
      <c r="F96" s="56" t="s">
        <v>11</v>
      </c>
      <c r="G96" s="61" t="s">
        <v>60</v>
      </c>
      <c r="H96" s="142"/>
      <c r="I96" s="62"/>
      <c r="J96" s="58"/>
      <c r="K96" s="58">
        <f t="shared" ref="K96:O96" si="93">K9+K30+K51+K73</f>
        <v>232</v>
      </c>
      <c r="L96" s="58">
        <f t="shared" si="93"/>
        <v>610</v>
      </c>
      <c r="M96" s="58">
        <f t="shared" si="93"/>
        <v>726</v>
      </c>
      <c r="N96" s="58">
        <f t="shared" si="93"/>
        <v>382</v>
      </c>
      <c r="O96" s="58">
        <f t="shared" si="93"/>
        <v>164</v>
      </c>
      <c r="P96" s="58"/>
      <c r="Q96" s="58"/>
      <c r="R96" s="58"/>
      <c r="S96" s="58">
        <f t="shared" si="88"/>
        <v>2114</v>
      </c>
      <c r="T96" s="63">
        <v>6.13</v>
      </c>
      <c r="U96" s="63">
        <f t="shared" si="89"/>
        <v>12958.82</v>
      </c>
    </row>
    <row r="97" spans="1:21" x14ac:dyDescent="0.25">
      <c r="A97" s="1"/>
      <c r="B97" s="59"/>
      <c r="C97" s="125"/>
      <c r="D97" s="80"/>
      <c r="E97" s="60">
        <v>521725</v>
      </c>
      <c r="F97" s="56" t="s">
        <v>56</v>
      </c>
      <c r="G97" s="61" t="s">
        <v>57</v>
      </c>
      <c r="H97" s="142"/>
      <c r="I97" s="62"/>
      <c r="J97" s="58"/>
      <c r="K97" s="58">
        <f t="shared" ref="K97:O97" si="94">K10+K31+K52+K74</f>
        <v>90</v>
      </c>
      <c r="L97" s="58">
        <f t="shared" si="94"/>
        <v>218</v>
      </c>
      <c r="M97" s="58">
        <f t="shared" si="94"/>
        <v>230</v>
      </c>
      <c r="N97" s="58">
        <f t="shared" si="94"/>
        <v>119</v>
      </c>
      <c r="O97" s="58">
        <f t="shared" si="94"/>
        <v>43</v>
      </c>
      <c r="P97" s="58"/>
      <c r="Q97" s="58"/>
      <c r="R97" s="58"/>
      <c r="S97" s="58">
        <f t="shared" si="88"/>
        <v>700</v>
      </c>
      <c r="T97" s="63">
        <v>6.48</v>
      </c>
      <c r="U97" s="63">
        <f t="shared" si="89"/>
        <v>4536</v>
      </c>
    </row>
    <row r="98" spans="1:21" x14ac:dyDescent="0.25">
      <c r="A98" s="1"/>
      <c r="B98" s="59"/>
      <c r="C98" s="125"/>
      <c r="D98" s="81"/>
      <c r="E98" s="60">
        <v>521725</v>
      </c>
      <c r="F98" s="56" t="s">
        <v>28</v>
      </c>
      <c r="G98" s="61" t="s">
        <v>61</v>
      </c>
      <c r="H98" s="142"/>
      <c r="I98" s="62"/>
      <c r="J98" s="58"/>
      <c r="K98" s="58">
        <f t="shared" ref="K98:O98" si="95">K11+K32+K53+K75</f>
        <v>174</v>
      </c>
      <c r="L98" s="58">
        <f t="shared" si="95"/>
        <v>47</v>
      </c>
      <c r="M98" s="58">
        <f t="shared" si="95"/>
        <v>77</v>
      </c>
      <c r="N98" s="58">
        <f t="shared" si="95"/>
        <v>144</v>
      </c>
      <c r="O98" s="58">
        <f t="shared" si="95"/>
        <v>151</v>
      </c>
      <c r="P98" s="58"/>
      <c r="Q98" s="58"/>
      <c r="R98" s="58"/>
      <c r="S98" s="58">
        <f t="shared" si="88"/>
        <v>593</v>
      </c>
      <c r="T98" s="63">
        <v>6.46</v>
      </c>
      <c r="U98" s="63">
        <f t="shared" si="89"/>
        <v>3830.78</v>
      </c>
    </row>
    <row r="99" spans="1:21" x14ac:dyDescent="0.25">
      <c r="A99" s="1"/>
      <c r="B99" s="64"/>
      <c r="C99" s="125"/>
      <c r="D99" s="57"/>
      <c r="E99" s="56" t="s">
        <v>10</v>
      </c>
      <c r="F99" s="56"/>
      <c r="G99" s="56"/>
      <c r="H99" s="142"/>
      <c r="I99" s="57">
        <f>SUM(I97:I97)</f>
        <v>0</v>
      </c>
      <c r="J99" s="58"/>
      <c r="K99" s="58">
        <f t="shared" ref="K99:O99" si="96">K12+K33+K54+K76</f>
        <v>1585</v>
      </c>
      <c r="L99" s="58">
        <f t="shared" si="96"/>
        <v>3589</v>
      </c>
      <c r="M99" s="58">
        <f t="shared" si="96"/>
        <v>4014</v>
      </c>
      <c r="N99" s="58">
        <f t="shared" si="96"/>
        <v>2174</v>
      </c>
      <c r="O99" s="58">
        <f t="shared" si="96"/>
        <v>944</v>
      </c>
      <c r="P99" s="58">
        <f t="shared" ref="P99" si="97">SUM(P91:P98)</f>
        <v>0</v>
      </c>
      <c r="Q99" s="58">
        <f t="shared" ref="Q99" si="98">SUM(Q91:Q98)</f>
        <v>0</v>
      </c>
      <c r="R99" s="58">
        <f t="shared" ref="R99" si="99">SUM(R91:R98)</f>
        <v>0</v>
      </c>
      <c r="S99" s="58">
        <f t="shared" ref="S99" si="100">SUM(S91:S98)</f>
        <v>12306</v>
      </c>
      <c r="T99" s="58"/>
      <c r="U99" s="65">
        <f>SUM(U91:U98)</f>
        <v>78223.5</v>
      </c>
    </row>
    <row r="100" spans="1:21" x14ac:dyDescent="0.25">
      <c r="A100" s="1"/>
      <c r="B100" s="66"/>
      <c r="C100" s="125"/>
      <c r="D100" s="79" t="s">
        <v>74</v>
      </c>
      <c r="E100" s="60">
        <v>529690</v>
      </c>
      <c r="F100" s="61" t="s">
        <v>50</v>
      </c>
      <c r="G100" s="61" t="s">
        <v>64</v>
      </c>
      <c r="H100" s="142"/>
      <c r="I100" s="62"/>
      <c r="J100" s="58"/>
      <c r="K100" s="58"/>
      <c r="L100" s="58"/>
      <c r="M100" s="58"/>
      <c r="N100" s="58"/>
      <c r="O100" s="58"/>
      <c r="P100" s="58">
        <f t="shared" ref="P100:R100" si="101">P13+P34+P55+P77</f>
        <v>66</v>
      </c>
      <c r="Q100" s="58">
        <f t="shared" si="101"/>
        <v>45</v>
      </c>
      <c r="R100" s="58">
        <f t="shared" si="101"/>
        <v>25</v>
      </c>
      <c r="S100" s="58">
        <f t="shared" ref="S100:S107" si="102">SUM(K100:R100)</f>
        <v>136</v>
      </c>
      <c r="T100" s="63">
        <v>7.55</v>
      </c>
      <c r="U100" s="63">
        <f t="shared" ref="U100:U107" si="103">T100*S100</f>
        <v>1026.8</v>
      </c>
    </row>
    <row r="101" spans="1:21" x14ac:dyDescent="0.25">
      <c r="A101" s="1"/>
      <c r="B101" s="67"/>
      <c r="C101" s="125"/>
      <c r="D101" s="80"/>
      <c r="E101" s="60">
        <v>529690</v>
      </c>
      <c r="F101" s="56" t="s">
        <v>54</v>
      </c>
      <c r="G101" s="61" t="s">
        <v>65</v>
      </c>
      <c r="H101" s="142"/>
      <c r="I101" s="62"/>
      <c r="J101" s="58"/>
      <c r="K101" s="58"/>
      <c r="L101" s="58"/>
      <c r="M101" s="58"/>
      <c r="N101" s="58"/>
      <c r="O101" s="58"/>
      <c r="P101" s="58">
        <f t="shared" ref="P101:R101" si="104">P14+P35+P56+P78</f>
        <v>66</v>
      </c>
      <c r="Q101" s="58">
        <f t="shared" si="104"/>
        <v>45</v>
      </c>
      <c r="R101" s="58">
        <f t="shared" si="104"/>
        <v>25</v>
      </c>
      <c r="S101" s="58">
        <f t="shared" si="102"/>
        <v>136</v>
      </c>
      <c r="T101" s="63">
        <v>7.95</v>
      </c>
      <c r="U101" s="63">
        <f t="shared" si="103"/>
        <v>1081.2</v>
      </c>
    </row>
    <row r="102" spans="1:21" x14ac:dyDescent="0.25">
      <c r="A102" s="1"/>
      <c r="B102" s="67"/>
      <c r="C102" s="125"/>
      <c r="D102" s="80"/>
      <c r="E102" s="60">
        <v>529690</v>
      </c>
      <c r="F102" s="56" t="s">
        <v>62</v>
      </c>
      <c r="G102" s="61" t="s">
        <v>66</v>
      </c>
      <c r="H102" s="142"/>
      <c r="I102" s="62"/>
      <c r="J102" s="58"/>
      <c r="K102" s="58"/>
      <c r="L102" s="58"/>
      <c r="M102" s="58"/>
      <c r="N102" s="58"/>
      <c r="O102" s="58"/>
      <c r="P102" s="58">
        <f t="shared" ref="P102:R102" si="105">P15+P36+P57+P79</f>
        <v>34</v>
      </c>
      <c r="Q102" s="58">
        <f t="shared" si="105"/>
        <v>25</v>
      </c>
      <c r="R102" s="58">
        <f t="shared" si="105"/>
        <v>25</v>
      </c>
      <c r="S102" s="58">
        <f t="shared" si="102"/>
        <v>84</v>
      </c>
      <c r="T102" s="63">
        <v>6.54</v>
      </c>
      <c r="U102" s="63">
        <f t="shared" si="103"/>
        <v>549.36</v>
      </c>
    </row>
    <row r="103" spans="1:21" x14ac:dyDescent="0.25">
      <c r="A103" s="1"/>
      <c r="B103" s="67"/>
      <c r="C103" s="125"/>
      <c r="D103" s="80"/>
      <c r="E103" s="60">
        <v>529690</v>
      </c>
      <c r="F103" s="56" t="s">
        <v>58</v>
      </c>
      <c r="G103" s="61" t="s">
        <v>67</v>
      </c>
      <c r="H103" s="142"/>
      <c r="I103" s="62"/>
      <c r="J103" s="58"/>
      <c r="K103" s="58"/>
      <c r="L103" s="58"/>
      <c r="M103" s="58"/>
      <c r="N103" s="58"/>
      <c r="O103" s="58"/>
      <c r="P103" s="58">
        <f t="shared" ref="P103:R103" si="106">P16+P37+P58+P80</f>
        <v>125</v>
      </c>
      <c r="Q103" s="58">
        <f t="shared" si="106"/>
        <v>85</v>
      </c>
      <c r="R103" s="58">
        <f t="shared" si="106"/>
        <v>39</v>
      </c>
      <c r="S103" s="58">
        <f t="shared" si="102"/>
        <v>249</v>
      </c>
      <c r="T103" s="63">
        <v>8</v>
      </c>
      <c r="U103" s="63">
        <f t="shared" si="103"/>
        <v>1992</v>
      </c>
    </row>
    <row r="104" spans="1:21" x14ac:dyDescent="0.25">
      <c r="A104" s="1"/>
      <c r="B104" s="64"/>
      <c r="C104" s="125"/>
      <c r="D104" s="80"/>
      <c r="E104" s="60">
        <v>529690</v>
      </c>
      <c r="F104" s="56" t="s">
        <v>52</v>
      </c>
      <c r="G104" s="61" t="s">
        <v>68</v>
      </c>
      <c r="H104" s="142"/>
      <c r="I104" s="62"/>
      <c r="J104" s="58"/>
      <c r="K104" s="58"/>
      <c r="L104" s="58"/>
      <c r="M104" s="58"/>
      <c r="N104" s="58"/>
      <c r="O104" s="58"/>
      <c r="P104" s="58">
        <f t="shared" ref="P104:R104" si="107">P17+P38+P59+P81</f>
        <v>34</v>
      </c>
      <c r="Q104" s="58">
        <f t="shared" si="107"/>
        <v>25</v>
      </c>
      <c r="R104" s="58">
        <f t="shared" si="107"/>
        <v>25</v>
      </c>
      <c r="S104" s="58">
        <f t="shared" si="102"/>
        <v>84</v>
      </c>
      <c r="T104" s="63">
        <v>6.65</v>
      </c>
      <c r="U104" s="63">
        <f t="shared" si="103"/>
        <v>558.6</v>
      </c>
    </row>
    <row r="105" spans="1:21" x14ac:dyDescent="0.25">
      <c r="A105" s="1"/>
      <c r="B105" s="64"/>
      <c r="C105" s="125"/>
      <c r="D105" s="80"/>
      <c r="E105" s="60">
        <v>529690</v>
      </c>
      <c r="F105" s="56" t="s">
        <v>11</v>
      </c>
      <c r="G105" s="61" t="s">
        <v>69</v>
      </c>
      <c r="H105" s="142"/>
      <c r="I105" s="68"/>
      <c r="J105" s="58"/>
      <c r="K105" s="58"/>
      <c r="L105" s="58"/>
      <c r="M105" s="58"/>
      <c r="N105" s="58"/>
      <c r="O105" s="58"/>
      <c r="P105" s="58">
        <f t="shared" ref="P105:R105" si="108">P18+P39+P60+P82</f>
        <v>113</v>
      </c>
      <c r="Q105" s="58">
        <f t="shared" si="108"/>
        <v>77</v>
      </c>
      <c r="R105" s="58">
        <f t="shared" si="108"/>
        <v>35</v>
      </c>
      <c r="S105" s="58">
        <f t="shared" si="102"/>
        <v>225</v>
      </c>
      <c r="T105" s="63">
        <v>7.4</v>
      </c>
      <c r="U105" s="63">
        <f t="shared" si="103"/>
        <v>1665</v>
      </c>
    </row>
    <row r="106" spans="1:21" s="16" customFormat="1" x14ac:dyDescent="0.25">
      <c r="A106" s="20"/>
      <c r="B106" s="69"/>
      <c r="C106" s="125"/>
      <c r="D106" s="80"/>
      <c r="E106" s="60">
        <v>529690</v>
      </c>
      <c r="F106" s="56" t="s">
        <v>56</v>
      </c>
      <c r="G106" s="61" t="s">
        <v>70</v>
      </c>
      <c r="H106" s="142"/>
      <c r="I106" s="70"/>
      <c r="J106" s="71"/>
      <c r="K106" s="71"/>
      <c r="L106" s="71"/>
      <c r="M106" s="71"/>
      <c r="N106" s="71"/>
      <c r="O106" s="58"/>
      <c r="P106" s="58">
        <f t="shared" ref="P106:R106" si="109">P19+P40+P61+P83</f>
        <v>90</v>
      </c>
      <c r="Q106" s="58">
        <f t="shared" si="109"/>
        <v>61</v>
      </c>
      <c r="R106" s="58">
        <f t="shared" si="109"/>
        <v>28</v>
      </c>
      <c r="S106" s="58">
        <f t="shared" si="102"/>
        <v>179</v>
      </c>
      <c r="T106" s="63">
        <v>7.88</v>
      </c>
      <c r="U106" s="63">
        <f t="shared" si="103"/>
        <v>1410.52</v>
      </c>
    </row>
    <row r="107" spans="1:21" x14ac:dyDescent="0.25">
      <c r="A107" s="1"/>
      <c r="B107" s="64"/>
      <c r="C107" s="126"/>
      <c r="D107" s="81"/>
      <c r="E107" s="60">
        <v>529690</v>
      </c>
      <c r="F107" s="56" t="s">
        <v>28</v>
      </c>
      <c r="G107" s="61" t="s">
        <v>71</v>
      </c>
      <c r="H107" s="68"/>
      <c r="I107" s="62"/>
      <c r="J107" s="58"/>
      <c r="K107" s="58"/>
      <c r="L107" s="58"/>
      <c r="M107" s="58"/>
      <c r="N107" s="58"/>
      <c r="O107" s="58"/>
      <c r="P107" s="58">
        <f t="shared" ref="P107:R107" si="110">P20+P41+P62+P84</f>
        <v>42</v>
      </c>
      <c r="Q107" s="58">
        <f t="shared" si="110"/>
        <v>29</v>
      </c>
      <c r="R107" s="58">
        <f t="shared" si="110"/>
        <v>25</v>
      </c>
      <c r="S107" s="58">
        <f t="shared" si="102"/>
        <v>96</v>
      </c>
      <c r="T107" s="63">
        <v>7.85</v>
      </c>
      <c r="U107" s="63">
        <f t="shared" si="103"/>
        <v>753.59999999999991</v>
      </c>
    </row>
    <row r="108" spans="1:21" x14ac:dyDescent="0.25">
      <c r="A108" s="1"/>
      <c r="B108" s="64"/>
      <c r="C108" s="57"/>
      <c r="D108" s="57"/>
      <c r="E108" s="56"/>
      <c r="F108" s="56"/>
      <c r="G108" s="56"/>
      <c r="H108" s="68"/>
      <c r="I108" s="57">
        <f>SUM(I106:I106)</f>
        <v>0</v>
      </c>
      <c r="J108" s="58">
        <f>SUM(J91:J107)</f>
        <v>0</v>
      </c>
      <c r="K108" s="58">
        <f t="shared" ref="K108" si="111">SUM(K100:K107)</f>
        <v>0</v>
      </c>
      <c r="L108" s="58">
        <f t="shared" ref="L108" si="112">SUM(L100:L107)</f>
        <v>0</v>
      </c>
      <c r="M108" s="58">
        <f t="shared" ref="M108" si="113">SUM(M100:M107)</f>
        <v>0</v>
      </c>
      <c r="N108" s="58">
        <f t="shared" ref="N108" si="114">SUM(N100:N107)</f>
        <v>0</v>
      </c>
      <c r="O108" s="58">
        <f t="shared" ref="O108" si="115">SUM(O100:O107)</f>
        <v>0</v>
      </c>
      <c r="P108" s="58">
        <f t="shared" ref="P108:R108" si="116">P21+P42+P63+P85</f>
        <v>570</v>
      </c>
      <c r="Q108" s="58">
        <f t="shared" si="116"/>
        <v>392</v>
      </c>
      <c r="R108" s="58">
        <f t="shared" si="116"/>
        <v>227</v>
      </c>
      <c r="S108" s="58">
        <f t="shared" ref="S108" si="117">SUM(S100:S107)</f>
        <v>1189</v>
      </c>
      <c r="T108" s="58"/>
      <c r="U108" s="65">
        <f>SUM(U100:U107)</f>
        <v>9037.0800000000017</v>
      </c>
    </row>
    <row r="109" spans="1:21" x14ac:dyDescent="0.25">
      <c r="A109" s="1"/>
      <c r="B109" s="72"/>
      <c r="C109" s="56"/>
      <c r="D109" s="56"/>
      <c r="E109" s="56"/>
      <c r="F109" s="73" t="s">
        <v>16</v>
      </c>
      <c r="G109" s="73" t="s">
        <v>16</v>
      </c>
      <c r="H109" s="143"/>
      <c r="I109" s="57">
        <f>SUM(I108)</f>
        <v>0</v>
      </c>
      <c r="J109" s="57">
        <f t="shared" ref="J109" si="118">SUM(J108)</f>
        <v>0</v>
      </c>
      <c r="K109" s="74">
        <f>SUM(K108,K99)</f>
        <v>1585</v>
      </c>
      <c r="L109" s="74">
        <f t="shared" ref="L109" si="119">SUM(L108,L99)</f>
        <v>3589</v>
      </c>
      <c r="M109" s="74">
        <f t="shared" ref="M109" si="120">SUM(M108,M99)</f>
        <v>4014</v>
      </c>
      <c r="N109" s="74">
        <f t="shared" ref="N109" si="121">SUM(N108,N99)</f>
        <v>2174</v>
      </c>
      <c r="O109" s="74">
        <f t="shared" ref="O109" si="122">SUM(O108,O99)</f>
        <v>944</v>
      </c>
      <c r="P109" s="74">
        <f t="shared" ref="P109" si="123">SUM(P108,P99)</f>
        <v>570</v>
      </c>
      <c r="Q109" s="74">
        <f t="shared" ref="Q109" si="124">SUM(Q108,Q99)</f>
        <v>392</v>
      </c>
      <c r="R109" s="74">
        <f t="shared" ref="R109" si="125">SUM(R108,R99)</f>
        <v>227</v>
      </c>
      <c r="S109" s="74">
        <f t="shared" ref="S109" si="126">SUM(S108,S99)</f>
        <v>13495</v>
      </c>
      <c r="T109" s="57">
        <f t="shared" ref="T109" si="127">SUM(T108,T99)</f>
        <v>0</v>
      </c>
      <c r="U109" s="65">
        <f t="shared" ref="U109" si="128">SUM(U108,U99)</f>
        <v>87260.58</v>
      </c>
    </row>
    <row r="110" spans="1:21" s="55" customFormat="1" x14ac:dyDescent="0.25">
      <c r="A110" s="49"/>
      <c r="B110" s="50"/>
      <c r="C110" s="51"/>
      <c r="D110" s="51"/>
      <c r="E110" s="51"/>
      <c r="F110" s="50"/>
      <c r="G110" s="50"/>
      <c r="H110" s="138"/>
      <c r="I110" s="52"/>
      <c r="J110" s="52"/>
      <c r="K110" s="53"/>
      <c r="L110" s="53"/>
      <c r="M110" s="53"/>
      <c r="N110" s="53"/>
      <c r="O110" s="53"/>
      <c r="P110" s="53"/>
      <c r="Q110" s="53"/>
      <c r="R110" s="53"/>
      <c r="S110" s="53"/>
      <c r="T110" s="52"/>
      <c r="U110" s="54"/>
    </row>
    <row r="111" spans="1:21" ht="15" thickBot="1" x14ac:dyDescent="0.3">
      <c r="F111" s="1" t="s">
        <v>36</v>
      </c>
      <c r="G111" s="1"/>
      <c r="H111" s="13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" thickBot="1" x14ac:dyDescent="0.3">
      <c r="F112" s="23" t="s">
        <v>20</v>
      </c>
      <c r="G112" s="24" t="s">
        <v>21</v>
      </c>
      <c r="H112" s="144"/>
      <c r="I112" s="25" t="s">
        <v>22</v>
      </c>
      <c r="J112" s="25" t="s">
        <v>23</v>
      </c>
      <c r="K112" s="25" t="s">
        <v>24</v>
      </c>
      <c r="L112" s="25" t="s">
        <v>25</v>
      </c>
      <c r="M112" s="118" t="s">
        <v>26</v>
      </c>
      <c r="N112" s="118"/>
      <c r="O112" s="118" t="s">
        <v>37</v>
      </c>
      <c r="P112" s="118"/>
      <c r="Q112" s="109" t="s">
        <v>38</v>
      </c>
      <c r="R112" s="119"/>
      <c r="S112" s="25" t="s">
        <v>39</v>
      </c>
      <c r="T112" s="109" t="s">
        <v>27</v>
      </c>
      <c r="U112" s="110"/>
    </row>
    <row r="113" spans="6:21" ht="14.4" customHeight="1" x14ac:dyDescent="0.25">
      <c r="F113" s="111" t="s">
        <v>40</v>
      </c>
      <c r="G113" s="43" t="s">
        <v>41</v>
      </c>
      <c r="H113" s="145"/>
      <c r="I113" s="26">
        <v>243</v>
      </c>
      <c r="J113" s="27">
        <v>621</v>
      </c>
      <c r="K113" s="28">
        <v>703</v>
      </c>
      <c r="L113" s="27">
        <v>359</v>
      </c>
      <c r="M113" s="104">
        <v>145</v>
      </c>
      <c r="N113" s="104"/>
      <c r="O113" s="104"/>
      <c r="P113" s="104"/>
      <c r="Q113" s="105"/>
      <c r="R113" s="105"/>
      <c r="S113" s="27"/>
      <c r="T113" s="106">
        <f t="shared" ref="T113:T120" si="129">SUM(H113:S113)</f>
        <v>2071</v>
      </c>
      <c r="U113" s="107"/>
    </row>
    <row r="114" spans="6:21" x14ac:dyDescent="0.25">
      <c r="F114" s="112"/>
      <c r="G114" s="44" t="s">
        <v>42</v>
      </c>
      <c r="H114" s="146"/>
      <c r="I114" s="29">
        <v>193</v>
      </c>
      <c r="J114" s="30">
        <v>467</v>
      </c>
      <c r="K114" s="31">
        <v>493</v>
      </c>
      <c r="L114" s="30">
        <v>255</v>
      </c>
      <c r="M114" s="108">
        <v>91</v>
      </c>
      <c r="N114" s="108"/>
      <c r="O114" s="108"/>
      <c r="P114" s="108"/>
      <c r="Q114" s="98"/>
      <c r="R114" s="98"/>
      <c r="S114" s="30"/>
      <c r="T114" s="99">
        <f t="shared" si="129"/>
        <v>1499</v>
      </c>
      <c r="U114" s="100"/>
    </row>
    <row r="115" spans="6:21" x14ac:dyDescent="0.25">
      <c r="F115" s="112"/>
      <c r="G115" s="44" t="s">
        <v>43</v>
      </c>
      <c r="H115" s="147"/>
      <c r="I115" s="29">
        <v>171</v>
      </c>
      <c r="J115" s="32">
        <v>413</v>
      </c>
      <c r="K115" s="33">
        <v>437</v>
      </c>
      <c r="L115" s="32">
        <v>226</v>
      </c>
      <c r="M115" s="97">
        <v>81</v>
      </c>
      <c r="N115" s="97"/>
      <c r="O115" s="97"/>
      <c r="P115" s="97"/>
      <c r="Q115" s="98"/>
      <c r="R115" s="98"/>
      <c r="S115" s="32"/>
      <c r="T115" s="99">
        <f t="shared" si="129"/>
        <v>1328</v>
      </c>
      <c r="U115" s="100"/>
    </row>
    <row r="116" spans="6:21" x14ac:dyDescent="0.25">
      <c r="F116" s="112"/>
      <c r="G116" s="44" t="s">
        <v>44</v>
      </c>
      <c r="H116" s="147"/>
      <c r="I116" s="29">
        <v>431</v>
      </c>
      <c r="J116" s="32">
        <v>1088</v>
      </c>
      <c r="K116" s="33">
        <v>1217</v>
      </c>
      <c r="L116" s="32">
        <v>621</v>
      </c>
      <c r="M116" s="97">
        <v>244</v>
      </c>
      <c r="N116" s="97"/>
      <c r="O116" s="97"/>
      <c r="P116" s="97"/>
      <c r="Q116" s="98"/>
      <c r="R116" s="98"/>
      <c r="S116" s="32"/>
      <c r="T116" s="99">
        <f t="shared" si="129"/>
        <v>3601</v>
      </c>
      <c r="U116" s="100"/>
    </row>
    <row r="117" spans="6:21" ht="14.4" customHeight="1" x14ac:dyDescent="0.25">
      <c r="F117" s="112"/>
      <c r="G117" s="44" t="s">
        <v>45</v>
      </c>
      <c r="H117" s="147"/>
      <c r="I117" s="29">
        <v>51</v>
      </c>
      <c r="J117" s="32">
        <v>125</v>
      </c>
      <c r="K117" s="33">
        <v>131</v>
      </c>
      <c r="L117" s="32">
        <v>68</v>
      </c>
      <c r="M117" s="97">
        <v>25</v>
      </c>
      <c r="N117" s="97"/>
      <c r="O117" s="97"/>
      <c r="P117" s="97"/>
      <c r="Q117" s="98"/>
      <c r="R117" s="98"/>
      <c r="S117" s="32"/>
      <c r="T117" s="99">
        <f t="shared" si="129"/>
        <v>400</v>
      </c>
      <c r="U117" s="100"/>
    </row>
    <row r="118" spans="6:21" x14ac:dyDescent="0.25">
      <c r="F118" s="112"/>
      <c r="G118" s="44" t="s">
        <v>46</v>
      </c>
      <c r="H118" s="147"/>
      <c r="I118" s="29">
        <v>232</v>
      </c>
      <c r="J118" s="32">
        <v>610</v>
      </c>
      <c r="K118" s="33">
        <v>726</v>
      </c>
      <c r="L118" s="32">
        <v>382</v>
      </c>
      <c r="M118" s="97">
        <v>164</v>
      </c>
      <c r="N118" s="97"/>
      <c r="O118" s="97"/>
      <c r="P118" s="97"/>
      <c r="Q118" s="98"/>
      <c r="R118" s="98"/>
      <c r="S118" s="32"/>
      <c r="T118" s="99">
        <f t="shared" si="129"/>
        <v>2114</v>
      </c>
      <c r="U118" s="100"/>
    </row>
    <row r="119" spans="6:21" x14ac:dyDescent="0.25">
      <c r="F119" s="112"/>
      <c r="G119" s="44" t="s">
        <v>47</v>
      </c>
      <c r="H119" s="147"/>
      <c r="I119" s="29">
        <v>90</v>
      </c>
      <c r="J119" s="32">
        <v>218</v>
      </c>
      <c r="K119" s="33">
        <v>230</v>
      </c>
      <c r="L119" s="32">
        <v>119</v>
      </c>
      <c r="M119" s="97">
        <v>43</v>
      </c>
      <c r="N119" s="97"/>
      <c r="O119" s="97"/>
      <c r="P119" s="97"/>
      <c r="Q119" s="98"/>
      <c r="R119" s="98"/>
      <c r="S119" s="32"/>
      <c r="T119" s="99">
        <f t="shared" si="129"/>
        <v>700</v>
      </c>
      <c r="U119" s="100"/>
    </row>
    <row r="120" spans="6:21" ht="15" thickBot="1" x14ac:dyDescent="0.3">
      <c r="F120" s="112"/>
      <c r="G120" s="45" t="s">
        <v>48</v>
      </c>
      <c r="H120" s="148"/>
      <c r="I120" s="34">
        <v>174</v>
      </c>
      <c r="J120" s="35">
        <v>47</v>
      </c>
      <c r="K120" s="36">
        <v>77</v>
      </c>
      <c r="L120" s="35">
        <v>144</v>
      </c>
      <c r="M120" s="127">
        <v>151</v>
      </c>
      <c r="N120" s="127"/>
      <c r="O120" s="127"/>
      <c r="P120" s="127"/>
      <c r="Q120" s="128"/>
      <c r="R120" s="128"/>
      <c r="S120" s="35"/>
      <c r="T120" s="114">
        <f t="shared" si="129"/>
        <v>593</v>
      </c>
      <c r="U120" s="115"/>
    </row>
    <row r="121" spans="6:21" ht="15" thickBot="1" x14ac:dyDescent="0.3">
      <c r="F121" s="113"/>
      <c r="G121" s="46" t="s">
        <v>27</v>
      </c>
      <c r="H121" s="149">
        <f>SUM(H113:H115)</f>
        <v>0</v>
      </c>
      <c r="I121" s="37">
        <f>SUM(I113:I120)</f>
        <v>1585</v>
      </c>
      <c r="J121" s="37">
        <f>SUM(J113:J120)</f>
        <v>3589</v>
      </c>
      <c r="K121" s="37">
        <f>SUM(K113:K120)</f>
        <v>4014</v>
      </c>
      <c r="L121" s="37">
        <f>SUM(L113:L120)</f>
        <v>2174</v>
      </c>
      <c r="M121" s="129">
        <f>SUM(M113:N120)</f>
        <v>944</v>
      </c>
      <c r="N121" s="130"/>
      <c r="O121" s="129">
        <f>SUM(O113:O115)</f>
        <v>0</v>
      </c>
      <c r="P121" s="130"/>
      <c r="Q121" s="129">
        <f>SUM(Q113:Q115)</f>
        <v>0</v>
      </c>
      <c r="R121" s="130"/>
      <c r="S121" s="37">
        <f>SUM(S113:S115)</f>
        <v>0</v>
      </c>
      <c r="T121" s="116">
        <f>SUM(T113:U120)</f>
        <v>12306</v>
      </c>
      <c r="U121" s="117"/>
    </row>
    <row r="122" spans="6:21" ht="15.6" customHeight="1" x14ac:dyDescent="0.25">
      <c r="F122" s="77" t="s">
        <v>49</v>
      </c>
      <c r="G122" s="43" t="s">
        <v>41</v>
      </c>
      <c r="H122" s="145"/>
      <c r="I122" s="26"/>
      <c r="J122" s="27"/>
      <c r="K122" s="28"/>
      <c r="L122" s="27"/>
      <c r="M122" s="104"/>
      <c r="N122" s="104"/>
      <c r="O122" s="104">
        <v>66</v>
      </c>
      <c r="P122" s="104"/>
      <c r="Q122" s="105">
        <v>45</v>
      </c>
      <c r="R122" s="105"/>
      <c r="S122" s="27">
        <v>25</v>
      </c>
      <c r="T122" s="106">
        <f t="shared" ref="T122:T127" si="130">SUM(H122:S122)</f>
        <v>136</v>
      </c>
      <c r="U122" s="107"/>
    </row>
    <row r="123" spans="6:21" x14ac:dyDescent="0.25">
      <c r="F123" s="78"/>
      <c r="G123" s="44" t="s">
        <v>42</v>
      </c>
      <c r="H123" s="146"/>
      <c r="I123" s="29"/>
      <c r="J123" s="30"/>
      <c r="K123" s="31"/>
      <c r="L123" s="30"/>
      <c r="M123" s="108"/>
      <c r="N123" s="108"/>
      <c r="O123" s="108">
        <v>66</v>
      </c>
      <c r="P123" s="108"/>
      <c r="Q123" s="98">
        <v>45</v>
      </c>
      <c r="R123" s="98"/>
      <c r="S123" s="30">
        <v>25</v>
      </c>
      <c r="T123" s="99">
        <f t="shared" si="130"/>
        <v>136</v>
      </c>
      <c r="U123" s="100"/>
    </row>
    <row r="124" spans="6:21" x14ac:dyDescent="0.25">
      <c r="F124" s="78"/>
      <c r="G124" s="44" t="s">
        <v>43</v>
      </c>
      <c r="H124" s="147"/>
      <c r="I124" s="29"/>
      <c r="J124" s="32"/>
      <c r="K124" s="33"/>
      <c r="L124" s="32"/>
      <c r="M124" s="97"/>
      <c r="N124" s="97"/>
      <c r="O124" s="97">
        <v>34</v>
      </c>
      <c r="P124" s="97"/>
      <c r="Q124" s="98">
        <v>25</v>
      </c>
      <c r="R124" s="98"/>
      <c r="S124" s="32">
        <v>25</v>
      </c>
      <c r="T124" s="99">
        <f t="shared" si="130"/>
        <v>84</v>
      </c>
      <c r="U124" s="100"/>
    </row>
    <row r="125" spans="6:21" x14ac:dyDescent="0.25">
      <c r="F125" s="78"/>
      <c r="G125" s="44" t="s">
        <v>44</v>
      </c>
      <c r="H125" s="147"/>
      <c r="I125" s="29"/>
      <c r="J125" s="32"/>
      <c r="K125" s="33"/>
      <c r="L125" s="32"/>
      <c r="M125" s="97"/>
      <c r="N125" s="97"/>
      <c r="O125" s="97">
        <v>125</v>
      </c>
      <c r="P125" s="97"/>
      <c r="Q125" s="98">
        <v>85</v>
      </c>
      <c r="R125" s="98"/>
      <c r="S125" s="32">
        <v>39</v>
      </c>
      <c r="T125" s="99">
        <f t="shared" si="130"/>
        <v>249</v>
      </c>
      <c r="U125" s="100"/>
    </row>
    <row r="126" spans="6:21" x14ac:dyDescent="0.25">
      <c r="F126" s="78"/>
      <c r="G126" s="44" t="s">
        <v>45</v>
      </c>
      <c r="H126" s="147"/>
      <c r="I126" s="29"/>
      <c r="J126" s="32"/>
      <c r="K126" s="33"/>
      <c r="L126" s="32"/>
      <c r="M126" s="97"/>
      <c r="N126" s="97"/>
      <c r="O126" s="97">
        <v>34</v>
      </c>
      <c r="P126" s="97"/>
      <c r="Q126" s="98">
        <v>25</v>
      </c>
      <c r="R126" s="98"/>
      <c r="S126" s="32">
        <v>25</v>
      </c>
      <c r="T126" s="99">
        <f t="shared" si="130"/>
        <v>84</v>
      </c>
      <c r="U126" s="100"/>
    </row>
    <row r="127" spans="6:21" x14ac:dyDescent="0.25">
      <c r="F127" s="78"/>
      <c r="G127" s="44" t="s">
        <v>46</v>
      </c>
      <c r="H127" s="147"/>
      <c r="I127" s="29"/>
      <c r="J127" s="32"/>
      <c r="K127" s="33"/>
      <c r="L127" s="32"/>
      <c r="M127" s="97"/>
      <c r="N127" s="97"/>
      <c r="O127" s="97">
        <v>113</v>
      </c>
      <c r="P127" s="97"/>
      <c r="Q127" s="98">
        <v>77</v>
      </c>
      <c r="R127" s="98"/>
      <c r="S127" s="32">
        <v>35</v>
      </c>
      <c r="T127" s="101">
        <f t="shared" si="130"/>
        <v>225</v>
      </c>
      <c r="U127" s="102"/>
    </row>
    <row r="128" spans="6:21" x14ac:dyDescent="0.25">
      <c r="F128" s="78"/>
      <c r="G128" s="44" t="s">
        <v>47</v>
      </c>
      <c r="H128" s="147"/>
      <c r="I128" s="29"/>
      <c r="J128" s="32"/>
      <c r="K128" s="33"/>
      <c r="L128" s="32"/>
      <c r="M128" s="97"/>
      <c r="N128" s="97"/>
      <c r="O128" s="97">
        <v>90</v>
      </c>
      <c r="P128" s="97"/>
      <c r="Q128" s="98">
        <v>61</v>
      </c>
      <c r="R128" s="98"/>
      <c r="S128" s="32">
        <v>28</v>
      </c>
      <c r="T128" s="97">
        <f>SUM(K128:S128)</f>
        <v>179</v>
      </c>
      <c r="U128" s="103"/>
    </row>
    <row r="129" spans="6:21" ht="15" thickBot="1" x14ac:dyDescent="0.3">
      <c r="F129" s="78"/>
      <c r="G129" s="45" t="s">
        <v>48</v>
      </c>
      <c r="H129" s="150">
        <f>SUM(H121:H123)</f>
        <v>0</v>
      </c>
      <c r="I129" s="38">
        <f>SUM(I122:I126)</f>
        <v>0</v>
      </c>
      <c r="J129" s="38"/>
      <c r="K129" s="38"/>
      <c r="L129" s="38"/>
      <c r="M129" s="88"/>
      <c r="N129" s="89"/>
      <c r="O129" s="88">
        <v>42</v>
      </c>
      <c r="P129" s="89"/>
      <c r="Q129" s="90">
        <v>29</v>
      </c>
      <c r="R129" s="90"/>
      <c r="S129" s="39">
        <v>25</v>
      </c>
      <c r="T129" s="91">
        <f>SUM(K129:S129)</f>
        <v>96</v>
      </c>
      <c r="U129" s="92"/>
    </row>
    <row r="130" spans="6:21" ht="15" thickBot="1" x14ac:dyDescent="0.3">
      <c r="F130" s="78"/>
      <c r="G130" s="40" t="s">
        <v>27</v>
      </c>
      <c r="H130" s="151">
        <f>SUM(H122:H124)</f>
        <v>0</v>
      </c>
      <c r="I130" s="41">
        <f>SUM(I122:I127)</f>
        <v>0</v>
      </c>
      <c r="J130" s="41">
        <f>SUM(J122:J127)</f>
        <v>0</v>
      </c>
      <c r="K130" s="41">
        <f>SUM(K122:K127)</f>
        <v>0</v>
      </c>
      <c r="L130" s="41">
        <f>SUM(L122:L127)</f>
        <v>0</v>
      </c>
      <c r="M130" s="93">
        <f>SUM(M122:N127)</f>
        <v>0</v>
      </c>
      <c r="N130" s="94"/>
      <c r="O130" s="93">
        <f>SUM(O122:O129)</f>
        <v>570</v>
      </c>
      <c r="P130" s="94"/>
      <c r="Q130" s="93">
        <f>SUM(Q122:Q129)</f>
        <v>392</v>
      </c>
      <c r="R130" s="94"/>
      <c r="S130" s="41">
        <f>SUM(S122:S129)</f>
        <v>227</v>
      </c>
      <c r="T130" s="95">
        <f>SUM(T122:U129)</f>
        <v>1189</v>
      </c>
      <c r="U130" s="96"/>
    </row>
    <row r="131" spans="6:21" ht="15" thickBot="1" x14ac:dyDescent="0.3">
      <c r="F131" s="75" t="s">
        <v>32</v>
      </c>
      <c r="G131" s="76"/>
      <c r="H131" s="152">
        <f>SUM(H122:H124)</f>
        <v>0</v>
      </c>
      <c r="I131" s="42">
        <f>I121+I130</f>
        <v>1585</v>
      </c>
      <c r="J131" s="42">
        <f>J121+J130</f>
        <v>3589</v>
      </c>
      <c r="K131" s="42">
        <f>K121+K130</f>
        <v>4014</v>
      </c>
      <c r="L131" s="42">
        <f>L121+L130</f>
        <v>2174</v>
      </c>
      <c r="M131" s="85">
        <f>M130+M121</f>
        <v>944</v>
      </c>
      <c r="N131" s="86"/>
      <c r="O131" s="85">
        <f>O130+O121</f>
        <v>570</v>
      </c>
      <c r="P131" s="86"/>
      <c r="Q131" s="85">
        <f>Q130+Q121</f>
        <v>392</v>
      </c>
      <c r="R131" s="86"/>
      <c r="S131" s="42">
        <f>S130+S121</f>
        <v>227</v>
      </c>
      <c r="T131" s="85">
        <f>T130+T121</f>
        <v>13495</v>
      </c>
      <c r="U131" s="87"/>
    </row>
  </sheetData>
  <mergeCells count="107">
    <mergeCell ref="Q121:R121"/>
    <mergeCell ref="M118:N118"/>
    <mergeCell ref="O118:P118"/>
    <mergeCell ref="Q118:R118"/>
    <mergeCell ref="M119:N119"/>
    <mergeCell ref="O119:P119"/>
    <mergeCell ref="Q119:R119"/>
    <mergeCell ref="H25:H40"/>
    <mergeCell ref="D34:D41"/>
    <mergeCell ref="O113:P113"/>
    <mergeCell ref="Q113:R113"/>
    <mergeCell ref="M117:N117"/>
    <mergeCell ref="O117:P117"/>
    <mergeCell ref="Q117:R117"/>
    <mergeCell ref="O115:P115"/>
    <mergeCell ref="Q115:R115"/>
    <mergeCell ref="M116:N116"/>
    <mergeCell ref="O116:P116"/>
    <mergeCell ref="Q116:R116"/>
    <mergeCell ref="T112:U112"/>
    <mergeCell ref="F113:F121"/>
    <mergeCell ref="T113:U113"/>
    <mergeCell ref="T114:U114"/>
    <mergeCell ref="T115:U115"/>
    <mergeCell ref="T116:U116"/>
    <mergeCell ref="T117:U117"/>
    <mergeCell ref="T118:U118"/>
    <mergeCell ref="T119:U119"/>
    <mergeCell ref="T120:U120"/>
    <mergeCell ref="T121:U121"/>
    <mergeCell ref="O114:P114"/>
    <mergeCell ref="Q114:R114"/>
    <mergeCell ref="O112:P112"/>
    <mergeCell ref="Q112:R112"/>
    <mergeCell ref="M115:N115"/>
    <mergeCell ref="M114:N114"/>
    <mergeCell ref="M112:N112"/>
    <mergeCell ref="M113:N113"/>
    <mergeCell ref="M120:N120"/>
    <mergeCell ref="O120:P120"/>
    <mergeCell ref="Q120:R120"/>
    <mergeCell ref="M121:N121"/>
    <mergeCell ref="O121:P121"/>
    <mergeCell ref="M124:N124"/>
    <mergeCell ref="O124:P124"/>
    <mergeCell ref="Q124:R124"/>
    <mergeCell ref="T124:U124"/>
    <mergeCell ref="M125:N125"/>
    <mergeCell ref="O125:P125"/>
    <mergeCell ref="Q125:R125"/>
    <mergeCell ref="M122:N122"/>
    <mergeCell ref="O122:P122"/>
    <mergeCell ref="Q122:R122"/>
    <mergeCell ref="T122:U122"/>
    <mergeCell ref="M123:N123"/>
    <mergeCell ref="O123:P123"/>
    <mergeCell ref="Q123:R123"/>
    <mergeCell ref="T123:U123"/>
    <mergeCell ref="T125:U125"/>
    <mergeCell ref="M126:N126"/>
    <mergeCell ref="O126:P126"/>
    <mergeCell ref="Q126:R126"/>
    <mergeCell ref="T126:U126"/>
    <mergeCell ref="M127:N127"/>
    <mergeCell ref="O127:P127"/>
    <mergeCell ref="Q127:R127"/>
    <mergeCell ref="T127:U127"/>
    <mergeCell ref="M128:N128"/>
    <mergeCell ref="O128:P128"/>
    <mergeCell ref="Q128:R128"/>
    <mergeCell ref="T128:U128"/>
    <mergeCell ref="M131:N131"/>
    <mergeCell ref="O131:P131"/>
    <mergeCell ref="Q131:R131"/>
    <mergeCell ref="T131:U131"/>
    <mergeCell ref="M129:N129"/>
    <mergeCell ref="O129:P129"/>
    <mergeCell ref="Q129:R129"/>
    <mergeCell ref="T129:U129"/>
    <mergeCell ref="M130:N130"/>
    <mergeCell ref="O130:P130"/>
    <mergeCell ref="Q130:R130"/>
    <mergeCell ref="T130:U130"/>
    <mergeCell ref="F131:G131"/>
    <mergeCell ref="F122:F130"/>
    <mergeCell ref="D91:D98"/>
    <mergeCell ref="H91:H106"/>
    <mergeCell ref="D100:D107"/>
    <mergeCell ref="B4:B22"/>
    <mergeCell ref="B25:B43"/>
    <mergeCell ref="B46:B64"/>
    <mergeCell ref="B68:B86"/>
    <mergeCell ref="H4:H19"/>
    <mergeCell ref="D13:D20"/>
    <mergeCell ref="D4:D11"/>
    <mergeCell ref="C4:C20"/>
    <mergeCell ref="C46:C62"/>
    <mergeCell ref="D46:D53"/>
    <mergeCell ref="H46:H61"/>
    <mergeCell ref="D55:D62"/>
    <mergeCell ref="C68:C84"/>
    <mergeCell ref="D68:D75"/>
    <mergeCell ref="H68:H83"/>
    <mergeCell ref="D77:D84"/>
    <mergeCell ref="C91:C107"/>
    <mergeCell ref="C25:C41"/>
    <mergeCell ref="D25:D3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2021-09-14T05:56:57Z</dcterms:modified>
</cp:coreProperties>
</file>