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HG Sales#1\3. LIFUNG\2. commit  PO\MENS\PO\SP22\Recap\"/>
    </mc:Choice>
  </mc:AlternateContent>
  <xr:revisionPtr revIDLastSave="0" documentId="13_ncr:1_{5B82B2C5-C5AC-4E65-8F8F-3912CDA67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Print_Area" localSheetId="0">SHEET!$A$1:$U$252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10" i="1" l="1"/>
  <c r="Q210" i="1"/>
  <c r="P210" i="1"/>
  <c r="R209" i="1"/>
  <c r="Q209" i="1"/>
  <c r="P209" i="1"/>
  <c r="R208" i="1"/>
  <c r="Q208" i="1"/>
  <c r="P208" i="1"/>
  <c r="R207" i="1"/>
  <c r="Q207" i="1"/>
  <c r="P207" i="1"/>
  <c r="R206" i="1"/>
  <c r="Q206" i="1"/>
  <c r="P206" i="1"/>
  <c r="R205" i="1"/>
  <c r="Q205" i="1"/>
  <c r="P205" i="1"/>
  <c r="R204" i="1"/>
  <c r="Q204" i="1"/>
  <c r="P204" i="1"/>
  <c r="R203" i="1"/>
  <c r="Q203" i="1"/>
  <c r="P203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T181" i="1"/>
  <c r="I181" i="1"/>
  <c r="R180" i="1"/>
  <c r="R181" i="1" s="1"/>
  <c r="Q180" i="1"/>
  <c r="Q181" i="1" s="1"/>
  <c r="P180" i="1"/>
  <c r="P181" i="1" s="1"/>
  <c r="O180" i="1"/>
  <c r="N180" i="1"/>
  <c r="M180" i="1"/>
  <c r="L180" i="1"/>
  <c r="K180" i="1"/>
  <c r="J180" i="1"/>
  <c r="J181" i="1" s="1"/>
  <c r="U179" i="1"/>
  <c r="S179" i="1"/>
  <c r="S180" i="1" s="1"/>
  <c r="U178" i="1"/>
  <c r="U177" i="1"/>
  <c r="U176" i="1"/>
  <c r="U175" i="1"/>
  <c r="U174" i="1"/>
  <c r="U173" i="1"/>
  <c r="U172" i="1"/>
  <c r="R171" i="1"/>
  <c r="Q171" i="1"/>
  <c r="P171" i="1"/>
  <c r="O171" i="1"/>
  <c r="N171" i="1"/>
  <c r="M171" i="1"/>
  <c r="L171" i="1"/>
  <c r="K171" i="1"/>
  <c r="I171" i="1"/>
  <c r="S170" i="1"/>
  <c r="U170" i="1" s="1"/>
  <c r="S169" i="1"/>
  <c r="U169" i="1" s="1"/>
  <c r="S168" i="1"/>
  <c r="U168" i="1" s="1"/>
  <c r="S167" i="1"/>
  <c r="S166" i="1"/>
  <c r="U166" i="1" s="1"/>
  <c r="S165" i="1"/>
  <c r="U165" i="1" s="1"/>
  <c r="S164" i="1"/>
  <c r="U164" i="1" s="1"/>
  <c r="S163" i="1"/>
  <c r="S162" i="1"/>
  <c r="U162" i="1" s="1"/>
  <c r="S161" i="1"/>
  <c r="U161" i="1" s="1"/>
  <c r="S160" i="1"/>
  <c r="U160" i="1" s="1"/>
  <c r="S159" i="1"/>
  <c r="S158" i="1"/>
  <c r="U158" i="1" s="1"/>
  <c r="S157" i="1"/>
  <c r="U157" i="1" s="1"/>
  <c r="S156" i="1"/>
  <c r="U156" i="1" s="1"/>
  <c r="S155" i="1"/>
  <c r="S154" i="1"/>
  <c r="T151" i="1"/>
  <c r="I151" i="1"/>
  <c r="R150" i="1"/>
  <c r="Q150" i="1"/>
  <c r="P150" i="1"/>
  <c r="O150" i="1"/>
  <c r="N150" i="1"/>
  <c r="M150" i="1"/>
  <c r="L150" i="1"/>
  <c r="K150" i="1"/>
  <c r="J150" i="1"/>
  <c r="J151" i="1" s="1"/>
  <c r="S149" i="1"/>
  <c r="U149" i="1" s="1"/>
  <c r="U148" i="1"/>
  <c r="U147" i="1"/>
  <c r="U146" i="1"/>
  <c r="U145" i="1"/>
  <c r="U144" i="1"/>
  <c r="U143" i="1"/>
  <c r="U142" i="1"/>
  <c r="R141" i="1"/>
  <c r="Q141" i="1"/>
  <c r="P141" i="1"/>
  <c r="O141" i="1"/>
  <c r="N141" i="1"/>
  <c r="M141" i="1"/>
  <c r="L141" i="1"/>
  <c r="K141" i="1"/>
  <c r="I141" i="1"/>
  <c r="S140" i="1"/>
  <c r="U140" i="1" s="1"/>
  <c r="S139" i="1"/>
  <c r="U139" i="1" s="1"/>
  <c r="S138" i="1"/>
  <c r="U138" i="1" s="1"/>
  <c r="S137" i="1"/>
  <c r="U137" i="1" s="1"/>
  <c r="S136" i="1"/>
  <c r="U136" i="1" s="1"/>
  <c r="S135" i="1"/>
  <c r="U135" i="1" s="1"/>
  <c r="S134" i="1"/>
  <c r="U134" i="1" s="1"/>
  <c r="S133" i="1"/>
  <c r="U133" i="1" s="1"/>
  <c r="S132" i="1"/>
  <c r="U132" i="1" s="1"/>
  <c r="S131" i="1"/>
  <c r="U131" i="1" s="1"/>
  <c r="S130" i="1"/>
  <c r="U130" i="1" s="1"/>
  <c r="S129" i="1"/>
  <c r="U129" i="1" s="1"/>
  <c r="S128" i="1"/>
  <c r="U128" i="1" s="1"/>
  <c r="S127" i="1"/>
  <c r="U127" i="1" s="1"/>
  <c r="S126" i="1"/>
  <c r="U126" i="1" s="1"/>
  <c r="S125" i="1"/>
  <c r="U125" i="1" s="1"/>
  <c r="S124" i="1"/>
  <c r="U124" i="1" s="1"/>
  <c r="T121" i="1"/>
  <c r="I121" i="1"/>
  <c r="R120" i="1"/>
  <c r="Q120" i="1"/>
  <c r="P120" i="1"/>
  <c r="O120" i="1"/>
  <c r="N120" i="1"/>
  <c r="M120" i="1"/>
  <c r="L120" i="1"/>
  <c r="K120" i="1"/>
  <c r="J120" i="1"/>
  <c r="J121" i="1" s="1"/>
  <c r="S119" i="1"/>
  <c r="S120" i="1" s="1"/>
  <c r="U118" i="1"/>
  <c r="U117" i="1"/>
  <c r="U116" i="1"/>
  <c r="U115" i="1"/>
  <c r="U114" i="1"/>
  <c r="U113" i="1"/>
  <c r="U112" i="1"/>
  <c r="R111" i="1"/>
  <c r="Q111" i="1"/>
  <c r="P111" i="1"/>
  <c r="O111" i="1"/>
  <c r="N111" i="1"/>
  <c r="M111" i="1"/>
  <c r="L111" i="1"/>
  <c r="K111" i="1"/>
  <c r="I111" i="1"/>
  <c r="S110" i="1"/>
  <c r="U110" i="1" s="1"/>
  <c r="S109" i="1"/>
  <c r="U109" i="1" s="1"/>
  <c r="S108" i="1"/>
  <c r="U108" i="1" s="1"/>
  <c r="S107" i="1"/>
  <c r="U107" i="1" s="1"/>
  <c r="S106" i="1"/>
  <c r="U106" i="1" s="1"/>
  <c r="S105" i="1"/>
  <c r="U105" i="1" s="1"/>
  <c r="S104" i="1"/>
  <c r="U104" i="1" s="1"/>
  <c r="S103" i="1"/>
  <c r="U103" i="1" s="1"/>
  <c r="S102" i="1"/>
  <c r="U102" i="1" s="1"/>
  <c r="S101" i="1"/>
  <c r="U101" i="1" s="1"/>
  <c r="S100" i="1"/>
  <c r="U100" i="1" s="1"/>
  <c r="S99" i="1"/>
  <c r="U99" i="1" s="1"/>
  <c r="S98" i="1"/>
  <c r="U98" i="1" s="1"/>
  <c r="S97" i="1"/>
  <c r="U97" i="1" s="1"/>
  <c r="S96" i="1"/>
  <c r="U96" i="1" s="1"/>
  <c r="S95" i="1"/>
  <c r="U95" i="1" s="1"/>
  <c r="S94" i="1"/>
  <c r="U94" i="1" s="1"/>
  <c r="T91" i="1"/>
  <c r="I91" i="1"/>
  <c r="R90" i="1"/>
  <c r="Q90" i="1"/>
  <c r="P90" i="1"/>
  <c r="O90" i="1"/>
  <c r="N90" i="1"/>
  <c r="M90" i="1"/>
  <c r="L90" i="1"/>
  <c r="K90" i="1"/>
  <c r="J90" i="1"/>
  <c r="J91" i="1" s="1"/>
  <c r="S89" i="1"/>
  <c r="U89" i="1" s="1"/>
  <c r="U88" i="1"/>
  <c r="U87" i="1"/>
  <c r="U86" i="1"/>
  <c r="U85" i="1"/>
  <c r="U84" i="1"/>
  <c r="U83" i="1"/>
  <c r="U82" i="1"/>
  <c r="R81" i="1"/>
  <c r="Q81" i="1"/>
  <c r="P81" i="1"/>
  <c r="O81" i="1"/>
  <c r="N81" i="1"/>
  <c r="M81" i="1"/>
  <c r="L81" i="1"/>
  <c r="K81" i="1"/>
  <c r="I81" i="1"/>
  <c r="S80" i="1"/>
  <c r="U80" i="1" s="1"/>
  <c r="S79" i="1"/>
  <c r="U79" i="1" s="1"/>
  <c r="S78" i="1"/>
  <c r="U78" i="1" s="1"/>
  <c r="S77" i="1"/>
  <c r="U77" i="1" s="1"/>
  <c r="S76" i="1"/>
  <c r="U76" i="1" s="1"/>
  <c r="S75" i="1"/>
  <c r="U75" i="1" s="1"/>
  <c r="S74" i="1"/>
  <c r="U74" i="1" s="1"/>
  <c r="S73" i="1"/>
  <c r="U73" i="1" s="1"/>
  <c r="S72" i="1"/>
  <c r="U72" i="1" s="1"/>
  <c r="S71" i="1"/>
  <c r="U71" i="1" s="1"/>
  <c r="S70" i="1"/>
  <c r="U70" i="1" s="1"/>
  <c r="S69" i="1"/>
  <c r="U69" i="1" s="1"/>
  <c r="S68" i="1"/>
  <c r="U68" i="1" s="1"/>
  <c r="S67" i="1"/>
  <c r="U67" i="1" s="1"/>
  <c r="S66" i="1"/>
  <c r="U66" i="1" s="1"/>
  <c r="S65" i="1"/>
  <c r="U65" i="1" s="1"/>
  <c r="S64" i="1"/>
  <c r="U64" i="1" s="1"/>
  <c r="T61" i="1"/>
  <c r="I61" i="1"/>
  <c r="R60" i="1"/>
  <c r="Q60" i="1"/>
  <c r="P60" i="1"/>
  <c r="O60" i="1"/>
  <c r="N60" i="1"/>
  <c r="M60" i="1"/>
  <c r="L60" i="1"/>
  <c r="K60" i="1"/>
  <c r="J60" i="1"/>
  <c r="J61" i="1" s="1"/>
  <c r="S59" i="1"/>
  <c r="U59" i="1" s="1"/>
  <c r="U58" i="1"/>
  <c r="U57" i="1"/>
  <c r="U56" i="1"/>
  <c r="U55" i="1"/>
  <c r="U54" i="1"/>
  <c r="U53" i="1"/>
  <c r="R51" i="1"/>
  <c r="Q51" i="1"/>
  <c r="P51" i="1"/>
  <c r="O51" i="1"/>
  <c r="N51" i="1"/>
  <c r="M51" i="1"/>
  <c r="L51" i="1"/>
  <c r="K51" i="1"/>
  <c r="I51" i="1"/>
  <c r="S50" i="1"/>
  <c r="U50" i="1" s="1"/>
  <c r="S49" i="1"/>
  <c r="U49" i="1" s="1"/>
  <c r="S48" i="1"/>
  <c r="U48" i="1" s="1"/>
  <c r="S47" i="1"/>
  <c r="U47" i="1" s="1"/>
  <c r="S46" i="1"/>
  <c r="U46" i="1" s="1"/>
  <c r="S45" i="1"/>
  <c r="U45" i="1" s="1"/>
  <c r="S44" i="1"/>
  <c r="U44" i="1" s="1"/>
  <c r="S43" i="1"/>
  <c r="U43" i="1" s="1"/>
  <c r="S42" i="1"/>
  <c r="U42" i="1" s="1"/>
  <c r="S41" i="1"/>
  <c r="U41" i="1" s="1"/>
  <c r="S40" i="1"/>
  <c r="U40" i="1" s="1"/>
  <c r="S39" i="1"/>
  <c r="U39" i="1" s="1"/>
  <c r="S38" i="1"/>
  <c r="U38" i="1" s="1"/>
  <c r="S37" i="1"/>
  <c r="U37" i="1" s="1"/>
  <c r="S36" i="1"/>
  <c r="U36" i="1" s="1"/>
  <c r="S35" i="1"/>
  <c r="U35" i="1" s="1"/>
  <c r="S34" i="1"/>
  <c r="U180" i="1" l="1"/>
  <c r="U155" i="1"/>
  <c r="U159" i="1"/>
  <c r="U163" i="1"/>
  <c r="U167" i="1"/>
  <c r="U154" i="1"/>
  <c r="M181" i="1"/>
  <c r="N181" i="1"/>
  <c r="K181" i="1"/>
  <c r="O181" i="1"/>
  <c r="L181" i="1"/>
  <c r="U119" i="1"/>
  <c r="U120" i="1" s="1"/>
  <c r="P151" i="1"/>
  <c r="S171" i="1"/>
  <c r="S181" i="1" s="1"/>
  <c r="Q151" i="1"/>
  <c r="R151" i="1"/>
  <c r="M151" i="1"/>
  <c r="K151" i="1"/>
  <c r="O151" i="1"/>
  <c r="N151" i="1"/>
  <c r="L151" i="1"/>
  <c r="U150" i="1"/>
  <c r="U141" i="1"/>
  <c r="P121" i="1"/>
  <c r="S141" i="1"/>
  <c r="S150" i="1"/>
  <c r="Q121" i="1"/>
  <c r="R121" i="1"/>
  <c r="M121" i="1"/>
  <c r="N121" i="1"/>
  <c r="K121" i="1"/>
  <c r="O121" i="1"/>
  <c r="L121" i="1"/>
  <c r="U111" i="1"/>
  <c r="P91" i="1"/>
  <c r="S111" i="1"/>
  <c r="S121" i="1" s="1"/>
  <c r="Q91" i="1"/>
  <c r="R91" i="1"/>
  <c r="M91" i="1"/>
  <c r="N91" i="1"/>
  <c r="K91" i="1"/>
  <c r="O91" i="1"/>
  <c r="L91" i="1"/>
  <c r="U90" i="1"/>
  <c r="U81" i="1"/>
  <c r="P61" i="1"/>
  <c r="S81" i="1"/>
  <c r="S90" i="1"/>
  <c r="Q61" i="1"/>
  <c r="S60" i="1"/>
  <c r="R61" i="1"/>
  <c r="M61" i="1"/>
  <c r="N61" i="1"/>
  <c r="S51" i="1"/>
  <c r="S61" i="1" s="1"/>
  <c r="K61" i="1"/>
  <c r="O61" i="1"/>
  <c r="U34" i="1"/>
  <c r="U51" i="1" s="1"/>
  <c r="L61" i="1"/>
  <c r="U52" i="1"/>
  <c r="U60" i="1" s="1"/>
  <c r="T212" i="1"/>
  <c r="I212" i="1"/>
  <c r="O211" i="1"/>
  <c r="N211" i="1"/>
  <c r="M211" i="1"/>
  <c r="L211" i="1"/>
  <c r="K211" i="1"/>
  <c r="J211" i="1"/>
  <c r="J212" i="1" s="1"/>
  <c r="R202" i="1"/>
  <c r="Q202" i="1"/>
  <c r="P202" i="1"/>
  <c r="I202" i="1"/>
  <c r="U171" i="1" l="1"/>
  <c r="U181" i="1" s="1"/>
  <c r="U121" i="1"/>
  <c r="S189" i="1"/>
  <c r="U189" i="1" s="1"/>
  <c r="S151" i="1"/>
  <c r="U151" i="1"/>
  <c r="S91" i="1"/>
  <c r="U91" i="1"/>
  <c r="U61" i="1"/>
  <c r="S197" i="1"/>
  <c r="U197" i="1" s="1"/>
  <c r="S203" i="1"/>
  <c r="O202" i="1"/>
  <c r="O212" i="1" s="1"/>
  <c r="L202" i="1"/>
  <c r="L212" i="1" s="1"/>
  <c r="N202" i="1"/>
  <c r="N212" i="1" s="1"/>
  <c r="S190" i="1"/>
  <c r="U190" i="1" s="1"/>
  <c r="S191" i="1"/>
  <c r="U191" i="1" s="1"/>
  <c r="S194" i="1"/>
  <c r="U194" i="1" s="1"/>
  <c r="S195" i="1"/>
  <c r="U195" i="1" s="1"/>
  <c r="S198" i="1"/>
  <c r="U198" i="1" s="1"/>
  <c r="S200" i="1"/>
  <c r="U200" i="1" s="1"/>
  <c r="S201" i="1"/>
  <c r="U201" i="1" s="1"/>
  <c r="P211" i="1"/>
  <c r="P212" i="1" s="1"/>
  <c r="S204" i="1"/>
  <c r="U204" i="1" s="1"/>
  <c r="S205" i="1"/>
  <c r="U205" i="1" s="1"/>
  <c r="S207" i="1"/>
  <c r="U207" i="1" s="1"/>
  <c r="S208" i="1"/>
  <c r="U208" i="1" s="1"/>
  <c r="S209" i="1"/>
  <c r="U209" i="1" s="1"/>
  <c r="R211" i="1"/>
  <c r="R212" i="1" s="1"/>
  <c r="K202" i="1"/>
  <c r="K212" i="1" s="1"/>
  <c r="M202" i="1"/>
  <c r="S192" i="1"/>
  <c r="U192" i="1" s="1"/>
  <c r="S193" i="1"/>
  <c r="U193" i="1" s="1"/>
  <c r="S196" i="1"/>
  <c r="U196" i="1" s="1"/>
  <c r="S199" i="1"/>
  <c r="U199" i="1" s="1"/>
  <c r="S206" i="1"/>
  <c r="U206" i="1" s="1"/>
  <c r="S210" i="1"/>
  <c r="U210" i="1" s="1"/>
  <c r="Q211" i="1"/>
  <c r="Q212" i="1" s="1"/>
  <c r="S185" i="1"/>
  <c r="U185" i="1" s="1"/>
  <c r="S186" i="1"/>
  <c r="U186" i="1" s="1"/>
  <c r="S187" i="1"/>
  <c r="U187" i="1" s="1"/>
  <c r="S188" i="1"/>
  <c r="U188" i="1" s="1"/>
  <c r="M212" i="1"/>
  <c r="U203" i="1"/>
  <c r="O21" i="1"/>
  <c r="N21" i="1"/>
  <c r="M21" i="1"/>
  <c r="L21" i="1"/>
  <c r="K21" i="1"/>
  <c r="S29" i="1"/>
  <c r="U29" i="1" s="1"/>
  <c r="S28" i="1"/>
  <c r="U28" i="1" s="1"/>
  <c r="S27" i="1"/>
  <c r="U27" i="1" s="1"/>
  <c r="S26" i="1"/>
  <c r="U26" i="1" s="1"/>
  <c r="S25" i="1"/>
  <c r="U25" i="1" s="1"/>
  <c r="S24" i="1"/>
  <c r="U24" i="1" s="1"/>
  <c r="S23" i="1"/>
  <c r="U23" i="1" s="1"/>
  <c r="S22" i="1"/>
  <c r="S20" i="1"/>
  <c r="U20" i="1" s="1"/>
  <c r="S19" i="1"/>
  <c r="U19" i="1" s="1"/>
  <c r="S18" i="1"/>
  <c r="U18" i="1" s="1"/>
  <c r="S17" i="1"/>
  <c r="U17" i="1" s="1"/>
  <c r="S16" i="1"/>
  <c r="U16" i="1" s="1"/>
  <c r="S15" i="1"/>
  <c r="U15" i="1" s="1"/>
  <c r="S14" i="1"/>
  <c r="U14" i="1" s="1"/>
  <c r="S13" i="1"/>
  <c r="U13" i="1" s="1"/>
  <c r="S12" i="1"/>
  <c r="U12" i="1" s="1"/>
  <c r="S11" i="1"/>
  <c r="S4" i="1"/>
  <c r="H252" i="1"/>
  <c r="S251" i="1"/>
  <c r="Q251" i="1"/>
  <c r="O251" i="1"/>
  <c r="I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S233" i="1"/>
  <c r="Q233" i="1"/>
  <c r="O233" i="1"/>
  <c r="M233" i="1"/>
  <c r="M252" i="1" s="1"/>
  <c r="L233" i="1"/>
  <c r="L252" i="1" s="1"/>
  <c r="K233" i="1"/>
  <c r="K252" i="1" s="1"/>
  <c r="J233" i="1"/>
  <c r="J252" i="1" s="1"/>
  <c r="I233" i="1"/>
  <c r="H233" i="1"/>
  <c r="H251" i="1" s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S211" i="1" l="1"/>
  <c r="U202" i="1"/>
  <c r="U211" i="1"/>
  <c r="U212" i="1" s="1"/>
  <c r="I252" i="1"/>
  <c r="S202" i="1"/>
  <c r="S212" i="1" s="1"/>
  <c r="U22" i="1"/>
  <c r="S30" i="1"/>
  <c r="S252" i="1"/>
  <c r="Q252" i="1"/>
  <c r="O252" i="1"/>
  <c r="T233" i="1"/>
  <c r="T251" i="1"/>
  <c r="T252" i="1" l="1"/>
  <c r="I21" i="1" l="1"/>
  <c r="P21" i="1"/>
  <c r="Q21" i="1"/>
  <c r="R21" i="1"/>
  <c r="T31" i="1"/>
  <c r="R30" i="1"/>
  <c r="Q30" i="1"/>
  <c r="Q31" i="1" s="1"/>
  <c r="P30" i="1"/>
  <c r="O30" i="1"/>
  <c r="O31" i="1" s="1"/>
  <c r="N30" i="1"/>
  <c r="M30" i="1"/>
  <c r="M31" i="1" s="1"/>
  <c r="L30" i="1"/>
  <c r="K30" i="1"/>
  <c r="K31" i="1" s="1"/>
  <c r="S9" i="1"/>
  <c r="U9" i="1" s="1"/>
  <c r="S7" i="1"/>
  <c r="U7" i="1" s="1"/>
  <c r="S6" i="1"/>
  <c r="U6" i="1" s="1"/>
  <c r="S5" i="1"/>
  <c r="U11" i="1"/>
  <c r="S10" i="1"/>
  <c r="U10" i="1" s="1"/>
  <c r="S8" i="1"/>
  <c r="U8" i="1" s="1"/>
  <c r="U4" i="1"/>
  <c r="U5" i="1" l="1"/>
  <c r="U21" i="1" s="1"/>
  <c r="S21" i="1"/>
  <c r="L31" i="1"/>
  <c r="P31" i="1"/>
  <c r="N31" i="1"/>
  <c r="R31" i="1"/>
  <c r="U30" i="1"/>
  <c r="U31" i="1" s="1"/>
  <c r="S31" i="1" l="1"/>
  <c r="I31" i="1" l="1"/>
  <c r="J30" i="1" l="1"/>
  <c r="J31" i="1" s="1"/>
</calcChain>
</file>

<file path=xl/sharedStrings.xml><?xml version="1.0" encoding="utf-8"?>
<sst xmlns="http://schemas.openxmlformats.org/spreadsheetml/2006/main" count="603" uniqueCount="105">
  <si>
    <t>STYLE NO.</t>
    <phoneticPr fontId="2" type="noConversion"/>
  </si>
  <si>
    <t>SHELL</t>
    <phoneticPr fontId="4" type="noConversion"/>
  </si>
  <si>
    <t>PO#</t>
    <phoneticPr fontId="2" type="noConversion"/>
  </si>
  <si>
    <t>X-FTY</t>
    <phoneticPr fontId="2" type="noConversion"/>
  </si>
  <si>
    <t>XS</t>
    <phoneticPr fontId="4" type="noConversion"/>
  </si>
  <si>
    <t>S</t>
    <phoneticPr fontId="4" type="noConversion"/>
  </si>
  <si>
    <t>M</t>
    <phoneticPr fontId="4" type="noConversion"/>
  </si>
  <si>
    <t>L</t>
    <phoneticPr fontId="2" type="noConversion"/>
  </si>
  <si>
    <t>XL</t>
    <phoneticPr fontId="2" type="noConversion"/>
  </si>
  <si>
    <t>XXL</t>
    <phoneticPr fontId="2" type="noConversion"/>
  </si>
  <si>
    <t>TTL</t>
    <phoneticPr fontId="2" type="noConversion"/>
  </si>
  <si>
    <t>DESTINATION</t>
    <phoneticPr fontId="2" type="noConversion"/>
  </si>
  <si>
    <t>US</t>
    <phoneticPr fontId="2" type="noConversion"/>
  </si>
  <si>
    <t>DESIGN # AND SKETCH</t>
    <phoneticPr fontId="2" type="noConversion"/>
  </si>
  <si>
    <t>GRAND TOTAL</t>
    <phoneticPr fontId="2" type="noConversion"/>
  </si>
  <si>
    <t>COMMIT#</t>
    <phoneticPr fontId="2" type="noConversion"/>
  </si>
  <si>
    <t>XXS</t>
    <phoneticPr fontId="2" type="noConversion"/>
  </si>
  <si>
    <t>Type</t>
    <phoneticPr fontId="2" type="noConversion"/>
  </si>
  <si>
    <t>FLOW</t>
    <phoneticPr fontId="8" type="noConversion"/>
  </si>
  <si>
    <t>COLOR / SIZE</t>
    <phoneticPr fontId="8" type="noConversion"/>
  </si>
  <si>
    <t>S</t>
    <phoneticPr fontId="8" type="noConversion"/>
  </si>
  <si>
    <t>M</t>
    <phoneticPr fontId="8" type="noConversion"/>
  </si>
  <si>
    <t>L</t>
    <phoneticPr fontId="8" type="noConversion"/>
  </si>
  <si>
    <t>XL</t>
    <phoneticPr fontId="8" type="noConversion"/>
  </si>
  <si>
    <t>XXL</t>
    <phoneticPr fontId="8" type="noConversion"/>
  </si>
  <si>
    <t>TOTAL</t>
    <phoneticPr fontId="8" type="noConversion"/>
  </si>
  <si>
    <t>2XLT</t>
    <phoneticPr fontId="2" type="noConversion"/>
  </si>
  <si>
    <t>3XLT</t>
    <phoneticPr fontId="2" type="noConversion"/>
  </si>
  <si>
    <t>4XLT</t>
    <phoneticPr fontId="2" type="noConversion"/>
  </si>
  <si>
    <t>GRAND TOTAL</t>
    <phoneticPr fontId="8" type="noConversion"/>
  </si>
  <si>
    <t>Amount</t>
    <phoneticPr fontId="2" type="noConversion"/>
  </si>
  <si>
    <t>FOB</t>
    <phoneticPr fontId="2" type="noConversion"/>
  </si>
  <si>
    <t>PLM NO.</t>
    <phoneticPr fontId="4" type="noConversion"/>
  </si>
  <si>
    <t>&lt;COMMIT&gt;</t>
    <phoneticPr fontId="2" type="noConversion"/>
  </si>
  <si>
    <t>2XL</t>
    <phoneticPr fontId="8" type="noConversion"/>
  </si>
  <si>
    <t>3XL</t>
    <phoneticPr fontId="8" type="noConversion"/>
  </si>
  <si>
    <t>4XL</t>
    <phoneticPr fontId="8" type="noConversion"/>
  </si>
  <si>
    <t>SP22</t>
    <phoneticPr fontId="2" type="noConversion"/>
  </si>
  <si>
    <t>6" Volley</t>
    <phoneticPr fontId="2" type="noConversion"/>
  </si>
  <si>
    <t>Regular
506898 - Solid
507202 - Print</t>
    <phoneticPr fontId="8" type="noConversion"/>
  </si>
  <si>
    <t>Arctic Gray</t>
    <phoneticPr fontId="11" type="noConversion"/>
  </si>
  <si>
    <t>Compass Red</t>
    <phoneticPr fontId="11" type="noConversion"/>
  </si>
  <si>
    <t>Navy / Turq multi stripe</t>
    <phoneticPr fontId="11" type="noConversion"/>
  </si>
  <si>
    <t>Navy-yellow multi stripe</t>
    <phoneticPr fontId="11" type="noConversion"/>
  </si>
  <si>
    <t>Radiant Navy</t>
    <phoneticPr fontId="11" type="noConversion"/>
  </si>
  <si>
    <t>Tie Dye color block</t>
    <phoneticPr fontId="11" type="noConversion"/>
  </si>
  <si>
    <t>Vibrant Blue</t>
    <phoneticPr fontId="11" type="noConversion"/>
  </si>
  <si>
    <t>Yellow-Navy color block stripe</t>
    <phoneticPr fontId="11" type="noConversion"/>
  </si>
  <si>
    <t>Baltic teal angel fish</t>
    <phoneticPr fontId="11" type="noConversion"/>
  </si>
  <si>
    <t>Baltic teal Docked boats</t>
    <phoneticPr fontId="11" type="noConversion"/>
  </si>
  <si>
    <t>Baltic teal multi palm</t>
    <phoneticPr fontId="11" type="noConversion"/>
  </si>
  <si>
    <t>Deep sea Navy palm print</t>
    <phoneticPr fontId="11" type="noConversion"/>
  </si>
  <si>
    <t>Deep sea navy tie dye palm</t>
    <phoneticPr fontId="11" type="noConversion"/>
  </si>
  <si>
    <t>Light Blue Radiance Crabs</t>
    <phoneticPr fontId="11" type="noConversion"/>
  </si>
  <si>
    <t>Soft blue Haze Sharks</t>
    <phoneticPr fontId="11" type="noConversion"/>
  </si>
  <si>
    <t>Royal cobalt Seagull check</t>
    <phoneticPr fontId="11" type="noConversion"/>
  </si>
  <si>
    <t>Deep sea Navy Tropic palm</t>
    <phoneticPr fontId="11" type="noConversion"/>
  </si>
  <si>
    <t>Big
529693</t>
    <phoneticPr fontId="8" type="noConversion"/>
  </si>
  <si>
    <t>506898
(Solid Regular)
507202
(Print Regular)</t>
    <phoneticPr fontId="2" type="noConversion"/>
  </si>
  <si>
    <t>529693
(Solid Big)</t>
    <phoneticPr fontId="2" type="noConversion"/>
  </si>
  <si>
    <t>Arctic Gray</t>
  </si>
  <si>
    <t>Compass Red</t>
  </si>
  <si>
    <t>Navy / Turq multi stripe</t>
  </si>
  <si>
    <t>Navy-yellow multi stripe</t>
  </si>
  <si>
    <t>Radiant Navy</t>
  </si>
  <si>
    <t>Tie Dye color block</t>
  </si>
  <si>
    <t>Vibrant Blue</t>
  </si>
  <si>
    <t>Yellow-Navy color block stripe</t>
  </si>
  <si>
    <t>Baltic teal angel fish</t>
  </si>
  <si>
    <t>Baltic teal Docked boats</t>
  </si>
  <si>
    <t>Baltic teal multi palm</t>
  </si>
  <si>
    <t>Deep sea Navy palm print</t>
  </si>
  <si>
    <t>Deep sea navy tie dye palm</t>
  </si>
  <si>
    <t>Light Blue Radiance Crabs</t>
  </si>
  <si>
    <t>Soft blue Haze Sharks</t>
  </si>
  <si>
    <t>Royal cobalt Seagull check</t>
  </si>
  <si>
    <t>Deep sea Navy Tropic palm</t>
  </si>
  <si>
    <t>13L506898-30F</t>
    <phoneticPr fontId="2" type="noConversion"/>
  </si>
  <si>
    <t>13L506898-60I</t>
    <phoneticPr fontId="2" type="noConversion"/>
  </si>
  <si>
    <t>13L506898-60J</t>
    <phoneticPr fontId="2" type="noConversion"/>
  </si>
  <si>
    <t>13L506898-614</t>
    <phoneticPr fontId="2" type="noConversion"/>
  </si>
  <si>
    <t>13L506898-9MO</t>
    <phoneticPr fontId="2" type="noConversion"/>
  </si>
  <si>
    <t>13L506898-A6J</t>
    <phoneticPr fontId="2" type="noConversion"/>
  </si>
  <si>
    <t>13L506898-AG7</t>
    <phoneticPr fontId="2" type="noConversion"/>
  </si>
  <si>
    <t>13L506898-M41</t>
    <phoneticPr fontId="2" type="noConversion"/>
  </si>
  <si>
    <t>13L507202-05B</t>
    <phoneticPr fontId="2" type="noConversion"/>
  </si>
  <si>
    <t>13L507202-05U</t>
    <phoneticPr fontId="2" type="noConversion"/>
  </si>
  <si>
    <t>13L507202-06A</t>
    <phoneticPr fontId="2" type="noConversion"/>
  </si>
  <si>
    <t>13L507202-08S</t>
    <phoneticPr fontId="2" type="noConversion"/>
  </si>
  <si>
    <t>13L507202-20P</t>
    <phoneticPr fontId="2" type="noConversion"/>
  </si>
  <si>
    <t>13L507202-30H</t>
    <phoneticPr fontId="2" type="noConversion"/>
  </si>
  <si>
    <t>13L529693-AG7</t>
    <phoneticPr fontId="2" type="noConversion"/>
  </si>
  <si>
    <t>13L529693-614</t>
  </si>
  <si>
    <t>13L529693-60J</t>
  </si>
  <si>
    <t>13L529693-60I</t>
  </si>
  <si>
    <t>13L529693-A6J</t>
  </si>
  <si>
    <t>13L529693-9MO</t>
  </si>
  <si>
    <t>13L529693-M41</t>
  </si>
  <si>
    <t>13L529693-30F</t>
  </si>
  <si>
    <t>13L507202-04P</t>
    <phoneticPr fontId="2" type="noConversion"/>
  </si>
  <si>
    <t>TOTAL</t>
    <phoneticPr fontId="2" type="noConversion"/>
  </si>
  <si>
    <t>EU</t>
    <phoneticPr fontId="2" type="noConversion"/>
  </si>
  <si>
    <t>13L507202-06D</t>
    <phoneticPr fontId="2" type="noConversion"/>
  </si>
  <si>
    <t>13L507202-06C</t>
    <phoneticPr fontId="2" type="noConversion"/>
  </si>
  <si>
    <t>KOHLS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</si>
</sst>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);[Red]\(0\)"/>
    <numFmt numFmtId="177" formatCode="#,##0_);[Red]\(#,##0\)"/>
    <numFmt numFmtId="178" formatCode="m&quot;/&quot;d;@"/>
    <numFmt numFmtId="179" formatCode="\$#,##0.00"/>
    <numFmt numFmtId="180" formatCode="_-\$* #,##0.00_ ;_-\$* \-#,##0.00\ ;_-\$* &quot;-&quot;??_ ;_-@_ "/>
    <numFmt numFmtId="181" formatCode="_-&quot;US$&quot;* #,##0.00_ ;_-&quot;US$&quot;* \-#,##0.00\ ;_-&quot;US$&quot;* &quot;-&quot;??_ ;_-@_ "/>
  </numFmts>
  <fonts count="16" x14ac:knownFonts="1">
    <font>
      <sz val="11"/>
      <name val="돋움"/>
      <family val="3"/>
      <charset val="129"/>
    </font>
    <font>
      <sz val="8"/>
      <name val="Arial"/>
      <family val="2"/>
    </font>
    <font>
      <sz val="8"/>
      <name val="돋움"/>
      <family val="3"/>
      <charset val="129"/>
    </font>
    <font>
      <b/>
      <sz val="8"/>
      <color rgb="FFFF0000"/>
      <name val="Arial"/>
      <family val="2"/>
    </font>
    <font>
      <sz val="8"/>
      <name val="바탕"/>
      <family val="1"/>
      <charset val="129"/>
    </font>
    <font>
      <b/>
      <sz val="8"/>
      <name val="Arial"/>
      <family val="2"/>
    </font>
    <font>
      <sz val="8"/>
      <color theme="1"/>
      <name val="Arial"/>
      <family val="2"/>
    </font>
    <font>
      <sz val="11"/>
      <name val="돋움"/>
      <family val="3"/>
      <charset val="129"/>
    </font>
    <font>
      <sz val="8"/>
      <name val="바탕체"/>
      <family val="1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rgb="FFFF0000"/>
      <name val="Arial"/>
      <family val="2"/>
    </font>
    <font>
      <sz val="8"/>
      <color rgb="FFFF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11"/>
      <color rgb="FFFF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41" fontId="7" fillId="0" borderId="0" applyFont="0" applyFill="0" applyBorder="0" applyAlignment="0" applyProtection="0">
      <alignment vertical="center"/>
    </xf>
    <xf numFmtId="0" fontId="7" fillId="0" borderId="0"/>
  </cellStyleXfs>
  <cellXfs count="122">
    <xf numFmtId="0" fontId="0" fillId="0" borderId="0" xfId="0">
      <alignment vertical="top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1" fontId="1" fillId="3" borderId="1" xfId="1" applyFont="1" applyFill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41" fontId="9" fillId="0" borderId="1" xfId="1" applyFont="1" applyFill="1" applyBorder="1" applyAlignment="1">
      <alignment vertical="center"/>
    </xf>
    <xf numFmtId="41" fontId="9" fillId="0" borderId="1" xfId="1" applyFont="1" applyFill="1" applyBorder="1" applyAlignment="1">
      <alignment horizontal="right" vertical="center"/>
    </xf>
    <xf numFmtId="41" fontId="9" fillId="0" borderId="2" xfId="1" applyFont="1" applyBorder="1" applyAlignment="1">
      <alignment vertical="center"/>
    </xf>
    <xf numFmtId="181" fontId="1" fillId="4" borderId="1" xfId="0" applyNumberFormat="1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41" fontId="1" fillId="0" borderId="0" xfId="1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6" borderId="1" xfId="0" applyFont="1" applyFill="1" applyBorder="1" applyAlignment="1">
      <alignment vertical="center"/>
    </xf>
    <xf numFmtId="176" fontId="1" fillId="6" borderId="1" xfId="0" applyNumberFormat="1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 wrapText="1"/>
    </xf>
    <xf numFmtId="178" fontId="5" fillId="6" borderId="1" xfId="0" applyNumberFormat="1" applyFont="1" applyFill="1" applyBorder="1" applyAlignment="1">
      <alignment horizontal="center" vertical="center"/>
    </xf>
    <xf numFmtId="180" fontId="1" fillId="6" borderId="1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181" fontId="1" fillId="6" borderId="1" xfId="0" applyNumberFormat="1" applyFont="1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left" vertical="center"/>
    </xf>
    <xf numFmtId="179" fontId="1" fillId="6" borderId="3" xfId="0" applyNumberFormat="1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1" fontId="1" fillId="6" borderId="1" xfId="1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9" fillId="6" borderId="18" xfId="2" applyFont="1" applyFill="1" applyBorder="1" applyAlignment="1">
      <alignment horizontal="center" vertical="center"/>
    </xf>
    <xf numFmtId="41" fontId="9" fillId="6" borderId="18" xfId="1" applyFont="1" applyFill="1" applyBorder="1" applyAlignment="1">
      <alignment vertical="center"/>
    </xf>
    <xf numFmtId="41" fontId="9" fillId="7" borderId="9" xfId="1" applyFont="1" applyFill="1" applyBorder="1" applyAlignment="1">
      <alignment vertical="center"/>
    </xf>
    <xf numFmtId="49" fontId="9" fillId="0" borderId="1" xfId="2" applyNumberFormat="1" applyFont="1" applyBorder="1" applyAlignment="1">
      <alignment horizontal="left" vertical="top"/>
    </xf>
    <xf numFmtId="0" fontId="9" fillId="0" borderId="2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9" fillId="6" borderId="18" xfId="2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179" fontId="6" fillId="6" borderId="3" xfId="0" applyNumberFormat="1" applyFont="1" applyFill="1" applyBorder="1" applyAlignment="1">
      <alignment horizontal="left" vertical="center"/>
    </xf>
    <xf numFmtId="177" fontId="12" fillId="4" borderId="1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176" fontId="12" fillId="2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6" borderId="0" xfId="0" applyFont="1" applyFill="1" applyAlignment="1">
      <alignment vertical="center"/>
    </xf>
    <xf numFmtId="176" fontId="12" fillId="6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5" borderId="7" xfId="2" applyFont="1" applyFill="1" applyBorder="1" applyAlignment="1">
      <alignment horizontal="center" vertical="center"/>
    </xf>
    <xf numFmtId="0" fontId="14" fillId="0" borderId="1" xfId="2" applyFont="1" applyBorder="1" applyAlignment="1">
      <alignment horizontal="centerContinuous" vertical="center"/>
    </xf>
    <xf numFmtId="0" fontId="14" fillId="0" borderId="1" xfId="2" applyFont="1" applyBorder="1" applyAlignment="1">
      <alignment horizontal="center" vertical="center"/>
    </xf>
    <xf numFmtId="41" fontId="14" fillId="6" borderId="18" xfId="1" applyFont="1" applyFill="1" applyBorder="1" applyAlignment="1">
      <alignment vertical="center"/>
    </xf>
    <xf numFmtId="41" fontId="14" fillId="7" borderId="9" xfId="1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179" fontId="6" fillId="2" borderId="2" xfId="0" applyNumberFormat="1" applyFont="1" applyFill="1" applyBorder="1" applyAlignment="1">
      <alignment horizontal="center" vertical="center"/>
    </xf>
    <xf numFmtId="179" fontId="6" fillId="2" borderId="3" xfId="0" applyNumberFormat="1" applyFont="1" applyFill="1" applyBorder="1" applyAlignment="1">
      <alignment horizontal="center" vertical="center"/>
    </xf>
    <xf numFmtId="179" fontId="6" fillId="2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/>
    </xf>
    <xf numFmtId="41" fontId="9" fillId="0" borderId="5" xfId="1" applyFont="1" applyFill="1" applyBorder="1" applyAlignment="1">
      <alignment horizontal="center" vertical="center"/>
    </xf>
    <xf numFmtId="41" fontId="9" fillId="0" borderId="22" xfId="1" applyFont="1" applyFill="1" applyBorder="1" applyAlignment="1">
      <alignment horizontal="center" vertical="center"/>
    </xf>
    <xf numFmtId="41" fontId="9" fillId="0" borderId="1" xfId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0" fillId="5" borderId="10" xfId="2" applyFont="1" applyFill="1" applyBorder="1" applyAlignment="1">
      <alignment horizontal="center" vertical="center"/>
    </xf>
    <xf numFmtId="0" fontId="10" fillId="5" borderId="21" xfId="2" applyFont="1" applyFill="1" applyBorder="1" applyAlignment="1">
      <alignment horizontal="center" vertical="center"/>
    </xf>
    <xf numFmtId="41" fontId="9" fillId="6" borderId="18" xfId="1" applyFont="1" applyFill="1" applyBorder="1" applyAlignment="1">
      <alignment horizontal="center" vertical="center"/>
    </xf>
    <xf numFmtId="41" fontId="9" fillId="6" borderId="19" xfId="1" applyFont="1" applyFill="1" applyBorder="1" applyAlignment="1">
      <alignment horizontal="center" vertical="center"/>
    </xf>
    <xf numFmtId="0" fontId="10" fillId="5" borderId="11" xfId="2" applyFont="1" applyFill="1" applyBorder="1" applyAlignment="1">
      <alignment horizontal="center" vertical="center"/>
    </xf>
    <xf numFmtId="0" fontId="9" fillId="0" borderId="12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41" fontId="9" fillId="0" borderId="13" xfId="1" applyFont="1" applyFill="1" applyBorder="1" applyAlignment="1">
      <alignment horizontal="center" vertical="center"/>
    </xf>
    <xf numFmtId="41" fontId="9" fillId="0" borderId="17" xfId="1" applyFont="1" applyFill="1" applyBorder="1" applyAlignment="1">
      <alignment horizontal="center" vertical="center"/>
    </xf>
    <xf numFmtId="41" fontId="9" fillId="0" borderId="24" xfId="1" applyFont="1" applyFill="1" applyBorder="1" applyAlignment="1">
      <alignment horizontal="center" vertical="center"/>
    </xf>
    <xf numFmtId="41" fontId="9" fillId="0" borderId="20" xfId="1" applyFont="1" applyFill="1" applyBorder="1" applyAlignment="1">
      <alignment horizontal="center" vertical="center"/>
    </xf>
    <xf numFmtId="41" fontId="9" fillId="0" borderId="23" xfId="1" applyFont="1" applyFill="1" applyBorder="1" applyAlignment="1">
      <alignment horizontal="center" vertical="center"/>
    </xf>
    <xf numFmtId="41" fontId="9" fillId="0" borderId="2" xfId="1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41" fontId="9" fillId="6" borderId="15" xfId="1" applyFont="1" applyFill="1" applyBorder="1" applyAlignment="1">
      <alignment horizontal="center" vertical="center"/>
    </xf>
    <xf numFmtId="41" fontId="9" fillId="6" borderId="16" xfId="1" applyFont="1" applyFill="1" applyBorder="1" applyAlignment="1">
      <alignment horizontal="center" vertical="center"/>
    </xf>
    <xf numFmtId="41" fontId="9" fillId="7" borderId="15" xfId="1" applyFont="1" applyFill="1" applyBorder="1" applyAlignment="1">
      <alignment horizontal="center" vertical="center"/>
    </xf>
    <xf numFmtId="41" fontId="9" fillId="7" borderId="16" xfId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8" fontId="3" fillId="6" borderId="2" xfId="0" applyNumberFormat="1" applyFont="1" applyFill="1" applyBorder="1" applyAlignment="1">
      <alignment horizontal="center" vertical="center" wrapText="1"/>
    </xf>
    <xf numFmtId="178" fontId="3" fillId="6" borderId="3" xfId="0" applyNumberFormat="1" applyFont="1" applyFill="1" applyBorder="1" applyAlignment="1">
      <alignment horizontal="center" vertical="center" wrapText="1"/>
    </xf>
    <xf numFmtId="178" fontId="3" fillId="6" borderId="3" xfId="0" applyNumberFormat="1" applyFont="1" applyFill="1" applyBorder="1" applyAlignment="1">
      <alignment horizontal="center" vertical="center"/>
    </xf>
    <xf numFmtId="0" fontId="9" fillId="7" borderId="25" xfId="2" applyFont="1" applyFill="1" applyBorder="1" applyAlignment="1">
      <alignment horizontal="center" vertical="center"/>
    </xf>
    <xf numFmtId="0" fontId="9" fillId="7" borderId="14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2" name="Text Box 1" hidden="1">
          <a:extLst>
            <a:ext uri="{FF2B5EF4-FFF2-40B4-BE49-F238E27FC236}">
              <a16:creationId xmlns:a16="http://schemas.microsoft.com/office/drawing/2014/main" id="{2C133B75-217F-4B04-9522-39EC6951BB95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" name="Text Box 2" hidden="1">
          <a:extLst>
            <a:ext uri="{FF2B5EF4-FFF2-40B4-BE49-F238E27FC236}">
              <a16:creationId xmlns:a16="http://schemas.microsoft.com/office/drawing/2014/main" id="{2CF60648-455B-490D-91A3-7CE9D15E6097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4" name="Text Box 1" hidden="1">
          <a:extLst>
            <a:ext uri="{FF2B5EF4-FFF2-40B4-BE49-F238E27FC236}">
              <a16:creationId xmlns:a16="http://schemas.microsoft.com/office/drawing/2014/main" id="{7B59DDA0-1F60-4DD4-8506-14FF7E9282BA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5" name="Text Box 2" hidden="1">
          <a:extLst>
            <a:ext uri="{FF2B5EF4-FFF2-40B4-BE49-F238E27FC236}">
              <a16:creationId xmlns:a16="http://schemas.microsoft.com/office/drawing/2014/main" id="{24893C81-7F55-4A50-AEE9-5F45193A06D5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6" name="Text Box 1" hidden="1">
          <a:extLst>
            <a:ext uri="{FF2B5EF4-FFF2-40B4-BE49-F238E27FC236}">
              <a16:creationId xmlns:a16="http://schemas.microsoft.com/office/drawing/2014/main" id="{E88853AA-F21F-40D8-88BF-D8E622E0FCE6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7" name="Text Box 1" hidden="1">
          <a:extLst>
            <a:ext uri="{FF2B5EF4-FFF2-40B4-BE49-F238E27FC236}">
              <a16:creationId xmlns:a16="http://schemas.microsoft.com/office/drawing/2014/main" id="{8EF10C31-04FA-4A8E-93D8-5BC81B6F9B13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8" name="Text Box 2" hidden="1">
          <a:extLst>
            <a:ext uri="{FF2B5EF4-FFF2-40B4-BE49-F238E27FC236}">
              <a16:creationId xmlns:a16="http://schemas.microsoft.com/office/drawing/2014/main" id="{A5D89E6B-D842-4D66-979C-2787D49571C7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9" name="Text Box 1" hidden="1">
          <a:extLst>
            <a:ext uri="{FF2B5EF4-FFF2-40B4-BE49-F238E27FC236}">
              <a16:creationId xmlns:a16="http://schemas.microsoft.com/office/drawing/2014/main" id="{516AF9F2-7893-4616-98EE-4E55A886E6C5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10" name="Text Box 2" hidden="1">
          <a:extLst>
            <a:ext uri="{FF2B5EF4-FFF2-40B4-BE49-F238E27FC236}">
              <a16:creationId xmlns:a16="http://schemas.microsoft.com/office/drawing/2014/main" id="{2292CE90-796B-46FA-A0DF-434664D144C9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11" name="Text Box 1" hidden="1">
          <a:extLst>
            <a:ext uri="{FF2B5EF4-FFF2-40B4-BE49-F238E27FC236}">
              <a16:creationId xmlns:a16="http://schemas.microsoft.com/office/drawing/2014/main" id="{59B194C4-9799-4811-828E-B51DB1C369B0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2" name="Text Box 1" hidden="1">
          <a:extLst>
            <a:ext uri="{FF2B5EF4-FFF2-40B4-BE49-F238E27FC236}">
              <a16:creationId xmlns:a16="http://schemas.microsoft.com/office/drawing/2014/main" id="{FD16AB2A-07AB-4E1A-8C0D-923E240AC3B7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3" name="Text Box 2" hidden="1">
          <a:extLst>
            <a:ext uri="{FF2B5EF4-FFF2-40B4-BE49-F238E27FC236}">
              <a16:creationId xmlns:a16="http://schemas.microsoft.com/office/drawing/2014/main" id="{BE4CCC60-2D34-4173-9267-181383DC919B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4" name="Text Box 1" hidden="1">
          <a:extLst>
            <a:ext uri="{FF2B5EF4-FFF2-40B4-BE49-F238E27FC236}">
              <a16:creationId xmlns:a16="http://schemas.microsoft.com/office/drawing/2014/main" id="{12E7964D-C293-4E03-A2EF-22258CDEF487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5" name="Text Box 2" hidden="1">
          <a:extLst>
            <a:ext uri="{FF2B5EF4-FFF2-40B4-BE49-F238E27FC236}">
              <a16:creationId xmlns:a16="http://schemas.microsoft.com/office/drawing/2014/main" id="{C79D24E3-8B7A-4E67-9578-CB0FC89A7A77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6" name="Text Box 1" hidden="1">
          <a:extLst>
            <a:ext uri="{FF2B5EF4-FFF2-40B4-BE49-F238E27FC236}">
              <a16:creationId xmlns:a16="http://schemas.microsoft.com/office/drawing/2014/main" id="{BE0DBBDA-1A56-4EB8-A9CC-C561E87C9387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7" name="Text Box 1" hidden="1">
          <a:extLst>
            <a:ext uri="{FF2B5EF4-FFF2-40B4-BE49-F238E27FC236}">
              <a16:creationId xmlns:a16="http://schemas.microsoft.com/office/drawing/2014/main" id="{9AC5AE73-6084-48FB-87D1-37C5590C04DB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8" name="Text Box 2" hidden="1">
          <a:extLst>
            <a:ext uri="{FF2B5EF4-FFF2-40B4-BE49-F238E27FC236}">
              <a16:creationId xmlns:a16="http://schemas.microsoft.com/office/drawing/2014/main" id="{EB13BA37-750A-4F87-BFDD-783BA9DDAA7A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19" name="Text Box 1" hidden="1">
          <a:extLst>
            <a:ext uri="{FF2B5EF4-FFF2-40B4-BE49-F238E27FC236}">
              <a16:creationId xmlns:a16="http://schemas.microsoft.com/office/drawing/2014/main" id="{5FB5C499-A075-4E43-A3B9-2B0CDA32315E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20" name="Text Box 2" hidden="1">
          <a:extLst>
            <a:ext uri="{FF2B5EF4-FFF2-40B4-BE49-F238E27FC236}">
              <a16:creationId xmlns:a16="http://schemas.microsoft.com/office/drawing/2014/main" id="{5432FCEC-3D0C-4889-B8A4-59C3CE32ECDA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250</xdr:row>
      <xdr:rowOff>0</xdr:rowOff>
    </xdr:from>
    <xdr:to>
      <xdr:col>7</xdr:col>
      <xdr:colOff>206375</xdr:colOff>
      <xdr:row>251</xdr:row>
      <xdr:rowOff>71665</xdr:rowOff>
    </xdr:to>
    <xdr:sp macro="" textlink="">
      <xdr:nvSpPr>
        <xdr:cNvPr id="21" name="Text Box 1" hidden="1">
          <a:extLst>
            <a:ext uri="{FF2B5EF4-FFF2-40B4-BE49-F238E27FC236}">
              <a16:creationId xmlns:a16="http://schemas.microsoft.com/office/drawing/2014/main" id="{C5721919-6C45-439A-AEA8-55DAE0713881}"/>
            </a:ext>
          </a:extLst>
        </xdr:cNvPr>
        <xdr:cNvSpPr txBox="1">
          <a:spLocks noChangeArrowheads="1"/>
        </xdr:cNvSpPr>
      </xdr:nvSpPr>
      <xdr:spPr bwMode="auto">
        <a:xfrm>
          <a:off x="3390900" y="8808720"/>
          <a:ext cx="53975" cy="239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2" name="Text Box 1" hidden="1">
          <a:extLst>
            <a:ext uri="{FF2B5EF4-FFF2-40B4-BE49-F238E27FC236}">
              <a16:creationId xmlns:a16="http://schemas.microsoft.com/office/drawing/2014/main" id="{F9564FC5-7935-4599-9996-3E67DC57BBAE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3" name="Text Box 2" hidden="1">
          <a:extLst>
            <a:ext uri="{FF2B5EF4-FFF2-40B4-BE49-F238E27FC236}">
              <a16:creationId xmlns:a16="http://schemas.microsoft.com/office/drawing/2014/main" id="{A4477F01-E8C8-4F81-B83A-2E994F7EF130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4" name="Text Box 1" hidden="1">
          <a:extLst>
            <a:ext uri="{FF2B5EF4-FFF2-40B4-BE49-F238E27FC236}">
              <a16:creationId xmlns:a16="http://schemas.microsoft.com/office/drawing/2014/main" id="{74591E20-5D4A-4711-99EF-B3F1720DC273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5" name="Text Box 2" hidden="1">
          <a:extLst>
            <a:ext uri="{FF2B5EF4-FFF2-40B4-BE49-F238E27FC236}">
              <a16:creationId xmlns:a16="http://schemas.microsoft.com/office/drawing/2014/main" id="{CF839E2A-52A6-43EB-89C8-127D77768E38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6" name="Text Box 1" hidden="1">
          <a:extLst>
            <a:ext uri="{FF2B5EF4-FFF2-40B4-BE49-F238E27FC236}">
              <a16:creationId xmlns:a16="http://schemas.microsoft.com/office/drawing/2014/main" id="{7BD135C6-C62B-4ADE-9E2E-DADE13C28CD1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7" name="Text Box 1" hidden="1">
          <a:extLst>
            <a:ext uri="{FF2B5EF4-FFF2-40B4-BE49-F238E27FC236}">
              <a16:creationId xmlns:a16="http://schemas.microsoft.com/office/drawing/2014/main" id="{B9753212-77D7-4F49-9659-10167A3757BD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8" name="Text Box 2" hidden="1">
          <a:extLst>
            <a:ext uri="{FF2B5EF4-FFF2-40B4-BE49-F238E27FC236}">
              <a16:creationId xmlns:a16="http://schemas.microsoft.com/office/drawing/2014/main" id="{0436E7D1-4CBF-4B49-9E75-66535BCACB2A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29" name="Text Box 1" hidden="1">
          <a:extLst>
            <a:ext uri="{FF2B5EF4-FFF2-40B4-BE49-F238E27FC236}">
              <a16:creationId xmlns:a16="http://schemas.microsoft.com/office/drawing/2014/main" id="{CCB06CB6-1547-4BB3-983F-EBFAC3C17DCE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30" name="Text Box 2" hidden="1">
          <a:extLst>
            <a:ext uri="{FF2B5EF4-FFF2-40B4-BE49-F238E27FC236}">
              <a16:creationId xmlns:a16="http://schemas.microsoft.com/office/drawing/2014/main" id="{0F09745A-3CFF-4AE5-B3A6-DEA17C48D5AD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99332</xdr:rowOff>
    </xdr:to>
    <xdr:sp macro="" textlink="">
      <xdr:nvSpPr>
        <xdr:cNvPr id="31" name="Text Box 1" hidden="1">
          <a:extLst>
            <a:ext uri="{FF2B5EF4-FFF2-40B4-BE49-F238E27FC236}">
              <a16:creationId xmlns:a16="http://schemas.microsoft.com/office/drawing/2014/main" id="{99707755-8B7E-4A18-BA91-94C1CDEB1E0A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6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2" name="Text Box 1" hidden="1">
          <a:extLst>
            <a:ext uri="{FF2B5EF4-FFF2-40B4-BE49-F238E27FC236}">
              <a16:creationId xmlns:a16="http://schemas.microsoft.com/office/drawing/2014/main" id="{52D22EAD-A663-4C36-A8AB-E0084B59885C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3" name="Text Box 2" hidden="1">
          <a:extLst>
            <a:ext uri="{FF2B5EF4-FFF2-40B4-BE49-F238E27FC236}">
              <a16:creationId xmlns:a16="http://schemas.microsoft.com/office/drawing/2014/main" id="{DD8A0AB8-F094-4215-907C-18506A7FCE5A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4" name="Text Box 1" hidden="1">
          <a:extLst>
            <a:ext uri="{FF2B5EF4-FFF2-40B4-BE49-F238E27FC236}">
              <a16:creationId xmlns:a16="http://schemas.microsoft.com/office/drawing/2014/main" id="{D9F4A26C-A5CA-4B83-A42C-0C62EE4D66AC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5" name="Text Box 2" hidden="1">
          <a:extLst>
            <a:ext uri="{FF2B5EF4-FFF2-40B4-BE49-F238E27FC236}">
              <a16:creationId xmlns:a16="http://schemas.microsoft.com/office/drawing/2014/main" id="{B3D7B1AE-BDEF-44A3-B5C9-DEEF008D59BF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6" name="Text Box 1" hidden="1">
          <a:extLst>
            <a:ext uri="{FF2B5EF4-FFF2-40B4-BE49-F238E27FC236}">
              <a16:creationId xmlns:a16="http://schemas.microsoft.com/office/drawing/2014/main" id="{82948249-4F56-4339-9F5F-F28AC8454A18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7" name="Text Box 1" hidden="1">
          <a:extLst>
            <a:ext uri="{FF2B5EF4-FFF2-40B4-BE49-F238E27FC236}">
              <a16:creationId xmlns:a16="http://schemas.microsoft.com/office/drawing/2014/main" id="{923C4438-426D-423B-94ED-F6DC52923128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8" name="Text Box 2" hidden="1">
          <a:extLst>
            <a:ext uri="{FF2B5EF4-FFF2-40B4-BE49-F238E27FC236}">
              <a16:creationId xmlns:a16="http://schemas.microsoft.com/office/drawing/2014/main" id="{F5782BA3-33F8-4E94-95EA-2B45C0A05F4A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39" name="Text Box 1" hidden="1">
          <a:extLst>
            <a:ext uri="{FF2B5EF4-FFF2-40B4-BE49-F238E27FC236}">
              <a16:creationId xmlns:a16="http://schemas.microsoft.com/office/drawing/2014/main" id="{0825F6E0-A1E2-434B-B9FE-A9104AE85DBD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40" name="Text Box 2" hidden="1">
          <a:extLst>
            <a:ext uri="{FF2B5EF4-FFF2-40B4-BE49-F238E27FC236}">
              <a16:creationId xmlns:a16="http://schemas.microsoft.com/office/drawing/2014/main" id="{8CF231FF-3ABB-4998-A111-2374A4C77713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249</xdr:row>
      <xdr:rowOff>0</xdr:rowOff>
    </xdr:from>
    <xdr:to>
      <xdr:col>7</xdr:col>
      <xdr:colOff>206375</xdr:colOff>
      <xdr:row>250</xdr:row>
      <xdr:rowOff>71664</xdr:rowOff>
    </xdr:to>
    <xdr:sp macro="" textlink="">
      <xdr:nvSpPr>
        <xdr:cNvPr id="41" name="Text Box 1" hidden="1">
          <a:extLst>
            <a:ext uri="{FF2B5EF4-FFF2-40B4-BE49-F238E27FC236}">
              <a16:creationId xmlns:a16="http://schemas.microsoft.com/office/drawing/2014/main" id="{7920335C-AB7B-4871-846E-8EC22D23728B}"/>
            </a:ext>
          </a:extLst>
        </xdr:cNvPr>
        <xdr:cNvSpPr txBox="1">
          <a:spLocks noChangeArrowheads="1"/>
        </xdr:cNvSpPr>
      </xdr:nvSpPr>
      <xdr:spPr bwMode="auto">
        <a:xfrm>
          <a:off x="3390900" y="8602980"/>
          <a:ext cx="53975" cy="239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2" name="Text Box 1" hidden="1">
          <a:extLst>
            <a:ext uri="{FF2B5EF4-FFF2-40B4-BE49-F238E27FC236}">
              <a16:creationId xmlns:a16="http://schemas.microsoft.com/office/drawing/2014/main" id="{B3E12190-D443-47CA-B036-05549AC0107E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3" name="Text Box 2" hidden="1">
          <a:extLst>
            <a:ext uri="{FF2B5EF4-FFF2-40B4-BE49-F238E27FC236}">
              <a16:creationId xmlns:a16="http://schemas.microsoft.com/office/drawing/2014/main" id="{C13AE329-65D5-417B-BAC5-C9EF55A7CA71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4" name="Text Box 1" hidden="1">
          <a:extLst>
            <a:ext uri="{FF2B5EF4-FFF2-40B4-BE49-F238E27FC236}">
              <a16:creationId xmlns:a16="http://schemas.microsoft.com/office/drawing/2014/main" id="{12030084-D27B-4919-A0DF-25C8C01CE68A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5" name="Text Box 2" hidden="1">
          <a:extLst>
            <a:ext uri="{FF2B5EF4-FFF2-40B4-BE49-F238E27FC236}">
              <a16:creationId xmlns:a16="http://schemas.microsoft.com/office/drawing/2014/main" id="{125AA5FD-37B5-44E0-8E43-808B5756253C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6" name="Text Box 1" hidden="1">
          <a:extLst>
            <a:ext uri="{FF2B5EF4-FFF2-40B4-BE49-F238E27FC236}">
              <a16:creationId xmlns:a16="http://schemas.microsoft.com/office/drawing/2014/main" id="{1966A0C2-25A5-439D-8F93-95165792555B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7" name="Text Box 1" hidden="1">
          <a:extLst>
            <a:ext uri="{FF2B5EF4-FFF2-40B4-BE49-F238E27FC236}">
              <a16:creationId xmlns:a16="http://schemas.microsoft.com/office/drawing/2014/main" id="{9A68E781-8B37-4A2A-B218-064B76F5DA53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8" name="Text Box 2" hidden="1">
          <a:extLst>
            <a:ext uri="{FF2B5EF4-FFF2-40B4-BE49-F238E27FC236}">
              <a16:creationId xmlns:a16="http://schemas.microsoft.com/office/drawing/2014/main" id="{ECEF2C55-4B7E-4BEE-81E5-868A79EDACAA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49" name="Text Box 1" hidden="1">
          <a:extLst>
            <a:ext uri="{FF2B5EF4-FFF2-40B4-BE49-F238E27FC236}">
              <a16:creationId xmlns:a16="http://schemas.microsoft.com/office/drawing/2014/main" id="{7DBF928D-D18B-41A4-BE6B-235BCB450807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50" name="Text Box 2" hidden="1">
          <a:extLst>
            <a:ext uri="{FF2B5EF4-FFF2-40B4-BE49-F238E27FC236}">
              <a16:creationId xmlns:a16="http://schemas.microsoft.com/office/drawing/2014/main" id="{D1B16B2D-B60E-4C67-AAC5-240CF4F61BAB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251</xdr:row>
      <xdr:rowOff>0</xdr:rowOff>
    </xdr:from>
    <xdr:to>
      <xdr:col>7</xdr:col>
      <xdr:colOff>206375</xdr:colOff>
      <xdr:row>252</xdr:row>
      <xdr:rowOff>109764</xdr:rowOff>
    </xdr:to>
    <xdr:sp macro="" textlink="">
      <xdr:nvSpPr>
        <xdr:cNvPr id="51" name="Text Box 1" hidden="1">
          <a:extLst>
            <a:ext uri="{FF2B5EF4-FFF2-40B4-BE49-F238E27FC236}">
              <a16:creationId xmlns:a16="http://schemas.microsoft.com/office/drawing/2014/main" id="{41BC93BF-23C4-4C0E-A57E-A7A0C50862B0}"/>
            </a:ext>
          </a:extLst>
        </xdr:cNvPr>
        <xdr:cNvSpPr txBox="1">
          <a:spLocks noChangeArrowheads="1"/>
        </xdr:cNvSpPr>
      </xdr:nvSpPr>
      <xdr:spPr bwMode="auto">
        <a:xfrm>
          <a:off x="3390900" y="9014460"/>
          <a:ext cx="53975" cy="27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U252"/>
  <sheetViews>
    <sheetView tabSelected="1" view="pageBreakPreview" topLeftCell="C238" zoomScale="85" zoomScaleNormal="100" zoomScaleSheetLayoutView="85" workbookViewId="0">
      <selection activeCell="I22" sqref="I22"/>
    </sheetView>
  </sheetViews>
  <sheetFormatPr defaultColWidth="8.8984375" defaultRowHeight="14.4" x14ac:dyDescent="0.25"/>
  <cols>
    <col min="1" max="1" width="3" style="2" customWidth="1"/>
    <col min="2" max="2" width="36.796875" style="2" customWidth="1"/>
    <col min="3" max="3" width="25.3984375" style="2" customWidth="1"/>
    <col min="4" max="4" width="17.296875" style="2" customWidth="1"/>
    <col min="5" max="5" width="11.09765625" style="58" customWidth="1"/>
    <col min="6" max="6" width="25.19921875" style="2" customWidth="1"/>
    <col min="7" max="7" width="16.3984375" style="2" customWidth="1"/>
    <col min="8" max="8" width="10.796875" style="78" customWidth="1"/>
    <col min="9" max="9" width="7.59765625" style="2" customWidth="1"/>
    <col min="10" max="10" width="7" style="2" bestFit="1" customWidth="1"/>
    <col min="11" max="11" width="6.8984375" style="2" bestFit="1" customWidth="1"/>
    <col min="12" max="18" width="7" style="2" customWidth="1"/>
    <col min="19" max="20" width="9" style="2" bestFit="1" customWidth="1"/>
    <col min="21" max="21" width="10.796875" style="2" bestFit="1" customWidth="1"/>
    <col min="22" max="16384" width="8.8984375" style="2"/>
  </cols>
  <sheetData>
    <row r="1" spans="1:21" x14ac:dyDescent="0.25">
      <c r="A1" s="1"/>
      <c r="B1" s="1" t="s">
        <v>15</v>
      </c>
      <c r="C1" s="1"/>
      <c r="D1" s="1"/>
      <c r="E1" s="54"/>
      <c r="F1" s="1"/>
      <c r="G1" s="1"/>
      <c r="H1" s="6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1"/>
      <c r="B2" s="3" t="s">
        <v>37</v>
      </c>
      <c r="C2" s="1"/>
      <c r="D2" s="1"/>
      <c r="E2" s="55"/>
      <c r="F2" s="1"/>
      <c r="G2" s="1"/>
      <c r="H2" s="6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4" t="s">
        <v>13</v>
      </c>
      <c r="C3" s="5" t="s">
        <v>2</v>
      </c>
      <c r="D3" s="5" t="s">
        <v>17</v>
      </c>
      <c r="E3" s="56" t="s">
        <v>0</v>
      </c>
      <c r="F3" s="4" t="s">
        <v>1</v>
      </c>
      <c r="G3" s="4" t="s">
        <v>32</v>
      </c>
      <c r="H3" s="65" t="s">
        <v>3</v>
      </c>
      <c r="I3" s="5" t="s">
        <v>16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26</v>
      </c>
      <c r="Q3" s="5" t="s">
        <v>27</v>
      </c>
      <c r="R3" s="5" t="s">
        <v>28</v>
      </c>
      <c r="S3" s="6" t="s">
        <v>10</v>
      </c>
      <c r="T3" s="6" t="s">
        <v>31</v>
      </c>
      <c r="U3" s="6" t="s">
        <v>30</v>
      </c>
    </row>
    <row r="4" spans="1:21" ht="14.4" customHeight="1" x14ac:dyDescent="0.25">
      <c r="A4" s="1"/>
      <c r="B4" s="79" t="s">
        <v>38</v>
      </c>
      <c r="C4" s="82">
        <v>4500458474</v>
      </c>
      <c r="D4" s="84" t="s">
        <v>58</v>
      </c>
      <c r="E4" s="56">
        <v>506898</v>
      </c>
      <c r="F4" s="11" t="s">
        <v>60</v>
      </c>
      <c r="G4" s="11" t="s">
        <v>83</v>
      </c>
      <c r="H4" s="86">
        <v>44475</v>
      </c>
      <c r="I4" s="7"/>
      <c r="J4" s="6"/>
      <c r="K4" s="6">
        <v>51</v>
      </c>
      <c r="L4" s="6">
        <v>172</v>
      </c>
      <c r="M4" s="6">
        <v>91</v>
      </c>
      <c r="N4" s="6">
        <v>131</v>
      </c>
      <c r="O4" s="6"/>
      <c r="P4" s="6"/>
      <c r="Q4" s="6"/>
      <c r="R4" s="6"/>
      <c r="S4" s="6">
        <f>SUM(K4:R4)</f>
        <v>445</v>
      </c>
      <c r="T4" s="14">
        <v>5.41</v>
      </c>
      <c r="U4" s="14">
        <f>T4*S4</f>
        <v>2407.4500000000003</v>
      </c>
    </row>
    <row r="5" spans="1:21" x14ac:dyDescent="0.25">
      <c r="A5" s="1"/>
      <c r="B5" s="80"/>
      <c r="C5" s="83"/>
      <c r="D5" s="85"/>
      <c r="E5" s="56">
        <v>506898</v>
      </c>
      <c r="F5" s="4" t="s">
        <v>61</v>
      </c>
      <c r="G5" s="11" t="s">
        <v>80</v>
      </c>
      <c r="H5" s="87"/>
      <c r="I5" s="7"/>
      <c r="J5" s="6"/>
      <c r="K5" s="6">
        <v>100</v>
      </c>
      <c r="L5" s="6">
        <v>218</v>
      </c>
      <c r="M5" s="6">
        <v>25</v>
      </c>
      <c r="N5" s="6">
        <v>45</v>
      </c>
      <c r="O5" s="6">
        <v>0</v>
      </c>
      <c r="P5" s="6"/>
      <c r="Q5" s="6"/>
      <c r="R5" s="6"/>
      <c r="S5" s="6">
        <f t="shared" ref="S5:S7" si="0">SUM(K5:R5)</f>
        <v>388</v>
      </c>
      <c r="T5" s="14">
        <v>5.64</v>
      </c>
      <c r="U5" s="14">
        <f t="shared" ref="U5:U7" si="1">T5*S5</f>
        <v>2188.3199999999997</v>
      </c>
    </row>
    <row r="6" spans="1:21" x14ac:dyDescent="0.25">
      <c r="A6" s="1"/>
      <c r="B6" s="80"/>
      <c r="C6" s="83"/>
      <c r="D6" s="85"/>
      <c r="E6" s="56">
        <v>506898</v>
      </c>
      <c r="F6" s="4" t="s">
        <v>62</v>
      </c>
      <c r="G6" s="11" t="s">
        <v>79</v>
      </c>
      <c r="H6" s="87"/>
      <c r="I6" s="7"/>
      <c r="J6" s="6"/>
      <c r="K6" s="6">
        <v>41</v>
      </c>
      <c r="L6" s="6">
        <v>131</v>
      </c>
      <c r="M6" s="6">
        <v>115</v>
      </c>
      <c r="N6" s="6">
        <v>54</v>
      </c>
      <c r="O6" s="6">
        <v>25</v>
      </c>
      <c r="P6" s="6"/>
      <c r="Q6" s="6"/>
      <c r="R6" s="6"/>
      <c r="S6" s="6">
        <f t="shared" si="0"/>
        <v>366</v>
      </c>
      <c r="T6" s="14">
        <v>6.6</v>
      </c>
      <c r="U6" s="14">
        <f t="shared" si="1"/>
        <v>2415.6</v>
      </c>
    </row>
    <row r="7" spans="1:21" x14ac:dyDescent="0.25">
      <c r="A7" s="1"/>
      <c r="B7" s="80"/>
      <c r="C7" s="83"/>
      <c r="D7" s="85"/>
      <c r="E7" s="56">
        <v>506898</v>
      </c>
      <c r="F7" s="4" t="s">
        <v>63</v>
      </c>
      <c r="G7" s="11" t="s">
        <v>78</v>
      </c>
      <c r="H7" s="87"/>
      <c r="I7" s="7"/>
      <c r="J7" s="6"/>
      <c r="K7" s="6">
        <v>73</v>
      </c>
      <c r="L7" s="6">
        <v>233</v>
      </c>
      <c r="M7" s="6">
        <v>204</v>
      </c>
      <c r="N7" s="6">
        <v>95</v>
      </c>
      <c r="O7" s="6">
        <v>34</v>
      </c>
      <c r="P7" s="6"/>
      <c r="Q7" s="6"/>
      <c r="R7" s="6"/>
      <c r="S7" s="6">
        <f t="shared" si="0"/>
        <v>639</v>
      </c>
      <c r="T7" s="14">
        <v>6.65</v>
      </c>
      <c r="U7" s="14">
        <f t="shared" si="1"/>
        <v>4249.3500000000004</v>
      </c>
    </row>
    <row r="8" spans="1:21" x14ac:dyDescent="0.25">
      <c r="A8" s="1"/>
      <c r="B8" s="80"/>
      <c r="C8" s="83"/>
      <c r="D8" s="85"/>
      <c r="E8" s="56">
        <v>506898</v>
      </c>
      <c r="F8" s="4" t="s">
        <v>64</v>
      </c>
      <c r="G8" s="11" t="s">
        <v>82</v>
      </c>
      <c r="H8" s="88"/>
      <c r="I8" s="7"/>
      <c r="J8" s="6"/>
      <c r="K8" s="6">
        <v>175</v>
      </c>
      <c r="L8" s="6">
        <v>204</v>
      </c>
      <c r="M8" s="6">
        <v>400</v>
      </c>
      <c r="N8" s="6">
        <v>259</v>
      </c>
      <c r="O8" s="6">
        <v>59</v>
      </c>
      <c r="P8" s="6"/>
      <c r="Q8" s="6"/>
      <c r="R8" s="6"/>
      <c r="S8" s="6">
        <f t="shared" ref="S8:S20" si="2">SUM(K8:R8)</f>
        <v>1097</v>
      </c>
      <c r="T8" s="14">
        <v>5.41</v>
      </c>
      <c r="U8" s="14">
        <f t="shared" ref="U8:U12" si="3">T8*S8</f>
        <v>5934.77</v>
      </c>
    </row>
    <row r="9" spans="1:21" x14ac:dyDescent="0.25">
      <c r="A9" s="1"/>
      <c r="B9" s="80"/>
      <c r="C9" s="83"/>
      <c r="D9" s="85"/>
      <c r="E9" s="56">
        <v>506898</v>
      </c>
      <c r="F9" s="4" t="s">
        <v>65</v>
      </c>
      <c r="G9" s="11" t="s">
        <v>81</v>
      </c>
      <c r="H9" s="88"/>
      <c r="I9" s="7"/>
      <c r="J9" s="6"/>
      <c r="K9" s="6">
        <v>96</v>
      </c>
      <c r="L9" s="6">
        <v>307</v>
      </c>
      <c r="M9" s="6">
        <v>268</v>
      </c>
      <c r="N9" s="6">
        <v>126</v>
      </c>
      <c r="O9" s="6">
        <v>45</v>
      </c>
      <c r="P9" s="6"/>
      <c r="Q9" s="6"/>
      <c r="R9" s="6"/>
      <c r="S9" s="6">
        <f t="shared" ref="S9" si="4">SUM(K9:R9)</f>
        <v>842</v>
      </c>
      <c r="T9" s="14">
        <v>6.54</v>
      </c>
      <c r="U9" s="14">
        <f t="shared" ref="U9" si="5">T9*S9</f>
        <v>5506.68</v>
      </c>
    </row>
    <row r="10" spans="1:21" x14ac:dyDescent="0.25">
      <c r="A10" s="1"/>
      <c r="B10" s="80"/>
      <c r="C10" s="83"/>
      <c r="D10" s="85"/>
      <c r="E10" s="56">
        <v>506898</v>
      </c>
      <c r="F10" s="4" t="s">
        <v>66</v>
      </c>
      <c r="G10" s="11" t="s">
        <v>84</v>
      </c>
      <c r="H10" s="88"/>
      <c r="I10" s="7"/>
      <c r="J10" s="6"/>
      <c r="K10" s="6">
        <v>79</v>
      </c>
      <c r="L10" s="6">
        <v>100</v>
      </c>
      <c r="M10" s="6">
        <v>390</v>
      </c>
      <c r="N10" s="6">
        <v>200</v>
      </c>
      <c r="O10" s="6">
        <v>67</v>
      </c>
      <c r="P10" s="6"/>
      <c r="Q10" s="6"/>
      <c r="R10" s="6"/>
      <c r="S10" s="6">
        <f t="shared" si="2"/>
        <v>836</v>
      </c>
      <c r="T10" s="14">
        <v>5.64</v>
      </c>
      <c r="U10" s="14">
        <f t="shared" si="3"/>
        <v>4715.04</v>
      </c>
    </row>
    <row r="11" spans="1:21" x14ac:dyDescent="0.25">
      <c r="A11" s="1"/>
      <c r="B11" s="80"/>
      <c r="C11" s="83"/>
      <c r="D11" s="85"/>
      <c r="E11" s="56">
        <v>506898</v>
      </c>
      <c r="F11" s="4" t="s">
        <v>67</v>
      </c>
      <c r="G11" s="11" t="s">
        <v>77</v>
      </c>
      <c r="H11" s="88"/>
      <c r="I11" s="7"/>
      <c r="J11" s="6"/>
      <c r="K11" s="6">
        <v>41</v>
      </c>
      <c r="L11" s="6">
        <v>131</v>
      </c>
      <c r="M11" s="6">
        <v>115</v>
      </c>
      <c r="N11" s="6">
        <v>54</v>
      </c>
      <c r="O11" s="6">
        <v>25</v>
      </c>
      <c r="P11" s="6"/>
      <c r="Q11" s="6"/>
      <c r="R11" s="6"/>
      <c r="S11" s="6">
        <f t="shared" si="2"/>
        <v>366</v>
      </c>
      <c r="T11" s="14">
        <v>6.6</v>
      </c>
      <c r="U11" s="14">
        <f t="shared" si="3"/>
        <v>2415.6</v>
      </c>
    </row>
    <row r="12" spans="1:21" x14ac:dyDescent="0.25">
      <c r="A12" s="1"/>
      <c r="B12" s="80"/>
      <c r="C12" s="83"/>
      <c r="D12" s="85"/>
      <c r="E12" s="56">
        <v>507202</v>
      </c>
      <c r="F12" s="4" t="s">
        <v>68</v>
      </c>
      <c r="G12" s="11" t="s">
        <v>86</v>
      </c>
      <c r="H12" s="88"/>
      <c r="I12" s="7"/>
      <c r="J12" s="6"/>
      <c r="K12" s="6">
        <v>43</v>
      </c>
      <c r="L12" s="6">
        <v>137</v>
      </c>
      <c r="M12" s="6">
        <v>120</v>
      </c>
      <c r="N12" s="6">
        <v>56</v>
      </c>
      <c r="O12" s="6">
        <v>25</v>
      </c>
      <c r="P12" s="6"/>
      <c r="Q12" s="6"/>
      <c r="R12" s="6"/>
      <c r="S12" s="6">
        <f t="shared" si="2"/>
        <v>381</v>
      </c>
      <c r="T12" s="14">
        <v>5.61</v>
      </c>
      <c r="U12" s="14">
        <f t="shared" si="3"/>
        <v>2137.4100000000003</v>
      </c>
    </row>
    <row r="13" spans="1:21" x14ac:dyDescent="0.25">
      <c r="A13" s="1"/>
      <c r="B13" s="80"/>
      <c r="C13" s="83"/>
      <c r="D13" s="85"/>
      <c r="E13" s="56">
        <v>507202</v>
      </c>
      <c r="F13" s="4" t="s">
        <v>69</v>
      </c>
      <c r="G13" s="11"/>
      <c r="H13" s="88"/>
      <c r="I13" s="7"/>
      <c r="J13" s="6"/>
      <c r="K13" s="6"/>
      <c r="L13" s="6"/>
      <c r="M13" s="6"/>
      <c r="N13" s="6"/>
      <c r="O13" s="6"/>
      <c r="P13" s="6"/>
      <c r="Q13" s="6"/>
      <c r="R13" s="6"/>
      <c r="S13" s="6">
        <f t="shared" si="2"/>
        <v>0</v>
      </c>
      <c r="T13" s="14"/>
      <c r="U13" s="14">
        <f t="shared" ref="U13:U20" si="6">T13*S13</f>
        <v>0</v>
      </c>
    </row>
    <row r="14" spans="1:21" x14ac:dyDescent="0.25">
      <c r="A14" s="1"/>
      <c r="B14" s="80"/>
      <c r="C14" s="83"/>
      <c r="D14" s="85"/>
      <c r="E14" s="56">
        <v>507202</v>
      </c>
      <c r="F14" s="4" t="s">
        <v>70</v>
      </c>
      <c r="G14" s="11" t="s">
        <v>87</v>
      </c>
      <c r="H14" s="88"/>
      <c r="I14" s="7"/>
      <c r="J14" s="6"/>
      <c r="K14" s="6">
        <v>76</v>
      </c>
      <c r="L14" s="6">
        <v>242</v>
      </c>
      <c r="M14" s="6">
        <v>212</v>
      </c>
      <c r="N14" s="6">
        <v>99</v>
      </c>
      <c r="O14" s="6">
        <v>36</v>
      </c>
      <c r="P14" s="6"/>
      <c r="Q14" s="6"/>
      <c r="R14" s="6"/>
      <c r="S14" s="6">
        <f t="shared" si="2"/>
        <v>665</v>
      </c>
      <c r="T14" s="14">
        <v>5.61</v>
      </c>
      <c r="U14" s="14">
        <f t="shared" si="6"/>
        <v>3730.65</v>
      </c>
    </row>
    <row r="15" spans="1:21" x14ac:dyDescent="0.25">
      <c r="A15" s="1"/>
      <c r="B15" s="80"/>
      <c r="C15" s="83"/>
      <c r="D15" s="85"/>
      <c r="E15" s="56">
        <v>507202</v>
      </c>
      <c r="F15" s="4" t="s">
        <v>71</v>
      </c>
      <c r="G15" s="11" t="s">
        <v>89</v>
      </c>
      <c r="H15" s="88"/>
      <c r="I15" s="7"/>
      <c r="J15" s="6"/>
      <c r="K15" s="6">
        <v>62</v>
      </c>
      <c r="L15" s="6">
        <v>197</v>
      </c>
      <c r="M15" s="6">
        <v>172</v>
      </c>
      <c r="N15" s="6">
        <v>81</v>
      </c>
      <c r="O15" s="6">
        <v>29</v>
      </c>
      <c r="P15" s="6"/>
      <c r="Q15" s="6"/>
      <c r="R15" s="6"/>
      <c r="S15" s="6">
        <f t="shared" si="2"/>
        <v>541</v>
      </c>
      <c r="T15" s="14">
        <v>6</v>
      </c>
      <c r="U15" s="14">
        <f t="shared" si="6"/>
        <v>3246</v>
      </c>
    </row>
    <row r="16" spans="1:21" x14ac:dyDescent="0.25">
      <c r="A16" s="1"/>
      <c r="B16" s="80"/>
      <c r="C16" s="83"/>
      <c r="D16" s="85"/>
      <c r="E16" s="56">
        <v>507202</v>
      </c>
      <c r="F16" s="4" t="s">
        <v>72</v>
      </c>
      <c r="G16" s="11" t="s">
        <v>99</v>
      </c>
      <c r="H16" s="88"/>
      <c r="I16" s="7"/>
      <c r="J16" s="6"/>
      <c r="K16" s="6">
        <v>218</v>
      </c>
      <c r="L16" s="6">
        <v>693</v>
      </c>
      <c r="M16" s="6">
        <v>606</v>
      </c>
      <c r="N16" s="6">
        <v>284</v>
      </c>
      <c r="O16" s="6">
        <v>102</v>
      </c>
      <c r="P16" s="6"/>
      <c r="Q16" s="6"/>
      <c r="R16" s="6"/>
      <c r="S16" s="6">
        <f t="shared" si="2"/>
        <v>1903</v>
      </c>
      <c r="T16" s="14">
        <v>5.68</v>
      </c>
      <c r="U16" s="14">
        <f t="shared" si="6"/>
        <v>10809.039999999999</v>
      </c>
    </row>
    <row r="17" spans="1:21" x14ac:dyDescent="0.25">
      <c r="A17" s="1"/>
      <c r="B17" s="80"/>
      <c r="C17" s="83"/>
      <c r="D17" s="85"/>
      <c r="E17" s="56">
        <v>507202</v>
      </c>
      <c r="F17" s="4" t="s">
        <v>73</v>
      </c>
      <c r="G17" s="11" t="s">
        <v>85</v>
      </c>
      <c r="H17" s="88"/>
      <c r="I17" s="7"/>
      <c r="J17" s="6"/>
      <c r="K17" s="6">
        <v>59</v>
      </c>
      <c r="L17" s="6">
        <v>189</v>
      </c>
      <c r="M17" s="6">
        <v>165</v>
      </c>
      <c r="N17" s="6">
        <v>77</v>
      </c>
      <c r="O17" s="6">
        <v>28</v>
      </c>
      <c r="P17" s="6"/>
      <c r="Q17" s="6"/>
      <c r="R17" s="6"/>
      <c r="S17" s="6">
        <f t="shared" si="2"/>
        <v>518</v>
      </c>
      <c r="T17" s="14">
        <v>5.61</v>
      </c>
      <c r="U17" s="14">
        <f t="shared" si="6"/>
        <v>2905.98</v>
      </c>
    </row>
    <row r="18" spans="1:21" x14ac:dyDescent="0.25">
      <c r="A18" s="1"/>
      <c r="B18" s="80"/>
      <c r="C18" s="83"/>
      <c r="D18" s="85"/>
      <c r="E18" s="56">
        <v>507202</v>
      </c>
      <c r="F18" s="4" t="s">
        <v>74</v>
      </c>
      <c r="G18" s="11" t="s">
        <v>90</v>
      </c>
      <c r="H18" s="88"/>
      <c r="I18" s="7"/>
      <c r="J18" s="6"/>
      <c r="K18" s="6">
        <v>73</v>
      </c>
      <c r="L18" s="6">
        <v>233</v>
      </c>
      <c r="M18" s="6">
        <v>204</v>
      </c>
      <c r="N18" s="6">
        <v>95</v>
      </c>
      <c r="O18" s="6">
        <v>34</v>
      </c>
      <c r="P18" s="6"/>
      <c r="Q18" s="6"/>
      <c r="R18" s="6"/>
      <c r="S18" s="6">
        <f t="shared" si="2"/>
        <v>639</v>
      </c>
      <c r="T18" s="14">
        <v>5.71</v>
      </c>
      <c r="U18" s="14">
        <f t="shared" si="6"/>
        <v>3648.69</v>
      </c>
    </row>
    <row r="19" spans="1:21" x14ac:dyDescent="0.25">
      <c r="A19" s="1"/>
      <c r="B19" s="80"/>
      <c r="C19" s="83"/>
      <c r="D19" s="85"/>
      <c r="E19" s="56">
        <v>507202</v>
      </c>
      <c r="F19" s="4" t="s">
        <v>75</v>
      </c>
      <c r="G19" s="11"/>
      <c r="H19" s="88"/>
      <c r="I19" s="7"/>
      <c r="J19" s="6"/>
      <c r="K19" s="6"/>
      <c r="L19" s="6"/>
      <c r="M19" s="6"/>
      <c r="N19" s="6"/>
      <c r="O19" s="6"/>
      <c r="P19" s="6"/>
      <c r="Q19" s="6"/>
      <c r="R19" s="6"/>
      <c r="S19" s="6">
        <f t="shared" si="2"/>
        <v>0</v>
      </c>
      <c r="T19" s="14"/>
      <c r="U19" s="14">
        <f t="shared" si="6"/>
        <v>0</v>
      </c>
    </row>
    <row r="20" spans="1:21" x14ac:dyDescent="0.25">
      <c r="A20" s="1"/>
      <c r="B20" s="80"/>
      <c r="C20" s="83"/>
      <c r="D20" s="85"/>
      <c r="E20" s="56">
        <v>507202</v>
      </c>
      <c r="F20" s="4" t="s">
        <v>76</v>
      </c>
      <c r="G20" s="11" t="s">
        <v>88</v>
      </c>
      <c r="H20" s="88"/>
      <c r="I20" s="7"/>
      <c r="J20" s="6"/>
      <c r="K20" s="6">
        <v>57</v>
      </c>
      <c r="L20" s="6">
        <v>182</v>
      </c>
      <c r="M20" s="6">
        <v>159</v>
      </c>
      <c r="N20" s="6">
        <v>75</v>
      </c>
      <c r="O20" s="6">
        <v>27</v>
      </c>
      <c r="P20" s="6"/>
      <c r="Q20" s="6"/>
      <c r="R20" s="6"/>
      <c r="S20" s="6">
        <f t="shared" si="2"/>
        <v>500</v>
      </c>
      <c r="T20" s="14">
        <v>5.71</v>
      </c>
      <c r="U20" s="14">
        <f t="shared" si="6"/>
        <v>2855</v>
      </c>
    </row>
    <row r="21" spans="1:21" x14ac:dyDescent="0.25">
      <c r="A21" s="1"/>
      <c r="B21" s="80"/>
      <c r="C21" s="83"/>
      <c r="D21" s="9"/>
      <c r="E21" s="57" t="s">
        <v>10</v>
      </c>
      <c r="F21" s="8"/>
      <c r="G21" s="8"/>
      <c r="H21" s="88"/>
      <c r="I21" s="9">
        <f>SUM(I10:I10)</f>
        <v>0</v>
      </c>
      <c r="J21" s="10"/>
      <c r="K21" s="10">
        <f>SUM(K4:K20)</f>
        <v>1244</v>
      </c>
      <c r="L21" s="10">
        <f>SUM(L4:L20)</f>
        <v>3369</v>
      </c>
      <c r="M21" s="10">
        <f>SUM(M4:M20)</f>
        <v>3246</v>
      </c>
      <c r="N21" s="10">
        <f>SUM(N4:N20)</f>
        <v>1731</v>
      </c>
      <c r="O21" s="10">
        <f>SUM(O4:O20)</f>
        <v>536</v>
      </c>
      <c r="P21" s="10">
        <f>SUM(P4:P11)</f>
        <v>0</v>
      </c>
      <c r="Q21" s="10">
        <f>SUM(Q4:Q11)</f>
        <v>0</v>
      </c>
      <c r="R21" s="10">
        <f>SUM(R4:R11)</f>
        <v>0</v>
      </c>
      <c r="S21" s="10">
        <f>SUM(S4:S20)</f>
        <v>10126</v>
      </c>
      <c r="T21" s="10"/>
      <c r="U21" s="10">
        <f>SUM(U4:U20)</f>
        <v>59165.580000000009</v>
      </c>
    </row>
    <row r="22" spans="1:21" x14ac:dyDescent="0.25">
      <c r="A22" s="1"/>
      <c r="B22" s="80"/>
      <c r="C22" s="83"/>
      <c r="D22" s="84" t="s">
        <v>59</v>
      </c>
      <c r="E22" s="56">
        <v>529693</v>
      </c>
      <c r="F22" s="11" t="s">
        <v>60</v>
      </c>
      <c r="G22" s="11" t="s">
        <v>91</v>
      </c>
      <c r="H22" s="88"/>
      <c r="I22" s="7"/>
      <c r="J22" s="6"/>
      <c r="K22" s="6"/>
      <c r="L22" s="6"/>
      <c r="M22" s="6"/>
      <c r="N22" s="6"/>
      <c r="O22" s="6"/>
      <c r="P22" s="6">
        <v>136</v>
      </c>
      <c r="Q22" s="6">
        <v>112</v>
      </c>
      <c r="R22" s="6">
        <v>34</v>
      </c>
      <c r="S22" s="6">
        <f t="shared" ref="S22:S29" si="7">SUM(K22:R22)</f>
        <v>282</v>
      </c>
      <c r="T22" s="14">
        <v>5.82</v>
      </c>
      <c r="U22" s="14">
        <f t="shared" ref="U22:U29" si="8">T22*S22</f>
        <v>1641.24</v>
      </c>
    </row>
    <row r="23" spans="1:21" x14ac:dyDescent="0.25">
      <c r="A23" s="1"/>
      <c r="B23" s="80"/>
      <c r="C23" s="83"/>
      <c r="D23" s="83"/>
      <c r="E23" s="56">
        <v>529693</v>
      </c>
      <c r="F23" s="4" t="s">
        <v>61</v>
      </c>
      <c r="G23" s="11" t="s">
        <v>92</v>
      </c>
      <c r="H23" s="88"/>
      <c r="I23" s="7"/>
      <c r="J23" s="6"/>
      <c r="K23" s="6"/>
      <c r="L23" s="6"/>
      <c r="M23" s="6"/>
      <c r="N23" s="6"/>
      <c r="O23" s="6"/>
      <c r="P23" s="6">
        <v>149</v>
      </c>
      <c r="Q23" s="6">
        <v>124</v>
      </c>
      <c r="R23" s="6">
        <v>37</v>
      </c>
      <c r="S23" s="6">
        <f t="shared" si="7"/>
        <v>310</v>
      </c>
      <c r="T23" s="14">
        <v>6.07</v>
      </c>
      <c r="U23" s="14">
        <f t="shared" si="8"/>
        <v>1881.7</v>
      </c>
    </row>
    <row r="24" spans="1:21" x14ac:dyDescent="0.25">
      <c r="A24" s="1"/>
      <c r="B24" s="80"/>
      <c r="C24" s="83"/>
      <c r="D24" s="83"/>
      <c r="E24" s="56">
        <v>529693</v>
      </c>
      <c r="F24" s="4" t="s">
        <v>62</v>
      </c>
      <c r="G24" s="11" t="s">
        <v>93</v>
      </c>
      <c r="H24" s="88"/>
      <c r="I24" s="7"/>
      <c r="J24" s="6"/>
      <c r="K24" s="6"/>
      <c r="L24" s="6"/>
      <c r="M24" s="6"/>
      <c r="N24" s="6"/>
      <c r="O24" s="6"/>
      <c r="P24" s="6"/>
      <c r="Q24" s="6"/>
      <c r="R24" s="6"/>
      <c r="S24" s="6">
        <f t="shared" si="7"/>
        <v>0</v>
      </c>
      <c r="T24" s="14"/>
      <c r="U24" s="14">
        <f t="shared" si="8"/>
        <v>0</v>
      </c>
    </row>
    <row r="25" spans="1:21" x14ac:dyDescent="0.25">
      <c r="A25" s="1"/>
      <c r="B25" s="80"/>
      <c r="C25" s="83"/>
      <c r="D25" s="83"/>
      <c r="E25" s="56">
        <v>529693</v>
      </c>
      <c r="F25" s="4" t="s">
        <v>63</v>
      </c>
      <c r="G25" s="11" t="s">
        <v>94</v>
      </c>
      <c r="H25" s="88"/>
      <c r="I25" s="7"/>
      <c r="J25" s="6"/>
      <c r="K25" s="6"/>
      <c r="L25" s="6"/>
      <c r="M25" s="6"/>
      <c r="N25" s="6"/>
      <c r="O25" s="6"/>
      <c r="P25" s="6"/>
      <c r="Q25" s="6"/>
      <c r="R25" s="6"/>
      <c r="S25" s="6">
        <f t="shared" si="7"/>
        <v>0</v>
      </c>
      <c r="T25" s="14"/>
      <c r="U25" s="14">
        <f t="shared" si="8"/>
        <v>0</v>
      </c>
    </row>
    <row r="26" spans="1:21" x14ac:dyDescent="0.25">
      <c r="A26" s="1"/>
      <c r="B26" s="80"/>
      <c r="C26" s="83"/>
      <c r="D26" s="83"/>
      <c r="E26" s="56">
        <v>529693</v>
      </c>
      <c r="F26" s="4" t="s">
        <v>64</v>
      </c>
      <c r="G26" s="11" t="s">
        <v>95</v>
      </c>
      <c r="H26" s="88"/>
      <c r="I26" s="7"/>
      <c r="J26" s="6"/>
      <c r="K26" s="6"/>
      <c r="L26" s="6"/>
      <c r="M26" s="6"/>
      <c r="N26" s="6"/>
      <c r="O26" s="6"/>
      <c r="P26" s="6">
        <v>225</v>
      </c>
      <c r="Q26" s="6">
        <v>185</v>
      </c>
      <c r="R26" s="6">
        <v>56</v>
      </c>
      <c r="S26" s="6">
        <f t="shared" si="7"/>
        <v>466</v>
      </c>
      <c r="T26" s="14">
        <v>5.82</v>
      </c>
      <c r="U26" s="14">
        <f t="shared" si="8"/>
        <v>2712.1200000000003</v>
      </c>
    </row>
    <row r="27" spans="1:21" x14ac:dyDescent="0.25">
      <c r="A27" s="1"/>
      <c r="B27" s="80"/>
      <c r="C27" s="83"/>
      <c r="D27" s="83"/>
      <c r="E27" s="56">
        <v>529693</v>
      </c>
      <c r="F27" s="4" t="s">
        <v>65</v>
      </c>
      <c r="G27" s="11" t="s">
        <v>96</v>
      </c>
      <c r="H27" s="88"/>
      <c r="I27" s="7"/>
      <c r="J27" s="6"/>
      <c r="K27" s="6"/>
      <c r="L27" s="6"/>
      <c r="M27" s="6"/>
      <c r="N27" s="6"/>
      <c r="O27" s="6"/>
      <c r="P27" s="6"/>
      <c r="Q27" s="6"/>
      <c r="R27" s="6"/>
      <c r="S27" s="6">
        <f t="shared" si="7"/>
        <v>0</v>
      </c>
      <c r="T27" s="14"/>
      <c r="U27" s="14">
        <f t="shared" si="8"/>
        <v>0</v>
      </c>
    </row>
    <row r="28" spans="1:21" x14ac:dyDescent="0.25">
      <c r="A28" s="1"/>
      <c r="B28" s="80"/>
      <c r="C28" s="83"/>
      <c r="D28" s="83"/>
      <c r="E28" s="56">
        <v>529693</v>
      </c>
      <c r="F28" s="4" t="s">
        <v>66</v>
      </c>
      <c r="G28" s="11" t="s">
        <v>97</v>
      </c>
      <c r="H28" s="88"/>
      <c r="I28" s="7"/>
      <c r="J28" s="6"/>
      <c r="K28" s="6"/>
      <c r="L28" s="6"/>
      <c r="M28" s="6"/>
      <c r="N28" s="6"/>
      <c r="O28" s="6"/>
      <c r="P28" s="6">
        <v>202</v>
      </c>
      <c r="Q28" s="6">
        <v>168</v>
      </c>
      <c r="R28" s="6">
        <v>50</v>
      </c>
      <c r="S28" s="6">
        <f t="shared" si="7"/>
        <v>420</v>
      </c>
      <c r="T28" s="14">
        <v>5.82</v>
      </c>
      <c r="U28" s="14">
        <f t="shared" si="8"/>
        <v>2444.4</v>
      </c>
    </row>
    <row r="29" spans="1:21" x14ac:dyDescent="0.25">
      <c r="A29" s="1"/>
      <c r="B29" s="80"/>
      <c r="C29" s="83"/>
      <c r="D29" s="83"/>
      <c r="E29" s="56">
        <v>529693</v>
      </c>
      <c r="F29" s="4" t="s">
        <v>67</v>
      </c>
      <c r="G29" s="11" t="s">
        <v>98</v>
      </c>
      <c r="H29" s="88"/>
      <c r="I29" s="7"/>
      <c r="J29" s="6"/>
      <c r="K29" s="6"/>
      <c r="L29" s="6"/>
      <c r="M29" s="6"/>
      <c r="N29" s="6"/>
      <c r="O29" s="6"/>
      <c r="P29" s="6"/>
      <c r="Q29" s="6"/>
      <c r="R29" s="6"/>
      <c r="S29" s="6">
        <f t="shared" si="7"/>
        <v>0</v>
      </c>
      <c r="T29" s="14"/>
      <c r="U29" s="14">
        <f t="shared" si="8"/>
        <v>0</v>
      </c>
    </row>
    <row r="30" spans="1:21" x14ac:dyDescent="0.25">
      <c r="A30" s="1"/>
      <c r="B30" s="80"/>
      <c r="C30" s="9" t="s">
        <v>11</v>
      </c>
      <c r="D30" s="9"/>
      <c r="E30" s="57" t="s">
        <v>10</v>
      </c>
      <c r="F30" s="8"/>
      <c r="G30" s="8"/>
      <c r="H30" s="66" t="s">
        <v>12</v>
      </c>
      <c r="I30" s="9"/>
      <c r="J30" s="10">
        <f>SUM(J4:J29)</f>
        <v>0</v>
      </c>
      <c r="K30" s="10">
        <f t="shared" ref="K30:S30" si="9">SUM(K22:K29)</f>
        <v>0</v>
      </c>
      <c r="L30" s="10">
        <f t="shared" si="9"/>
        <v>0</v>
      </c>
      <c r="M30" s="10">
        <f t="shared" si="9"/>
        <v>0</v>
      </c>
      <c r="N30" s="10">
        <f t="shared" si="9"/>
        <v>0</v>
      </c>
      <c r="O30" s="10">
        <f t="shared" si="9"/>
        <v>0</v>
      </c>
      <c r="P30" s="10">
        <f t="shared" si="9"/>
        <v>712</v>
      </c>
      <c r="Q30" s="10">
        <f t="shared" si="9"/>
        <v>589</v>
      </c>
      <c r="R30" s="10">
        <f t="shared" si="9"/>
        <v>177</v>
      </c>
      <c r="S30" s="10">
        <f t="shared" si="9"/>
        <v>1478</v>
      </c>
      <c r="T30" s="10"/>
      <c r="U30" s="21">
        <f>SUM(U22:U29)</f>
        <v>8679.4600000000009</v>
      </c>
    </row>
    <row r="31" spans="1:21" x14ac:dyDescent="0.25">
      <c r="A31" s="1"/>
      <c r="B31" s="81"/>
      <c r="C31" s="13"/>
      <c r="D31" s="13"/>
      <c r="E31" s="15"/>
      <c r="F31" s="15" t="s">
        <v>14</v>
      </c>
      <c r="G31" s="15" t="s">
        <v>14</v>
      </c>
      <c r="H31" s="67"/>
      <c r="I31" s="12">
        <f>SUM(I30)</f>
        <v>0</v>
      </c>
      <c r="J31" s="12">
        <f t="shared" ref="J31" si="10">SUM(J30)</f>
        <v>0</v>
      </c>
      <c r="K31" s="16">
        <f t="shared" ref="K31:U31" si="11">SUM(K30,K21)</f>
        <v>1244</v>
      </c>
      <c r="L31" s="16">
        <f t="shared" si="11"/>
        <v>3369</v>
      </c>
      <c r="M31" s="16">
        <f t="shared" si="11"/>
        <v>3246</v>
      </c>
      <c r="N31" s="16">
        <f t="shared" si="11"/>
        <v>1731</v>
      </c>
      <c r="O31" s="16">
        <f t="shared" si="11"/>
        <v>536</v>
      </c>
      <c r="P31" s="16">
        <f t="shared" si="11"/>
        <v>712</v>
      </c>
      <c r="Q31" s="16">
        <f t="shared" si="11"/>
        <v>589</v>
      </c>
      <c r="R31" s="16">
        <f t="shared" si="11"/>
        <v>177</v>
      </c>
      <c r="S31" s="16">
        <f t="shared" si="11"/>
        <v>11604</v>
      </c>
      <c r="T31" s="12">
        <f t="shared" si="11"/>
        <v>0</v>
      </c>
      <c r="U31" s="22">
        <f t="shared" si="11"/>
        <v>67845.040000000008</v>
      </c>
    </row>
    <row r="32" spans="1:21" ht="13.5" customHeight="1" x14ac:dyDescent="0.25">
      <c r="A32" s="1"/>
      <c r="B32" s="3"/>
      <c r="C32" s="1"/>
      <c r="D32" s="1"/>
      <c r="E32" s="55"/>
      <c r="F32" s="1"/>
      <c r="G32" s="1"/>
      <c r="H32" s="6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4" t="s">
        <v>13</v>
      </c>
      <c r="C33" s="5" t="s">
        <v>2</v>
      </c>
      <c r="D33" s="5" t="s">
        <v>17</v>
      </c>
      <c r="E33" s="56" t="s">
        <v>0</v>
      </c>
      <c r="F33" s="4" t="s">
        <v>1</v>
      </c>
      <c r="G33" s="4" t="s">
        <v>32</v>
      </c>
      <c r="H33" s="65" t="s">
        <v>3</v>
      </c>
      <c r="I33" s="5" t="s">
        <v>16</v>
      </c>
      <c r="J33" s="5" t="s">
        <v>4</v>
      </c>
      <c r="K33" s="5" t="s">
        <v>5</v>
      </c>
      <c r="L33" s="5" t="s">
        <v>6</v>
      </c>
      <c r="M33" s="5" t="s">
        <v>7</v>
      </c>
      <c r="N33" s="5" t="s">
        <v>8</v>
      </c>
      <c r="O33" s="5" t="s">
        <v>9</v>
      </c>
      <c r="P33" s="5" t="s">
        <v>26</v>
      </c>
      <c r="Q33" s="5" t="s">
        <v>27</v>
      </c>
      <c r="R33" s="5" t="s">
        <v>28</v>
      </c>
      <c r="S33" s="6" t="s">
        <v>10</v>
      </c>
      <c r="T33" s="6" t="s">
        <v>31</v>
      </c>
      <c r="U33" s="6" t="s">
        <v>30</v>
      </c>
    </row>
    <row r="34" spans="1:21" ht="14.4" customHeight="1" x14ac:dyDescent="0.25">
      <c r="A34" s="1"/>
      <c r="B34" s="79" t="s">
        <v>38</v>
      </c>
      <c r="C34" s="82">
        <v>4500458739</v>
      </c>
      <c r="D34" s="84" t="s">
        <v>58</v>
      </c>
      <c r="E34" s="56">
        <v>506898</v>
      </c>
      <c r="F34" s="11" t="s">
        <v>60</v>
      </c>
      <c r="G34" s="11" t="s">
        <v>83</v>
      </c>
      <c r="H34" s="86">
        <v>44549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>
        <f>SUM(K34:R34)</f>
        <v>0</v>
      </c>
      <c r="T34" s="14">
        <v>5.41</v>
      </c>
      <c r="U34" s="14">
        <f>T34*S34</f>
        <v>0</v>
      </c>
    </row>
    <row r="35" spans="1:21" x14ac:dyDescent="0.25">
      <c r="A35" s="1"/>
      <c r="B35" s="80"/>
      <c r="C35" s="83"/>
      <c r="D35" s="85"/>
      <c r="E35" s="56">
        <v>506898</v>
      </c>
      <c r="F35" s="4" t="s">
        <v>61</v>
      </c>
      <c r="G35" s="11" t="s">
        <v>80</v>
      </c>
      <c r="H35" s="87"/>
      <c r="I35" s="7"/>
      <c r="J35" s="6"/>
      <c r="K35" s="6">
        <v>61</v>
      </c>
      <c r="L35" s="6">
        <v>256</v>
      </c>
      <c r="M35" s="6">
        <v>224</v>
      </c>
      <c r="N35" s="6">
        <v>115</v>
      </c>
      <c r="O35" s="6">
        <v>34</v>
      </c>
      <c r="P35" s="6"/>
      <c r="Q35" s="6"/>
      <c r="R35" s="6"/>
      <c r="S35" s="6">
        <f t="shared" ref="S35:S50" si="12">SUM(K35:R35)</f>
        <v>690</v>
      </c>
      <c r="T35" s="14">
        <v>5.64</v>
      </c>
      <c r="U35" s="14">
        <f t="shared" ref="U35:U50" si="13">T35*S35</f>
        <v>3891.6</v>
      </c>
    </row>
    <row r="36" spans="1:21" x14ac:dyDescent="0.25">
      <c r="A36" s="1"/>
      <c r="B36" s="80"/>
      <c r="C36" s="83"/>
      <c r="D36" s="85"/>
      <c r="E36" s="56">
        <v>506898</v>
      </c>
      <c r="F36" s="4" t="s">
        <v>62</v>
      </c>
      <c r="G36" s="11" t="s">
        <v>79</v>
      </c>
      <c r="H36" s="87"/>
      <c r="I36" s="7"/>
      <c r="J36" s="6"/>
      <c r="K36" s="6">
        <v>37</v>
      </c>
      <c r="L36" s="6">
        <v>154</v>
      </c>
      <c r="M36" s="6">
        <v>135</v>
      </c>
      <c r="N36" s="6">
        <v>69</v>
      </c>
      <c r="O36" s="6">
        <v>20</v>
      </c>
      <c r="P36" s="6"/>
      <c r="Q36" s="6"/>
      <c r="R36" s="6"/>
      <c r="S36" s="6">
        <f t="shared" si="12"/>
        <v>415</v>
      </c>
      <c r="T36" s="14">
        <v>6.6</v>
      </c>
      <c r="U36" s="14">
        <f t="shared" si="13"/>
        <v>2739</v>
      </c>
    </row>
    <row r="37" spans="1:21" x14ac:dyDescent="0.25">
      <c r="A37" s="1"/>
      <c r="B37" s="80"/>
      <c r="C37" s="83"/>
      <c r="D37" s="85"/>
      <c r="E37" s="56">
        <v>506898</v>
      </c>
      <c r="F37" s="4" t="s">
        <v>63</v>
      </c>
      <c r="G37" s="11" t="s">
        <v>78</v>
      </c>
      <c r="H37" s="87"/>
      <c r="I37" s="7"/>
      <c r="J37" s="6"/>
      <c r="K37" s="6"/>
      <c r="L37" s="6"/>
      <c r="M37" s="6"/>
      <c r="N37" s="6"/>
      <c r="O37" s="6"/>
      <c r="P37" s="6"/>
      <c r="Q37" s="6"/>
      <c r="R37" s="6"/>
      <c r="S37" s="6">
        <f t="shared" si="12"/>
        <v>0</v>
      </c>
      <c r="T37" s="14">
        <v>6.65</v>
      </c>
      <c r="U37" s="14">
        <f t="shared" si="13"/>
        <v>0</v>
      </c>
    </row>
    <row r="38" spans="1:21" x14ac:dyDescent="0.25">
      <c r="A38" s="1"/>
      <c r="B38" s="80"/>
      <c r="C38" s="83"/>
      <c r="D38" s="85"/>
      <c r="E38" s="56">
        <v>506898</v>
      </c>
      <c r="F38" s="4" t="s">
        <v>64</v>
      </c>
      <c r="G38" s="11" t="s">
        <v>82</v>
      </c>
      <c r="H38" s="88"/>
      <c r="I38" s="7"/>
      <c r="J38" s="6"/>
      <c r="K38" s="6">
        <v>61</v>
      </c>
      <c r="L38" s="6">
        <v>256</v>
      </c>
      <c r="M38" s="6">
        <v>224</v>
      </c>
      <c r="N38" s="6">
        <v>115</v>
      </c>
      <c r="O38" s="6">
        <v>34</v>
      </c>
      <c r="P38" s="6"/>
      <c r="Q38" s="6"/>
      <c r="R38" s="6"/>
      <c r="S38" s="6">
        <f t="shared" si="12"/>
        <v>690</v>
      </c>
      <c r="T38" s="14">
        <v>5.41</v>
      </c>
      <c r="U38" s="14">
        <f t="shared" si="13"/>
        <v>3732.9</v>
      </c>
    </row>
    <row r="39" spans="1:21" x14ac:dyDescent="0.25">
      <c r="A39" s="1"/>
      <c r="B39" s="80"/>
      <c r="C39" s="83"/>
      <c r="D39" s="85"/>
      <c r="E39" s="56">
        <v>506898</v>
      </c>
      <c r="F39" s="4" t="s">
        <v>65</v>
      </c>
      <c r="G39" s="11" t="s">
        <v>81</v>
      </c>
      <c r="H39" s="88"/>
      <c r="I39" s="7"/>
      <c r="J39" s="6"/>
      <c r="K39" s="6"/>
      <c r="L39" s="6"/>
      <c r="M39" s="6"/>
      <c r="N39" s="6"/>
      <c r="O39" s="6"/>
      <c r="P39" s="6"/>
      <c r="Q39" s="6"/>
      <c r="R39" s="6"/>
      <c r="S39" s="6">
        <f t="shared" si="12"/>
        <v>0</v>
      </c>
      <c r="T39" s="14">
        <v>6.54</v>
      </c>
      <c r="U39" s="14">
        <f t="shared" si="13"/>
        <v>0</v>
      </c>
    </row>
    <row r="40" spans="1:21" x14ac:dyDescent="0.25">
      <c r="A40" s="1"/>
      <c r="B40" s="80"/>
      <c r="C40" s="83"/>
      <c r="D40" s="85"/>
      <c r="E40" s="56">
        <v>506898</v>
      </c>
      <c r="F40" s="4" t="s">
        <v>66</v>
      </c>
      <c r="G40" s="11" t="s">
        <v>84</v>
      </c>
      <c r="H40" s="88"/>
      <c r="I40" s="7"/>
      <c r="J40" s="6"/>
      <c r="K40" s="6">
        <v>45</v>
      </c>
      <c r="L40" s="6">
        <v>188</v>
      </c>
      <c r="M40" s="6">
        <v>164</v>
      </c>
      <c r="N40" s="6">
        <v>84</v>
      </c>
      <c r="O40" s="6">
        <v>25</v>
      </c>
      <c r="P40" s="6"/>
      <c r="Q40" s="6"/>
      <c r="R40" s="6"/>
      <c r="S40" s="6">
        <f t="shared" si="12"/>
        <v>506</v>
      </c>
      <c r="T40" s="14">
        <v>5.64</v>
      </c>
      <c r="U40" s="14">
        <f t="shared" si="13"/>
        <v>2853.8399999999997</v>
      </c>
    </row>
    <row r="41" spans="1:21" x14ac:dyDescent="0.25">
      <c r="A41" s="1"/>
      <c r="B41" s="80"/>
      <c r="C41" s="83"/>
      <c r="D41" s="85"/>
      <c r="E41" s="56">
        <v>506898</v>
      </c>
      <c r="F41" s="4" t="s">
        <v>67</v>
      </c>
      <c r="G41" s="11" t="s">
        <v>77</v>
      </c>
      <c r="H41" s="88"/>
      <c r="I41" s="7"/>
      <c r="J41" s="6"/>
      <c r="K41" s="6"/>
      <c r="L41" s="6"/>
      <c r="M41" s="6"/>
      <c r="N41" s="6"/>
      <c r="O41" s="6"/>
      <c r="P41" s="6"/>
      <c r="Q41" s="6"/>
      <c r="R41" s="6"/>
      <c r="S41" s="6">
        <f t="shared" si="12"/>
        <v>0</v>
      </c>
      <c r="T41" s="14">
        <v>6.6</v>
      </c>
      <c r="U41" s="14">
        <f t="shared" si="13"/>
        <v>0</v>
      </c>
    </row>
    <row r="42" spans="1:21" x14ac:dyDescent="0.25">
      <c r="A42" s="1"/>
      <c r="B42" s="80"/>
      <c r="C42" s="83"/>
      <c r="D42" s="85"/>
      <c r="E42" s="56">
        <v>507202</v>
      </c>
      <c r="F42" s="4" t="s">
        <v>68</v>
      </c>
      <c r="G42" s="11" t="s">
        <v>86</v>
      </c>
      <c r="H42" s="88"/>
      <c r="I42" s="7"/>
      <c r="J42" s="6"/>
      <c r="K42" s="6"/>
      <c r="L42" s="6"/>
      <c r="M42" s="6"/>
      <c r="N42" s="6"/>
      <c r="O42" s="6"/>
      <c r="P42" s="6"/>
      <c r="Q42" s="6"/>
      <c r="R42" s="6"/>
      <c r="S42" s="6">
        <f t="shared" si="12"/>
        <v>0</v>
      </c>
      <c r="T42" s="14">
        <v>5.61</v>
      </c>
      <c r="U42" s="14">
        <f t="shared" si="13"/>
        <v>0</v>
      </c>
    </row>
    <row r="43" spans="1:21" x14ac:dyDescent="0.25">
      <c r="A43" s="1"/>
      <c r="B43" s="80"/>
      <c r="C43" s="83"/>
      <c r="D43" s="85"/>
      <c r="E43" s="56">
        <v>507202</v>
      </c>
      <c r="F43" s="4" t="s">
        <v>69</v>
      </c>
      <c r="G43" s="11" t="s">
        <v>103</v>
      </c>
      <c r="H43" s="88"/>
      <c r="I43" s="7"/>
      <c r="J43" s="6"/>
      <c r="K43" s="6">
        <v>23</v>
      </c>
      <c r="L43" s="6">
        <v>66</v>
      </c>
      <c r="M43" s="6">
        <v>56</v>
      </c>
      <c r="N43" s="6">
        <v>30</v>
      </c>
      <c r="O43" s="6">
        <v>12</v>
      </c>
      <c r="P43" s="6"/>
      <c r="Q43" s="6"/>
      <c r="R43" s="6"/>
      <c r="S43" s="6">
        <f t="shared" si="12"/>
        <v>187</v>
      </c>
      <c r="T43" s="14">
        <v>6.15</v>
      </c>
      <c r="U43" s="14">
        <f t="shared" si="13"/>
        <v>1150.05</v>
      </c>
    </row>
    <row r="44" spans="1:21" x14ac:dyDescent="0.25">
      <c r="A44" s="1"/>
      <c r="B44" s="80"/>
      <c r="C44" s="83"/>
      <c r="D44" s="85"/>
      <c r="E44" s="56">
        <v>507202</v>
      </c>
      <c r="F44" s="4" t="s">
        <v>70</v>
      </c>
      <c r="G44" s="11" t="s">
        <v>87</v>
      </c>
      <c r="H44" s="88"/>
      <c r="I44" s="7"/>
      <c r="J44" s="6"/>
      <c r="K44" s="6">
        <v>17</v>
      </c>
      <c r="L44" s="6">
        <v>51</v>
      </c>
      <c r="M44" s="6">
        <v>44</v>
      </c>
      <c r="N44" s="6">
        <v>23</v>
      </c>
      <c r="O44" s="6">
        <v>9</v>
      </c>
      <c r="P44" s="6"/>
      <c r="Q44" s="6"/>
      <c r="R44" s="6"/>
      <c r="S44" s="6">
        <f t="shared" si="12"/>
        <v>144</v>
      </c>
      <c r="T44" s="14">
        <v>5.61</v>
      </c>
      <c r="U44" s="14">
        <f t="shared" si="13"/>
        <v>807.84</v>
      </c>
    </row>
    <row r="45" spans="1:21" x14ac:dyDescent="0.25">
      <c r="A45" s="1"/>
      <c r="B45" s="80"/>
      <c r="C45" s="83"/>
      <c r="D45" s="85"/>
      <c r="E45" s="56">
        <v>507202</v>
      </c>
      <c r="F45" s="4" t="s">
        <v>71</v>
      </c>
      <c r="G45" s="11" t="s">
        <v>89</v>
      </c>
      <c r="H45" s="88"/>
      <c r="I45" s="7"/>
      <c r="J45" s="6"/>
      <c r="K45" s="6">
        <v>21</v>
      </c>
      <c r="L45" s="6">
        <v>60</v>
      </c>
      <c r="M45" s="6">
        <v>51</v>
      </c>
      <c r="N45" s="6">
        <v>28</v>
      </c>
      <c r="O45" s="6">
        <v>11</v>
      </c>
      <c r="P45" s="6"/>
      <c r="Q45" s="6"/>
      <c r="R45" s="6"/>
      <c r="S45" s="6">
        <f t="shared" si="12"/>
        <v>171</v>
      </c>
      <c r="T45" s="14">
        <v>6</v>
      </c>
      <c r="U45" s="14">
        <f t="shared" si="13"/>
        <v>1026</v>
      </c>
    </row>
    <row r="46" spans="1:21" x14ac:dyDescent="0.25">
      <c r="A46" s="1"/>
      <c r="B46" s="80"/>
      <c r="C46" s="83"/>
      <c r="D46" s="85"/>
      <c r="E46" s="56">
        <v>507202</v>
      </c>
      <c r="F46" s="4" t="s">
        <v>72</v>
      </c>
      <c r="G46" s="11" t="s">
        <v>99</v>
      </c>
      <c r="H46" s="88"/>
      <c r="I46" s="7"/>
      <c r="J46" s="6"/>
      <c r="K46" s="6">
        <v>20</v>
      </c>
      <c r="L46" s="6">
        <v>57</v>
      </c>
      <c r="M46" s="6">
        <v>49</v>
      </c>
      <c r="N46" s="6">
        <v>26</v>
      </c>
      <c r="O46" s="6">
        <v>10</v>
      </c>
      <c r="P46" s="6"/>
      <c r="Q46" s="6"/>
      <c r="R46" s="6"/>
      <c r="S46" s="6">
        <f t="shared" si="12"/>
        <v>162</v>
      </c>
      <c r="T46" s="14">
        <v>5.68</v>
      </c>
      <c r="U46" s="14">
        <f t="shared" si="13"/>
        <v>920.16</v>
      </c>
    </row>
    <row r="47" spans="1:21" x14ac:dyDescent="0.25">
      <c r="A47" s="1"/>
      <c r="B47" s="80"/>
      <c r="C47" s="83"/>
      <c r="D47" s="85"/>
      <c r="E47" s="56">
        <v>507202</v>
      </c>
      <c r="F47" s="4" t="s">
        <v>73</v>
      </c>
      <c r="G47" s="11" t="s">
        <v>85</v>
      </c>
      <c r="H47" s="88"/>
      <c r="I47" s="7"/>
      <c r="J47" s="6"/>
      <c r="K47" s="6"/>
      <c r="L47" s="6"/>
      <c r="M47" s="6"/>
      <c r="N47" s="6"/>
      <c r="O47" s="6"/>
      <c r="P47" s="6"/>
      <c r="Q47" s="6"/>
      <c r="R47" s="6"/>
      <c r="S47" s="6">
        <f t="shared" si="12"/>
        <v>0</v>
      </c>
      <c r="T47" s="14">
        <v>5.61</v>
      </c>
      <c r="U47" s="14">
        <f t="shared" si="13"/>
        <v>0</v>
      </c>
    </row>
    <row r="48" spans="1:21" x14ac:dyDescent="0.25">
      <c r="A48" s="1"/>
      <c r="B48" s="80"/>
      <c r="C48" s="83"/>
      <c r="D48" s="85"/>
      <c r="E48" s="56">
        <v>507202</v>
      </c>
      <c r="F48" s="4" t="s">
        <v>74</v>
      </c>
      <c r="G48" s="11" t="s">
        <v>90</v>
      </c>
      <c r="H48" s="88"/>
      <c r="I48" s="7"/>
      <c r="J48" s="6"/>
      <c r="K48" s="6"/>
      <c r="L48" s="6"/>
      <c r="M48" s="6"/>
      <c r="N48" s="6"/>
      <c r="O48" s="6"/>
      <c r="P48" s="6"/>
      <c r="Q48" s="6"/>
      <c r="R48" s="6"/>
      <c r="S48" s="6">
        <f t="shared" si="12"/>
        <v>0</v>
      </c>
      <c r="T48" s="14">
        <v>5.71</v>
      </c>
      <c r="U48" s="14">
        <f t="shared" si="13"/>
        <v>0</v>
      </c>
    </row>
    <row r="49" spans="1:21" x14ac:dyDescent="0.25">
      <c r="A49" s="1"/>
      <c r="B49" s="80"/>
      <c r="C49" s="83"/>
      <c r="D49" s="85"/>
      <c r="E49" s="56">
        <v>507202</v>
      </c>
      <c r="F49" s="4" t="s">
        <v>75</v>
      </c>
      <c r="G49" s="11" t="s">
        <v>102</v>
      </c>
      <c r="H49" s="88"/>
      <c r="I49" s="7"/>
      <c r="J49" s="6"/>
      <c r="K49" s="6">
        <v>12</v>
      </c>
      <c r="L49" s="6">
        <v>36</v>
      </c>
      <c r="M49" s="6">
        <v>31</v>
      </c>
      <c r="N49" s="6">
        <v>17</v>
      </c>
      <c r="O49" s="6">
        <v>6</v>
      </c>
      <c r="P49" s="6"/>
      <c r="Q49" s="6"/>
      <c r="R49" s="6"/>
      <c r="S49" s="6">
        <f t="shared" si="12"/>
        <v>102</v>
      </c>
      <c r="T49" s="14">
        <v>5.71</v>
      </c>
      <c r="U49" s="14">
        <f t="shared" si="13"/>
        <v>582.41999999999996</v>
      </c>
    </row>
    <row r="50" spans="1:21" x14ac:dyDescent="0.25">
      <c r="A50" s="1"/>
      <c r="B50" s="80"/>
      <c r="C50" s="83"/>
      <c r="D50" s="85"/>
      <c r="E50" s="56">
        <v>507202</v>
      </c>
      <c r="F50" s="4" t="s">
        <v>76</v>
      </c>
      <c r="G50" s="11" t="s">
        <v>88</v>
      </c>
      <c r="H50" s="88"/>
      <c r="I50" s="7"/>
      <c r="J50" s="6"/>
      <c r="K50" s="6">
        <v>10</v>
      </c>
      <c r="L50" s="6">
        <v>30</v>
      </c>
      <c r="M50" s="6">
        <v>26</v>
      </c>
      <c r="N50" s="6">
        <v>14</v>
      </c>
      <c r="O50" s="6">
        <v>5</v>
      </c>
      <c r="P50" s="6"/>
      <c r="Q50" s="6"/>
      <c r="R50" s="6"/>
      <c r="S50" s="6">
        <f t="shared" si="12"/>
        <v>85</v>
      </c>
      <c r="T50" s="14">
        <v>5.71</v>
      </c>
      <c r="U50" s="14">
        <f t="shared" si="13"/>
        <v>485.35</v>
      </c>
    </row>
    <row r="51" spans="1:21" x14ac:dyDescent="0.25">
      <c r="A51" s="1"/>
      <c r="B51" s="80"/>
      <c r="C51" s="83"/>
      <c r="D51" s="9"/>
      <c r="E51" s="57" t="s">
        <v>10</v>
      </c>
      <c r="F51" s="8"/>
      <c r="G51" s="8"/>
      <c r="H51" s="88"/>
      <c r="I51" s="9">
        <f>SUM(I40:I40)</f>
        <v>0</v>
      </c>
      <c r="J51" s="10"/>
      <c r="K51" s="10">
        <f>SUM(K34:K50)</f>
        <v>307</v>
      </c>
      <c r="L51" s="10">
        <f>SUM(L34:L50)</f>
        <v>1154</v>
      </c>
      <c r="M51" s="10">
        <f>SUM(M34:M50)</f>
        <v>1004</v>
      </c>
      <c r="N51" s="10">
        <f>SUM(N34:N50)</f>
        <v>521</v>
      </c>
      <c r="O51" s="10">
        <f>SUM(O34:O50)</f>
        <v>166</v>
      </c>
      <c r="P51" s="10">
        <f>SUM(P34:P41)</f>
        <v>0</v>
      </c>
      <c r="Q51" s="10">
        <f>SUM(Q34:Q41)</f>
        <v>0</v>
      </c>
      <c r="R51" s="10">
        <f>SUM(R34:R41)</f>
        <v>0</v>
      </c>
      <c r="S51" s="10">
        <f>SUM(S34:S50)</f>
        <v>3152</v>
      </c>
      <c r="T51" s="10"/>
      <c r="U51" s="10">
        <f>SUM(U34:U50)</f>
        <v>18189.159999999996</v>
      </c>
    </row>
    <row r="52" spans="1:21" x14ac:dyDescent="0.25">
      <c r="A52" s="1"/>
      <c r="B52" s="80"/>
      <c r="C52" s="83"/>
      <c r="D52" s="84" t="s">
        <v>59</v>
      </c>
      <c r="E52" s="56">
        <v>529693</v>
      </c>
      <c r="F52" s="11" t="s">
        <v>60</v>
      </c>
      <c r="G52" s="11" t="s">
        <v>91</v>
      </c>
      <c r="H52" s="88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14">
        <v>5.82</v>
      </c>
      <c r="U52" s="14">
        <f t="shared" ref="U52:U59" si="14">T52*S52</f>
        <v>0</v>
      </c>
    </row>
    <row r="53" spans="1:21" x14ac:dyDescent="0.25">
      <c r="A53" s="1"/>
      <c r="B53" s="80"/>
      <c r="C53" s="83"/>
      <c r="D53" s="83"/>
      <c r="E53" s="56">
        <v>529693</v>
      </c>
      <c r="F53" s="4" t="s">
        <v>61</v>
      </c>
      <c r="G53" s="11" t="s">
        <v>92</v>
      </c>
      <c r="H53" s="88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14">
        <v>6.07</v>
      </c>
      <c r="U53" s="14">
        <f t="shared" si="14"/>
        <v>0</v>
      </c>
    </row>
    <row r="54" spans="1:21" x14ac:dyDescent="0.25">
      <c r="A54" s="1"/>
      <c r="B54" s="80"/>
      <c r="C54" s="83"/>
      <c r="D54" s="83"/>
      <c r="E54" s="56">
        <v>529693</v>
      </c>
      <c r="F54" s="4" t="s">
        <v>62</v>
      </c>
      <c r="G54" s="11" t="s">
        <v>93</v>
      </c>
      <c r="H54" s="88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14"/>
      <c r="U54" s="14">
        <f t="shared" si="14"/>
        <v>0</v>
      </c>
    </row>
    <row r="55" spans="1:21" x14ac:dyDescent="0.25">
      <c r="A55" s="1"/>
      <c r="B55" s="80"/>
      <c r="C55" s="83"/>
      <c r="D55" s="83"/>
      <c r="E55" s="56">
        <v>529693</v>
      </c>
      <c r="F55" s="4" t="s">
        <v>63</v>
      </c>
      <c r="G55" s="11" t="s">
        <v>94</v>
      </c>
      <c r="H55" s="88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14"/>
      <c r="U55" s="14">
        <f t="shared" si="14"/>
        <v>0</v>
      </c>
    </row>
    <row r="56" spans="1:21" x14ac:dyDescent="0.25">
      <c r="A56" s="1"/>
      <c r="B56" s="80"/>
      <c r="C56" s="83"/>
      <c r="D56" s="83"/>
      <c r="E56" s="56">
        <v>529693</v>
      </c>
      <c r="F56" s="4" t="s">
        <v>64</v>
      </c>
      <c r="G56" s="11" t="s">
        <v>95</v>
      </c>
      <c r="H56" s="88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14">
        <v>5.82</v>
      </c>
      <c r="U56" s="14">
        <f t="shared" si="14"/>
        <v>0</v>
      </c>
    </row>
    <row r="57" spans="1:21" x14ac:dyDescent="0.25">
      <c r="A57" s="1"/>
      <c r="B57" s="80"/>
      <c r="C57" s="83"/>
      <c r="D57" s="83"/>
      <c r="E57" s="56">
        <v>529693</v>
      </c>
      <c r="F57" s="4" t="s">
        <v>65</v>
      </c>
      <c r="G57" s="11" t="s">
        <v>96</v>
      </c>
      <c r="H57" s="88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14"/>
      <c r="U57" s="14">
        <f t="shared" si="14"/>
        <v>0</v>
      </c>
    </row>
    <row r="58" spans="1:21" x14ac:dyDescent="0.25">
      <c r="A58" s="1"/>
      <c r="B58" s="80"/>
      <c r="C58" s="83"/>
      <c r="D58" s="83"/>
      <c r="E58" s="56">
        <v>529693</v>
      </c>
      <c r="F58" s="4" t="s">
        <v>66</v>
      </c>
      <c r="G58" s="11" t="s">
        <v>97</v>
      </c>
      <c r="H58" s="88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14">
        <v>5.82</v>
      </c>
      <c r="U58" s="14">
        <f t="shared" si="14"/>
        <v>0</v>
      </c>
    </row>
    <row r="59" spans="1:21" x14ac:dyDescent="0.25">
      <c r="A59" s="1"/>
      <c r="B59" s="80"/>
      <c r="C59" s="83"/>
      <c r="D59" s="83"/>
      <c r="E59" s="56">
        <v>529693</v>
      </c>
      <c r="F59" s="4" t="s">
        <v>67</v>
      </c>
      <c r="G59" s="11" t="s">
        <v>98</v>
      </c>
      <c r="H59" s="88"/>
      <c r="I59" s="7"/>
      <c r="J59" s="6"/>
      <c r="K59" s="6"/>
      <c r="L59" s="6"/>
      <c r="M59" s="6"/>
      <c r="N59" s="6"/>
      <c r="O59" s="6"/>
      <c r="P59" s="6"/>
      <c r="Q59" s="6"/>
      <c r="R59" s="6"/>
      <c r="S59" s="6">
        <f t="shared" ref="S59" si="15">SUM(K59:R59)</f>
        <v>0</v>
      </c>
      <c r="T59" s="14"/>
      <c r="U59" s="14">
        <f t="shared" si="14"/>
        <v>0</v>
      </c>
    </row>
    <row r="60" spans="1:21" x14ac:dyDescent="0.25">
      <c r="A60" s="1"/>
      <c r="B60" s="80"/>
      <c r="C60" s="9" t="s">
        <v>11</v>
      </c>
      <c r="D60" s="9"/>
      <c r="E60" s="57" t="s">
        <v>10</v>
      </c>
      <c r="F60" s="8"/>
      <c r="G60" s="8"/>
      <c r="H60" s="66" t="s">
        <v>101</v>
      </c>
      <c r="I60" s="9"/>
      <c r="J60" s="10">
        <f>SUM(J34:J59)</f>
        <v>0</v>
      </c>
      <c r="K60" s="10">
        <f t="shared" ref="K60" si="16">SUM(K52:K59)</f>
        <v>0</v>
      </c>
      <c r="L60" s="10">
        <f t="shared" ref="L60" si="17">SUM(L52:L59)</f>
        <v>0</v>
      </c>
      <c r="M60" s="10">
        <f t="shared" ref="M60" si="18">SUM(M52:M59)</f>
        <v>0</v>
      </c>
      <c r="N60" s="10">
        <f t="shared" ref="N60" si="19">SUM(N52:N59)</f>
        <v>0</v>
      </c>
      <c r="O60" s="10">
        <f t="shared" ref="O60" si="20">SUM(O52:O59)</f>
        <v>0</v>
      </c>
      <c r="P60" s="10">
        <f t="shared" ref="P60" si="21">SUM(P52:P59)</f>
        <v>0</v>
      </c>
      <c r="Q60" s="10">
        <f t="shared" ref="Q60" si="22">SUM(Q52:Q59)</f>
        <v>0</v>
      </c>
      <c r="R60" s="10">
        <f t="shared" ref="R60" si="23">SUM(R52:R59)</f>
        <v>0</v>
      </c>
      <c r="S60" s="10">
        <f t="shared" ref="S60" si="24">SUM(S52:S59)</f>
        <v>0</v>
      </c>
      <c r="T60" s="10"/>
      <c r="U60" s="21">
        <f>SUM(U52:U59)</f>
        <v>0</v>
      </c>
    </row>
    <row r="61" spans="1:21" x14ac:dyDescent="0.25">
      <c r="A61" s="1"/>
      <c r="B61" s="81"/>
      <c r="C61" s="13"/>
      <c r="D61" s="13"/>
      <c r="E61" s="15"/>
      <c r="F61" s="15" t="s">
        <v>14</v>
      </c>
      <c r="G61" s="15" t="s">
        <v>14</v>
      </c>
      <c r="H61" s="67"/>
      <c r="I61" s="12">
        <f>SUM(I60)</f>
        <v>0</v>
      </c>
      <c r="J61" s="12">
        <f t="shared" ref="J61" si="25">SUM(J60)</f>
        <v>0</v>
      </c>
      <c r="K61" s="16">
        <f t="shared" ref="K61" si="26">SUM(K60,K51)</f>
        <v>307</v>
      </c>
      <c r="L61" s="16">
        <f t="shared" ref="L61" si="27">SUM(L60,L51)</f>
        <v>1154</v>
      </c>
      <c r="M61" s="16">
        <f t="shared" ref="M61" si="28">SUM(M60,M51)</f>
        <v>1004</v>
      </c>
      <c r="N61" s="16">
        <f t="shared" ref="N61" si="29">SUM(N60,N51)</f>
        <v>521</v>
      </c>
      <c r="O61" s="16">
        <f t="shared" ref="O61" si="30">SUM(O60,O51)</f>
        <v>166</v>
      </c>
      <c r="P61" s="16">
        <f t="shared" ref="P61" si="31">SUM(P60,P51)</f>
        <v>0</v>
      </c>
      <c r="Q61" s="16">
        <f t="shared" ref="Q61" si="32">SUM(Q60,Q51)</f>
        <v>0</v>
      </c>
      <c r="R61" s="16">
        <f t="shared" ref="R61" si="33">SUM(R60,R51)</f>
        <v>0</v>
      </c>
      <c r="S61" s="16">
        <f t="shared" ref="S61" si="34">SUM(S60,S51)</f>
        <v>3152</v>
      </c>
      <c r="T61" s="12">
        <f t="shared" ref="T61" si="35">SUM(T60,T51)</f>
        <v>0</v>
      </c>
      <c r="U61" s="22">
        <f t="shared" ref="U61" si="36">SUM(U60,U51)</f>
        <v>18189.159999999996</v>
      </c>
    </row>
    <row r="62" spans="1:21" ht="13.5" customHeight="1" x14ac:dyDescent="0.25">
      <c r="A62" s="1"/>
      <c r="B62" s="3"/>
      <c r="C62" s="1"/>
      <c r="D62" s="1"/>
      <c r="E62" s="55"/>
      <c r="F62" s="1"/>
      <c r="G62" s="1"/>
      <c r="H62" s="6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4" t="s">
        <v>13</v>
      </c>
      <c r="C63" s="5" t="s">
        <v>2</v>
      </c>
      <c r="D63" s="5" t="s">
        <v>17</v>
      </c>
      <c r="E63" s="56" t="s">
        <v>0</v>
      </c>
      <c r="F63" s="4" t="s">
        <v>1</v>
      </c>
      <c r="G63" s="4" t="s">
        <v>32</v>
      </c>
      <c r="H63" s="65" t="s">
        <v>3</v>
      </c>
      <c r="I63" s="5" t="s">
        <v>16</v>
      </c>
      <c r="J63" s="5" t="s">
        <v>4</v>
      </c>
      <c r="K63" s="5" t="s">
        <v>5</v>
      </c>
      <c r="L63" s="5" t="s">
        <v>6</v>
      </c>
      <c r="M63" s="5" t="s">
        <v>7</v>
      </c>
      <c r="N63" s="5" t="s">
        <v>8</v>
      </c>
      <c r="O63" s="5" t="s">
        <v>9</v>
      </c>
      <c r="P63" s="5" t="s">
        <v>26</v>
      </c>
      <c r="Q63" s="5" t="s">
        <v>27</v>
      </c>
      <c r="R63" s="5" t="s">
        <v>28</v>
      </c>
      <c r="S63" s="6" t="s">
        <v>10</v>
      </c>
      <c r="T63" s="6" t="s">
        <v>31</v>
      </c>
      <c r="U63" s="6" t="s">
        <v>30</v>
      </c>
    </row>
    <row r="64" spans="1:21" ht="14.4" customHeight="1" x14ac:dyDescent="0.25">
      <c r="A64" s="1"/>
      <c r="B64" s="79" t="s">
        <v>38</v>
      </c>
      <c r="C64" s="82">
        <v>4500458740</v>
      </c>
      <c r="D64" s="84" t="s">
        <v>58</v>
      </c>
      <c r="E64" s="56">
        <v>506898</v>
      </c>
      <c r="F64" s="11" t="s">
        <v>60</v>
      </c>
      <c r="G64" s="11" t="s">
        <v>83</v>
      </c>
      <c r="H64" s="86">
        <v>44605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>
        <f>SUM(K64:R64)</f>
        <v>0</v>
      </c>
      <c r="T64" s="14">
        <v>5.41</v>
      </c>
      <c r="U64" s="14">
        <f>T64*S64</f>
        <v>0</v>
      </c>
    </row>
    <row r="65" spans="1:21" x14ac:dyDescent="0.25">
      <c r="A65" s="1"/>
      <c r="B65" s="80"/>
      <c r="C65" s="83"/>
      <c r="D65" s="85"/>
      <c r="E65" s="56">
        <v>506898</v>
      </c>
      <c r="F65" s="4" t="s">
        <v>61</v>
      </c>
      <c r="G65" s="11" t="s">
        <v>80</v>
      </c>
      <c r="H65" s="87"/>
      <c r="I65" s="7"/>
      <c r="J65" s="6"/>
      <c r="K65" s="6">
        <v>61</v>
      </c>
      <c r="L65" s="6">
        <v>256</v>
      </c>
      <c r="M65" s="6">
        <v>224</v>
      </c>
      <c r="N65" s="6">
        <v>115</v>
      </c>
      <c r="O65" s="6">
        <v>34</v>
      </c>
      <c r="P65" s="6"/>
      <c r="Q65" s="6"/>
      <c r="R65" s="6"/>
      <c r="S65" s="6">
        <f t="shared" ref="S65:S80" si="37">SUM(K65:R65)</f>
        <v>690</v>
      </c>
      <c r="T65" s="14">
        <v>5.64</v>
      </c>
      <c r="U65" s="14">
        <f t="shared" ref="U65:U80" si="38">T65*S65</f>
        <v>3891.6</v>
      </c>
    </row>
    <row r="66" spans="1:21" x14ac:dyDescent="0.25">
      <c r="A66" s="1"/>
      <c r="B66" s="80"/>
      <c r="C66" s="83"/>
      <c r="D66" s="85"/>
      <c r="E66" s="56">
        <v>506898</v>
      </c>
      <c r="F66" s="4" t="s">
        <v>62</v>
      </c>
      <c r="G66" s="11" t="s">
        <v>79</v>
      </c>
      <c r="H66" s="87"/>
      <c r="I66" s="7"/>
      <c r="J66" s="6"/>
      <c r="K66" s="6">
        <v>37</v>
      </c>
      <c r="L66" s="6">
        <v>154</v>
      </c>
      <c r="M66" s="6">
        <v>135</v>
      </c>
      <c r="N66" s="6">
        <v>69</v>
      </c>
      <c r="O66" s="6">
        <v>20</v>
      </c>
      <c r="P66" s="6"/>
      <c r="Q66" s="6"/>
      <c r="R66" s="6"/>
      <c r="S66" s="6">
        <f t="shared" si="37"/>
        <v>415</v>
      </c>
      <c r="T66" s="14">
        <v>6.6</v>
      </c>
      <c r="U66" s="14">
        <f t="shared" si="38"/>
        <v>2739</v>
      </c>
    </row>
    <row r="67" spans="1:21" x14ac:dyDescent="0.25">
      <c r="A67" s="1"/>
      <c r="B67" s="80"/>
      <c r="C67" s="83"/>
      <c r="D67" s="85"/>
      <c r="E67" s="56">
        <v>506898</v>
      </c>
      <c r="F67" s="4" t="s">
        <v>63</v>
      </c>
      <c r="G67" s="11" t="s">
        <v>78</v>
      </c>
      <c r="H67" s="87"/>
      <c r="I67" s="7"/>
      <c r="J67" s="6"/>
      <c r="K67" s="6"/>
      <c r="L67" s="6"/>
      <c r="M67" s="6"/>
      <c r="N67" s="6"/>
      <c r="O67" s="6"/>
      <c r="P67" s="6"/>
      <c r="Q67" s="6"/>
      <c r="R67" s="6"/>
      <c r="S67" s="6">
        <f t="shared" si="37"/>
        <v>0</v>
      </c>
      <c r="T67" s="14">
        <v>6.65</v>
      </c>
      <c r="U67" s="14">
        <f t="shared" si="38"/>
        <v>0</v>
      </c>
    </row>
    <row r="68" spans="1:21" x14ac:dyDescent="0.25">
      <c r="A68" s="1"/>
      <c r="B68" s="80"/>
      <c r="C68" s="83"/>
      <c r="D68" s="85"/>
      <c r="E68" s="56">
        <v>506898</v>
      </c>
      <c r="F68" s="4" t="s">
        <v>64</v>
      </c>
      <c r="G68" s="11" t="s">
        <v>82</v>
      </c>
      <c r="H68" s="88"/>
      <c r="I68" s="7"/>
      <c r="J68" s="6"/>
      <c r="K68" s="6">
        <v>61</v>
      </c>
      <c r="L68" s="6">
        <v>256</v>
      </c>
      <c r="M68" s="6">
        <v>224</v>
      </c>
      <c r="N68" s="6">
        <v>115</v>
      </c>
      <c r="O68" s="6">
        <v>34</v>
      </c>
      <c r="P68" s="6"/>
      <c r="Q68" s="6"/>
      <c r="R68" s="6"/>
      <c r="S68" s="6">
        <f t="shared" si="37"/>
        <v>690</v>
      </c>
      <c r="T68" s="14">
        <v>5.41</v>
      </c>
      <c r="U68" s="14">
        <f t="shared" si="38"/>
        <v>3732.9</v>
      </c>
    </row>
    <row r="69" spans="1:21" x14ac:dyDescent="0.25">
      <c r="A69" s="1"/>
      <c r="B69" s="80"/>
      <c r="C69" s="83"/>
      <c r="D69" s="85"/>
      <c r="E69" s="56">
        <v>506898</v>
      </c>
      <c r="F69" s="4" t="s">
        <v>65</v>
      </c>
      <c r="G69" s="11" t="s">
        <v>81</v>
      </c>
      <c r="H69" s="88"/>
      <c r="I69" s="7"/>
      <c r="J69" s="6"/>
      <c r="K69" s="6"/>
      <c r="L69" s="6"/>
      <c r="M69" s="6"/>
      <c r="N69" s="6"/>
      <c r="O69" s="6"/>
      <c r="P69" s="6"/>
      <c r="Q69" s="6"/>
      <c r="R69" s="6"/>
      <c r="S69" s="6">
        <f t="shared" si="37"/>
        <v>0</v>
      </c>
      <c r="T69" s="14">
        <v>6.54</v>
      </c>
      <c r="U69" s="14">
        <f t="shared" si="38"/>
        <v>0</v>
      </c>
    </row>
    <row r="70" spans="1:21" x14ac:dyDescent="0.25">
      <c r="A70" s="1"/>
      <c r="B70" s="80"/>
      <c r="C70" s="83"/>
      <c r="D70" s="85"/>
      <c r="E70" s="56">
        <v>506898</v>
      </c>
      <c r="F70" s="4" t="s">
        <v>66</v>
      </c>
      <c r="G70" s="11" t="s">
        <v>84</v>
      </c>
      <c r="H70" s="88"/>
      <c r="I70" s="7"/>
      <c r="J70" s="6"/>
      <c r="K70" s="6">
        <v>45</v>
      </c>
      <c r="L70" s="6">
        <v>188</v>
      </c>
      <c r="M70" s="6">
        <v>164</v>
      </c>
      <c r="N70" s="6">
        <v>84</v>
      </c>
      <c r="O70" s="6">
        <v>25</v>
      </c>
      <c r="P70" s="6"/>
      <c r="Q70" s="6"/>
      <c r="R70" s="6"/>
      <c r="S70" s="6">
        <f t="shared" si="37"/>
        <v>506</v>
      </c>
      <c r="T70" s="14">
        <v>5.64</v>
      </c>
      <c r="U70" s="14">
        <f t="shared" si="38"/>
        <v>2853.8399999999997</v>
      </c>
    </row>
    <row r="71" spans="1:21" x14ac:dyDescent="0.25">
      <c r="A71" s="1"/>
      <c r="B71" s="80"/>
      <c r="C71" s="83"/>
      <c r="D71" s="85"/>
      <c r="E71" s="56">
        <v>506898</v>
      </c>
      <c r="F71" s="4" t="s">
        <v>67</v>
      </c>
      <c r="G71" s="11" t="s">
        <v>77</v>
      </c>
      <c r="H71" s="88"/>
      <c r="I71" s="7"/>
      <c r="J71" s="6"/>
      <c r="K71" s="6"/>
      <c r="L71" s="6"/>
      <c r="M71" s="6"/>
      <c r="N71" s="6"/>
      <c r="O71" s="6"/>
      <c r="P71" s="6"/>
      <c r="Q71" s="6"/>
      <c r="R71" s="6"/>
      <c r="S71" s="6">
        <f t="shared" si="37"/>
        <v>0</v>
      </c>
      <c r="T71" s="14">
        <v>6.6</v>
      </c>
      <c r="U71" s="14">
        <f t="shared" si="38"/>
        <v>0</v>
      </c>
    </row>
    <row r="72" spans="1:21" x14ac:dyDescent="0.25">
      <c r="A72" s="1"/>
      <c r="B72" s="80"/>
      <c r="C72" s="83"/>
      <c r="D72" s="85"/>
      <c r="E72" s="56">
        <v>507202</v>
      </c>
      <c r="F72" s="4" t="s">
        <v>68</v>
      </c>
      <c r="G72" s="11" t="s">
        <v>86</v>
      </c>
      <c r="H72" s="88"/>
      <c r="I72" s="7"/>
      <c r="J72" s="6"/>
      <c r="K72" s="6"/>
      <c r="L72" s="6"/>
      <c r="M72" s="6"/>
      <c r="N72" s="6"/>
      <c r="O72" s="6"/>
      <c r="P72" s="6"/>
      <c r="Q72" s="6"/>
      <c r="R72" s="6"/>
      <c r="S72" s="6">
        <f t="shared" si="37"/>
        <v>0</v>
      </c>
      <c r="T72" s="14">
        <v>5.61</v>
      </c>
      <c r="U72" s="14">
        <f t="shared" si="38"/>
        <v>0</v>
      </c>
    </row>
    <row r="73" spans="1:21" x14ac:dyDescent="0.25">
      <c r="A73" s="1"/>
      <c r="B73" s="80"/>
      <c r="C73" s="83"/>
      <c r="D73" s="85"/>
      <c r="E73" s="56">
        <v>507202</v>
      </c>
      <c r="F73" s="4" t="s">
        <v>69</v>
      </c>
      <c r="G73" s="11" t="s">
        <v>103</v>
      </c>
      <c r="H73" s="88"/>
      <c r="I73" s="7"/>
      <c r="J73" s="6"/>
      <c r="K73" s="6">
        <v>23</v>
      </c>
      <c r="L73" s="6">
        <v>66</v>
      </c>
      <c r="M73" s="6">
        <v>56</v>
      </c>
      <c r="N73" s="6">
        <v>30</v>
      </c>
      <c r="O73" s="6">
        <v>12</v>
      </c>
      <c r="P73" s="6"/>
      <c r="Q73" s="6"/>
      <c r="R73" s="6"/>
      <c r="S73" s="6">
        <f t="shared" si="37"/>
        <v>187</v>
      </c>
      <c r="T73" s="14">
        <v>6.15</v>
      </c>
      <c r="U73" s="14">
        <f t="shared" si="38"/>
        <v>1150.05</v>
      </c>
    </row>
    <row r="74" spans="1:21" x14ac:dyDescent="0.25">
      <c r="A74" s="1"/>
      <c r="B74" s="80"/>
      <c r="C74" s="83"/>
      <c r="D74" s="85"/>
      <c r="E74" s="56">
        <v>507202</v>
      </c>
      <c r="F74" s="4" t="s">
        <v>70</v>
      </c>
      <c r="G74" s="11" t="s">
        <v>87</v>
      </c>
      <c r="H74" s="88"/>
      <c r="I74" s="7"/>
      <c r="J74" s="6"/>
      <c r="K74" s="6">
        <v>17</v>
      </c>
      <c r="L74" s="6">
        <v>51</v>
      </c>
      <c r="M74" s="6">
        <v>44</v>
      </c>
      <c r="N74" s="6">
        <v>23</v>
      </c>
      <c r="O74" s="6">
        <v>9</v>
      </c>
      <c r="P74" s="6"/>
      <c r="Q74" s="6"/>
      <c r="R74" s="6"/>
      <c r="S74" s="6">
        <f t="shared" si="37"/>
        <v>144</v>
      </c>
      <c r="T74" s="14">
        <v>5.61</v>
      </c>
      <c r="U74" s="14">
        <f t="shared" si="38"/>
        <v>807.84</v>
      </c>
    </row>
    <row r="75" spans="1:21" x14ac:dyDescent="0.25">
      <c r="A75" s="1"/>
      <c r="B75" s="80"/>
      <c r="C75" s="83"/>
      <c r="D75" s="85"/>
      <c r="E75" s="56">
        <v>507202</v>
      </c>
      <c r="F75" s="4" t="s">
        <v>71</v>
      </c>
      <c r="G75" s="11" t="s">
        <v>89</v>
      </c>
      <c r="H75" s="88"/>
      <c r="I75" s="7"/>
      <c r="J75" s="6"/>
      <c r="K75" s="6">
        <v>21</v>
      </c>
      <c r="L75" s="6">
        <v>60</v>
      </c>
      <c r="M75" s="6">
        <v>51</v>
      </c>
      <c r="N75" s="6">
        <v>28</v>
      </c>
      <c r="O75" s="6">
        <v>11</v>
      </c>
      <c r="P75" s="6"/>
      <c r="Q75" s="6"/>
      <c r="R75" s="6"/>
      <c r="S75" s="6">
        <f t="shared" si="37"/>
        <v>171</v>
      </c>
      <c r="T75" s="14">
        <v>6</v>
      </c>
      <c r="U75" s="14">
        <f t="shared" si="38"/>
        <v>1026</v>
      </c>
    </row>
    <row r="76" spans="1:21" x14ac:dyDescent="0.25">
      <c r="A76" s="1"/>
      <c r="B76" s="80"/>
      <c r="C76" s="83"/>
      <c r="D76" s="85"/>
      <c r="E76" s="56">
        <v>507202</v>
      </c>
      <c r="F76" s="4" t="s">
        <v>72</v>
      </c>
      <c r="G76" s="11" t="s">
        <v>99</v>
      </c>
      <c r="H76" s="88"/>
      <c r="I76" s="7"/>
      <c r="J76" s="6"/>
      <c r="K76" s="6">
        <v>20</v>
      </c>
      <c r="L76" s="6">
        <v>57</v>
      </c>
      <c r="M76" s="6">
        <v>49</v>
      </c>
      <c r="N76" s="6">
        <v>26</v>
      </c>
      <c r="O76" s="6">
        <v>10</v>
      </c>
      <c r="P76" s="6"/>
      <c r="Q76" s="6"/>
      <c r="R76" s="6"/>
      <c r="S76" s="6">
        <f t="shared" si="37"/>
        <v>162</v>
      </c>
      <c r="T76" s="14">
        <v>5.68</v>
      </c>
      <c r="U76" s="14">
        <f t="shared" si="38"/>
        <v>920.16</v>
      </c>
    </row>
    <row r="77" spans="1:21" x14ac:dyDescent="0.25">
      <c r="A77" s="1"/>
      <c r="B77" s="80"/>
      <c r="C77" s="83"/>
      <c r="D77" s="85"/>
      <c r="E77" s="56">
        <v>507202</v>
      </c>
      <c r="F77" s="4" t="s">
        <v>73</v>
      </c>
      <c r="G77" s="11" t="s">
        <v>85</v>
      </c>
      <c r="H77" s="88"/>
      <c r="I77" s="7"/>
      <c r="J77" s="6"/>
      <c r="K77" s="6"/>
      <c r="L77" s="6"/>
      <c r="M77" s="6"/>
      <c r="N77" s="6"/>
      <c r="O77" s="6"/>
      <c r="P77" s="6"/>
      <c r="Q77" s="6"/>
      <c r="R77" s="6"/>
      <c r="S77" s="6">
        <f t="shared" si="37"/>
        <v>0</v>
      </c>
      <c r="T77" s="14">
        <v>5.61</v>
      </c>
      <c r="U77" s="14">
        <f t="shared" si="38"/>
        <v>0</v>
      </c>
    </row>
    <row r="78" spans="1:21" x14ac:dyDescent="0.25">
      <c r="A78" s="1"/>
      <c r="B78" s="80"/>
      <c r="C78" s="83"/>
      <c r="D78" s="85"/>
      <c r="E78" s="56">
        <v>507202</v>
      </c>
      <c r="F78" s="4" t="s">
        <v>74</v>
      </c>
      <c r="G78" s="11" t="s">
        <v>90</v>
      </c>
      <c r="H78" s="88"/>
      <c r="I78" s="7"/>
      <c r="J78" s="6"/>
      <c r="K78" s="6"/>
      <c r="L78" s="6"/>
      <c r="M78" s="6"/>
      <c r="N78" s="6"/>
      <c r="O78" s="6"/>
      <c r="P78" s="6"/>
      <c r="Q78" s="6"/>
      <c r="R78" s="6"/>
      <c r="S78" s="6">
        <f t="shared" si="37"/>
        <v>0</v>
      </c>
      <c r="T78" s="14">
        <v>5.71</v>
      </c>
      <c r="U78" s="14">
        <f t="shared" si="38"/>
        <v>0</v>
      </c>
    </row>
    <row r="79" spans="1:21" x14ac:dyDescent="0.25">
      <c r="A79" s="1"/>
      <c r="B79" s="80"/>
      <c r="C79" s="83"/>
      <c r="D79" s="85"/>
      <c r="E79" s="56">
        <v>507202</v>
      </c>
      <c r="F79" s="4" t="s">
        <v>75</v>
      </c>
      <c r="G79" s="11" t="s">
        <v>102</v>
      </c>
      <c r="H79" s="88"/>
      <c r="I79" s="7"/>
      <c r="J79" s="6"/>
      <c r="K79" s="6">
        <v>12</v>
      </c>
      <c r="L79" s="6">
        <v>36</v>
      </c>
      <c r="M79" s="6">
        <v>31</v>
      </c>
      <c r="N79" s="6">
        <v>17</v>
      </c>
      <c r="O79" s="6">
        <v>6</v>
      </c>
      <c r="P79" s="6"/>
      <c r="Q79" s="6"/>
      <c r="R79" s="6"/>
      <c r="S79" s="6">
        <f t="shared" si="37"/>
        <v>102</v>
      </c>
      <c r="T79" s="14">
        <v>5.71</v>
      </c>
      <c r="U79" s="14">
        <f t="shared" si="38"/>
        <v>582.41999999999996</v>
      </c>
    </row>
    <row r="80" spans="1:21" x14ac:dyDescent="0.25">
      <c r="A80" s="1"/>
      <c r="B80" s="80"/>
      <c r="C80" s="83"/>
      <c r="D80" s="85"/>
      <c r="E80" s="56">
        <v>507202</v>
      </c>
      <c r="F80" s="4" t="s">
        <v>76</v>
      </c>
      <c r="G80" s="11" t="s">
        <v>88</v>
      </c>
      <c r="H80" s="88"/>
      <c r="I80" s="7"/>
      <c r="J80" s="6"/>
      <c r="K80" s="6">
        <v>10</v>
      </c>
      <c r="L80" s="6">
        <v>30</v>
      </c>
      <c r="M80" s="6">
        <v>26</v>
      </c>
      <c r="N80" s="6">
        <v>14</v>
      </c>
      <c r="O80" s="6">
        <v>5</v>
      </c>
      <c r="P80" s="6"/>
      <c r="Q80" s="6"/>
      <c r="R80" s="6"/>
      <c r="S80" s="6">
        <f t="shared" si="37"/>
        <v>85</v>
      </c>
      <c r="T80" s="14">
        <v>5.71</v>
      </c>
      <c r="U80" s="14">
        <f t="shared" si="38"/>
        <v>485.35</v>
      </c>
    </row>
    <row r="81" spans="1:21" x14ac:dyDescent="0.25">
      <c r="A81" s="1"/>
      <c r="B81" s="80"/>
      <c r="C81" s="83"/>
      <c r="D81" s="9"/>
      <c r="E81" s="57" t="s">
        <v>10</v>
      </c>
      <c r="F81" s="8"/>
      <c r="G81" s="8"/>
      <c r="H81" s="88"/>
      <c r="I81" s="9">
        <f>SUM(I70:I70)</f>
        <v>0</v>
      </c>
      <c r="J81" s="10"/>
      <c r="K81" s="10">
        <f>SUM(K64:K80)</f>
        <v>307</v>
      </c>
      <c r="L81" s="10">
        <f>SUM(L64:L80)</f>
        <v>1154</v>
      </c>
      <c r="M81" s="10">
        <f>SUM(M64:M80)</f>
        <v>1004</v>
      </c>
      <c r="N81" s="10">
        <f>SUM(N64:N80)</f>
        <v>521</v>
      </c>
      <c r="O81" s="10">
        <f>SUM(O64:O80)</f>
        <v>166</v>
      </c>
      <c r="P81" s="10">
        <f>SUM(P64:P71)</f>
        <v>0</v>
      </c>
      <c r="Q81" s="10">
        <f>SUM(Q64:Q71)</f>
        <v>0</v>
      </c>
      <c r="R81" s="10">
        <f>SUM(R64:R71)</f>
        <v>0</v>
      </c>
      <c r="S81" s="10">
        <f>SUM(S64:S80)</f>
        <v>3152</v>
      </c>
      <c r="T81" s="10"/>
      <c r="U81" s="10">
        <f>SUM(U64:U80)</f>
        <v>18189.159999999996</v>
      </c>
    </row>
    <row r="82" spans="1:21" x14ac:dyDescent="0.25">
      <c r="A82" s="1"/>
      <c r="B82" s="80"/>
      <c r="C82" s="83"/>
      <c r="D82" s="84" t="s">
        <v>59</v>
      </c>
      <c r="E82" s="56">
        <v>529693</v>
      </c>
      <c r="F82" s="11" t="s">
        <v>60</v>
      </c>
      <c r="G82" s="11" t="s">
        <v>91</v>
      </c>
      <c r="H82" s="88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14">
        <v>5.82</v>
      </c>
      <c r="U82" s="14">
        <f t="shared" ref="U82:U89" si="39">T82*S82</f>
        <v>0</v>
      </c>
    </row>
    <row r="83" spans="1:21" x14ac:dyDescent="0.25">
      <c r="A83" s="1"/>
      <c r="B83" s="80"/>
      <c r="C83" s="83"/>
      <c r="D83" s="83"/>
      <c r="E83" s="56">
        <v>529693</v>
      </c>
      <c r="F83" s="4" t="s">
        <v>61</v>
      </c>
      <c r="G83" s="11" t="s">
        <v>92</v>
      </c>
      <c r="H83" s="88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14">
        <v>6.07</v>
      </c>
      <c r="U83" s="14">
        <f t="shared" si="39"/>
        <v>0</v>
      </c>
    </row>
    <row r="84" spans="1:21" x14ac:dyDescent="0.25">
      <c r="A84" s="1"/>
      <c r="B84" s="80"/>
      <c r="C84" s="83"/>
      <c r="D84" s="83"/>
      <c r="E84" s="56">
        <v>529693</v>
      </c>
      <c r="F84" s="4" t="s">
        <v>62</v>
      </c>
      <c r="G84" s="11" t="s">
        <v>93</v>
      </c>
      <c r="H84" s="88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14"/>
      <c r="U84" s="14">
        <f t="shared" si="39"/>
        <v>0</v>
      </c>
    </row>
    <row r="85" spans="1:21" x14ac:dyDescent="0.25">
      <c r="A85" s="1"/>
      <c r="B85" s="80"/>
      <c r="C85" s="83"/>
      <c r="D85" s="83"/>
      <c r="E85" s="56">
        <v>529693</v>
      </c>
      <c r="F85" s="4" t="s">
        <v>63</v>
      </c>
      <c r="G85" s="11" t="s">
        <v>94</v>
      </c>
      <c r="H85" s="88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14"/>
      <c r="U85" s="14">
        <f t="shared" si="39"/>
        <v>0</v>
      </c>
    </row>
    <row r="86" spans="1:21" x14ac:dyDescent="0.25">
      <c r="A86" s="1"/>
      <c r="B86" s="80"/>
      <c r="C86" s="83"/>
      <c r="D86" s="83"/>
      <c r="E86" s="56">
        <v>529693</v>
      </c>
      <c r="F86" s="4" t="s">
        <v>64</v>
      </c>
      <c r="G86" s="11" t="s">
        <v>95</v>
      </c>
      <c r="H86" s="88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14">
        <v>5.82</v>
      </c>
      <c r="U86" s="14">
        <f t="shared" si="39"/>
        <v>0</v>
      </c>
    </row>
    <row r="87" spans="1:21" x14ac:dyDescent="0.25">
      <c r="A87" s="1"/>
      <c r="B87" s="80"/>
      <c r="C87" s="83"/>
      <c r="D87" s="83"/>
      <c r="E87" s="56">
        <v>529693</v>
      </c>
      <c r="F87" s="4" t="s">
        <v>65</v>
      </c>
      <c r="G87" s="11" t="s">
        <v>96</v>
      </c>
      <c r="H87" s="88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14"/>
      <c r="U87" s="14">
        <f t="shared" si="39"/>
        <v>0</v>
      </c>
    </row>
    <row r="88" spans="1:21" x14ac:dyDescent="0.25">
      <c r="A88" s="1"/>
      <c r="B88" s="80"/>
      <c r="C88" s="83"/>
      <c r="D88" s="83"/>
      <c r="E88" s="56">
        <v>529693</v>
      </c>
      <c r="F88" s="4" t="s">
        <v>66</v>
      </c>
      <c r="G88" s="11" t="s">
        <v>97</v>
      </c>
      <c r="H88" s="88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14">
        <v>5.82</v>
      </c>
      <c r="U88" s="14">
        <f t="shared" si="39"/>
        <v>0</v>
      </c>
    </row>
    <row r="89" spans="1:21" x14ac:dyDescent="0.25">
      <c r="A89" s="1"/>
      <c r="B89" s="80"/>
      <c r="C89" s="83"/>
      <c r="D89" s="83"/>
      <c r="E89" s="56">
        <v>529693</v>
      </c>
      <c r="F89" s="4" t="s">
        <v>67</v>
      </c>
      <c r="G89" s="11" t="s">
        <v>98</v>
      </c>
      <c r="H89" s="88"/>
      <c r="I89" s="7"/>
      <c r="J89" s="6"/>
      <c r="K89" s="6"/>
      <c r="L89" s="6"/>
      <c r="M89" s="6"/>
      <c r="N89" s="6"/>
      <c r="O89" s="6"/>
      <c r="P89" s="6"/>
      <c r="Q89" s="6"/>
      <c r="R89" s="6"/>
      <c r="S89" s="6">
        <f t="shared" ref="S89" si="40">SUM(K89:R89)</f>
        <v>0</v>
      </c>
      <c r="T89" s="14"/>
      <c r="U89" s="14">
        <f t="shared" si="39"/>
        <v>0</v>
      </c>
    </row>
    <row r="90" spans="1:21" x14ac:dyDescent="0.25">
      <c r="A90" s="1"/>
      <c r="B90" s="80"/>
      <c r="C90" s="9" t="s">
        <v>11</v>
      </c>
      <c r="D90" s="9"/>
      <c r="E90" s="57" t="s">
        <v>10</v>
      </c>
      <c r="F90" s="8"/>
      <c r="G90" s="8"/>
      <c r="H90" s="66" t="s">
        <v>101</v>
      </c>
      <c r="I90" s="9"/>
      <c r="J90" s="10">
        <f>SUM(J64:J89)</f>
        <v>0</v>
      </c>
      <c r="K90" s="10">
        <f t="shared" ref="K90" si="41">SUM(K82:K89)</f>
        <v>0</v>
      </c>
      <c r="L90" s="10">
        <f t="shared" ref="L90" si="42">SUM(L82:L89)</f>
        <v>0</v>
      </c>
      <c r="M90" s="10">
        <f t="shared" ref="M90" si="43">SUM(M82:M89)</f>
        <v>0</v>
      </c>
      <c r="N90" s="10">
        <f t="shared" ref="N90" si="44">SUM(N82:N89)</f>
        <v>0</v>
      </c>
      <c r="O90" s="10">
        <f t="shared" ref="O90" si="45">SUM(O82:O89)</f>
        <v>0</v>
      </c>
      <c r="P90" s="10">
        <f t="shared" ref="P90" si="46">SUM(P82:P89)</f>
        <v>0</v>
      </c>
      <c r="Q90" s="10">
        <f t="shared" ref="Q90" si="47">SUM(Q82:Q89)</f>
        <v>0</v>
      </c>
      <c r="R90" s="10">
        <f t="shared" ref="R90" si="48">SUM(R82:R89)</f>
        <v>0</v>
      </c>
      <c r="S90" s="10">
        <f t="shared" ref="S90" si="49">SUM(S82:S89)</f>
        <v>0</v>
      </c>
      <c r="T90" s="10"/>
      <c r="U90" s="21">
        <f>SUM(U82:U89)</f>
        <v>0</v>
      </c>
    </row>
    <row r="91" spans="1:21" x14ac:dyDescent="0.25">
      <c r="A91" s="1"/>
      <c r="B91" s="81"/>
      <c r="C91" s="13"/>
      <c r="D91" s="13"/>
      <c r="E91" s="15"/>
      <c r="F91" s="15" t="s">
        <v>14</v>
      </c>
      <c r="G91" s="15" t="s">
        <v>14</v>
      </c>
      <c r="H91" s="67"/>
      <c r="I91" s="12">
        <f>SUM(I90)</f>
        <v>0</v>
      </c>
      <c r="J91" s="12">
        <f t="shared" ref="J91" si="50">SUM(J90)</f>
        <v>0</v>
      </c>
      <c r="K91" s="16">
        <f t="shared" ref="K91" si="51">SUM(K90,K81)</f>
        <v>307</v>
      </c>
      <c r="L91" s="16">
        <f t="shared" ref="L91" si="52">SUM(L90,L81)</f>
        <v>1154</v>
      </c>
      <c r="M91" s="16">
        <f t="shared" ref="M91" si="53">SUM(M90,M81)</f>
        <v>1004</v>
      </c>
      <c r="N91" s="16">
        <f t="shared" ref="N91" si="54">SUM(N90,N81)</f>
        <v>521</v>
      </c>
      <c r="O91" s="16">
        <f t="shared" ref="O91" si="55">SUM(O90,O81)</f>
        <v>166</v>
      </c>
      <c r="P91" s="16">
        <f t="shared" ref="P91" si="56">SUM(P90,P81)</f>
        <v>0</v>
      </c>
      <c r="Q91" s="16">
        <f t="shared" ref="Q91" si="57">SUM(Q90,Q81)</f>
        <v>0</v>
      </c>
      <c r="R91" s="16">
        <f t="shared" ref="R91" si="58">SUM(R90,R81)</f>
        <v>0</v>
      </c>
      <c r="S91" s="16">
        <f t="shared" ref="S91" si="59">SUM(S90,S81)</f>
        <v>3152</v>
      </c>
      <c r="T91" s="12">
        <f t="shared" ref="T91" si="60">SUM(T90,T81)</f>
        <v>0</v>
      </c>
      <c r="U91" s="22">
        <f t="shared" ref="U91" si="61">SUM(U90,U81)</f>
        <v>18189.159999999996</v>
      </c>
    </row>
    <row r="92" spans="1:21" ht="13.5" customHeight="1" x14ac:dyDescent="0.25">
      <c r="A92" s="1"/>
      <c r="B92" s="3"/>
      <c r="C92" s="1"/>
      <c r="D92" s="1"/>
      <c r="E92" s="55"/>
      <c r="F92" s="1"/>
      <c r="G92" s="1"/>
      <c r="H92" s="6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4" t="s">
        <v>13</v>
      </c>
      <c r="C93" s="5" t="s">
        <v>2</v>
      </c>
      <c r="D93" s="5" t="s">
        <v>17</v>
      </c>
      <c r="E93" s="56" t="s">
        <v>0</v>
      </c>
      <c r="F93" s="4" t="s">
        <v>1</v>
      </c>
      <c r="G93" s="4" t="s">
        <v>32</v>
      </c>
      <c r="H93" s="65" t="s">
        <v>3</v>
      </c>
      <c r="I93" s="5" t="s">
        <v>16</v>
      </c>
      <c r="J93" s="5" t="s">
        <v>4</v>
      </c>
      <c r="K93" s="5" t="s">
        <v>5</v>
      </c>
      <c r="L93" s="5" t="s">
        <v>6</v>
      </c>
      <c r="M93" s="5" t="s">
        <v>7</v>
      </c>
      <c r="N93" s="5" t="s">
        <v>8</v>
      </c>
      <c r="O93" s="5" t="s">
        <v>9</v>
      </c>
      <c r="P93" s="5" t="s">
        <v>26</v>
      </c>
      <c r="Q93" s="5" t="s">
        <v>27</v>
      </c>
      <c r="R93" s="5" t="s">
        <v>28</v>
      </c>
      <c r="S93" s="6" t="s">
        <v>10</v>
      </c>
      <c r="T93" s="6" t="s">
        <v>31</v>
      </c>
      <c r="U93" s="6" t="s">
        <v>30</v>
      </c>
    </row>
    <row r="94" spans="1:21" ht="14.4" customHeight="1" x14ac:dyDescent="0.25">
      <c r="A94" s="1"/>
      <c r="B94" s="79" t="s">
        <v>38</v>
      </c>
      <c r="C94" s="82">
        <v>4500458742</v>
      </c>
      <c r="D94" s="84" t="s">
        <v>58</v>
      </c>
      <c r="E94" s="56">
        <v>506898</v>
      </c>
      <c r="F94" s="11" t="s">
        <v>60</v>
      </c>
      <c r="G94" s="11" t="s">
        <v>83</v>
      </c>
      <c r="H94" s="86">
        <v>44504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>
        <f>SUM(K94:R94)</f>
        <v>0</v>
      </c>
      <c r="T94" s="14">
        <v>5.7</v>
      </c>
      <c r="U94" s="14">
        <f>T94*S94</f>
        <v>0</v>
      </c>
    </row>
    <row r="95" spans="1:21" x14ac:dyDescent="0.25">
      <c r="A95" s="1"/>
      <c r="B95" s="80"/>
      <c r="C95" s="83"/>
      <c r="D95" s="85"/>
      <c r="E95" s="56">
        <v>506898</v>
      </c>
      <c r="F95" s="4" t="s">
        <v>61</v>
      </c>
      <c r="G95" s="11" t="s">
        <v>80</v>
      </c>
      <c r="H95" s="87"/>
      <c r="I95" s="7"/>
      <c r="J95" s="6"/>
      <c r="K95" s="6">
        <v>10</v>
      </c>
      <c r="L95" s="6">
        <v>20</v>
      </c>
      <c r="M95" s="6">
        <v>30</v>
      </c>
      <c r="N95" s="6">
        <v>30</v>
      </c>
      <c r="O95" s="6">
        <v>10</v>
      </c>
      <c r="P95" s="6"/>
      <c r="Q95" s="6"/>
      <c r="R95" s="6"/>
      <c r="S95" s="6">
        <f t="shared" ref="S95:S110" si="62">SUM(K95:R95)</f>
        <v>100</v>
      </c>
      <c r="T95" s="14">
        <v>5.93</v>
      </c>
      <c r="U95" s="14">
        <f t="shared" ref="U95:U110" si="63">T95*S95</f>
        <v>593</v>
      </c>
    </row>
    <row r="96" spans="1:21" x14ac:dyDescent="0.25">
      <c r="A96" s="1"/>
      <c r="B96" s="80"/>
      <c r="C96" s="83"/>
      <c r="D96" s="85"/>
      <c r="E96" s="56">
        <v>506898</v>
      </c>
      <c r="F96" s="4" t="s">
        <v>62</v>
      </c>
      <c r="G96" s="11" t="s">
        <v>79</v>
      </c>
      <c r="H96" s="87"/>
      <c r="I96" s="7"/>
      <c r="J96" s="6"/>
      <c r="K96" s="6"/>
      <c r="L96" s="6"/>
      <c r="M96" s="6"/>
      <c r="N96" s="6"/>
      <c r="O96" s="6"/>
      <c r="P96" s="6"/>
      <c r="Q96" s="6"/>
      <c r="R96" s="6"/>
      <c r="S96" s="6">
        <f t="shared" si="62"/>
        <v>0</v>
      </c>
      <c r="T96" s="14">
        <v>6.89</v>
      </c>
      <c r="U96" s="14">
        <f t="shared" si="63"/>
        <v>0</v>
      </c>
    </row>
    <row r="97" spans="1:21" x14ac:dyDescent="0.25">
      <c r="A97" s="1"/>
      <c r="B97" s="80"/>
      <c r="C97" s="83"/>
      <c r="D97" s="85"/>
      <c r="E97" s="56">
        <v>506898</v>
      </c>
      <c r="F97" s="4" t="s">
        <v>63</v>
      </c>
      <c r="G97" s="11" t="s">
        <v>78</v>
      </c>
      <c r="H97" s="87"/>
      <c r="I97" s="7"/>
      <c r="J97" s="6"/>
      <c r="K97" s="6"/>
      <c r="L97" s="6"/>
      <c r="M97" s="6"/>
      <c r="N97" s="6"/>
      <c r="O97" s="6"/>
      <c r="P97" s="6"/>
      <c r="Q97" s="6"/>
      <c r="R97" s="6"/>
      <c r="S97" s="6">
        <f t="shared" si="62"/>
        <v>0</v>
      </c>
      <c r="T97" s="14">
        <v>6.94</v>
      </c>
      <c r="U97" s="14">
        <f t="shared" si="63"/>
        <v>0</v>
      </c>
    </row>
    <row r="98" spans="1:21" x14ac:dyDescent="0.25">
      <c r="A98" s="1"/>
      <c r="B98" s="80"/>
      <c r="C98" s="83"/>
      <c r="D98" s="85"/>
      <c r="E98" s="56">
        <v>506898</v>
      </c>
      <c r="F98" s="4" t="s">
        <v>64</v>
      </c>
      <c r="G98" s="11" t="s">
        <v>82</v>
      </c>
      <c r="H98" s="88"/>
      <c r="I98" s="7"/>
      <c r="J98" s="6"/>
      <c r="K98" s="6">
        <v>10</v>
      </c>
      <c r="L98" s="6">
        <v>20</v>
      </c>
      <c r="M98" s="6">
        <v>30</v>
      </c>
      <c r="N98" s="6">
        <v>30</v>
      </c>
      <c r="O98" s="6">
        <v>10</v>
      </c>
      <c r="P98" s="6"/>
      <c r="Q98" s="6"/>
      <c r="R98" s="6"/>
      <c r="S98" s="6">
        <f t="shared" si="62"/>
        <v>100</v>
      </c>
      <c r="T98" s="14">
        <v>5.7</v>
      </c>
      <c r="U98" s="14">
        <f t="shared" si="63"/>
        <v>570</v>
      </c>
    </row>
    <row r="99" spans="1:21" x14ac:dyDescent="0.25">
      <c r="A99" s="1"/>
      <c r="B99" s="80"/>
      <c r="C99" s="83"/>
      <c r="D99" s="85"/>
      <c r="E99" s="56">
        <v>506898</v>
      </c>
      <c r="F99" s="4" t="s">
        <v>65</v>
      </c>
      <c r="G99" s="11" t="s">
        <v>81</v>
      </c>
      <c r="H99" s="88"/>
      <c r="I99" s="7"/>
      <c r="J99" s="6"/>
      <c r="K99" s="6">
        <v>10</v>
      </c>
      <c r="L99" s="6">
        <v>20</v>
      </c>
      <c r="M99" s="6">
        <v>30</v>
      </c>
      <c r="N99" s="6">
        <v>30</v>
      </c>
      <c r="O99" s="6">
        <v>10</v>
      </c>
      <c r="P99" s="6"/>
      <c r="Q99" s="6"/>
      <c r="R99" s="6"/>
      <c r="S99" s="6">
        <f t="shared" si="62"/>
        <v>100</v>
      </c>
      <c r="T99" s="14">
        <v>5.9</v>
      </c>
      <c r="U99" s="14">
        <f t="shared" si="63"/>
        <v>590</v>
      </c>
    </row>
    <row r="100" spans="1:21" x14ac:dyDescent="0.25">
      <c r="A100" s="1"/>
      <c r="B100" s="80"/>
      <c r="C100" s="83"/>
      <c r="D100" s="85"/>
      <c r="E100" s="56">
        <v>506898</v>
      </c>
      <c r="F100" s="4" t="s">
        <v>66</v>
      </c>
      <c r="G100" s="11" t="s">
        <v>84</v>
      </c>
      <c r="H100" s="88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>
        <f t="shared" si="62"/>
        <v>0</v>
      </c>
      <c r="T100" s="14">
        <v>5.93</v>
      </c>
      <c r="U100" s="14">
        <f t="shared" si="63"/>
        <v>0</v>
      </c>
    </row>
    <row r="101" spans="1:21" x14ac:dyDescent="0.25">
      <c r="A101" s="1"/>
      <c r="B101" s="80"/>
      <c r="C101" s="83"/>
      <c r="D101" s="85"/>
      <c r="E101" s="56">
        <v>506898</v>
      </c>
      <c r="F101" s="4" t="s">
        <v>67</v>
      </c>
      <c r="G101" s="11" t="s">
        <v>77</v>
      </c>
      <c r="H101" s="88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>
        <f t="shared" si="62"/>
        <v>0</v>
      </c>
      <c r="T101" s="14">
        <v>6.89</v>
      </c>
      <c r="U101" s="14">
        <f t="shared" si="63"/>
        <v>0</v>
      </c>
    </row>
    <row r="102" spans="1:21" x14ac:dyDescent="0.25">
      <c r="A102" s="1"/>
      <c r="B102" s="80"/>
      <c r="C102" s="83"/>
      <c r="D102" s="85"/>
      <c r="E102" s="56">
        <v>507202</v>
      </c>
      <c r="F102" s="4" t="s">
        <v>68</v>
      </c>
      <c r="G102" s="11" t="s">
        <v>86</v>
      </c>
      <c r="H102" s="88"/>
      <c r="I102" s="7"/>
      <c r="J102" s="6"/>
      <c r="K102" s="6">
        <v>10</v>
      </c>
      <c r="L102" s="6">
        <v>20</v>
      </c>
      <c r="M102" s="6">
        <v>30</v>
      </c>
      <c r="N102" s="6">
        <v>30</v>
      </c>
      <c r="O102" s="6">
        <v>10</v>
      </c>
      <c r="P102" s="6"/>
      <c r="Q102" s="6"/>
      <c r="R102" s="6"/>
      <c r="S102" s="6">
        <f t="shared" si="62"/>
        <v>100</v>
      </c>
      <c r="T102" s="14">
        <v>5.9</v>
      </c>
      <c r="U102" s="14">
        <f t="shared" si="63"/>
        <v>590</v>
      </c>
    </row>
    <row r="103" spans="1:21" x14ac:dyDescent="0.25">
      <c r="A103" s="1"/>
      <c r="B103" s="80"/>
      <c r="C103" s="83"/>
      <c r="D103" s="85"/>
      <c r="E103" s="56">
        <v>507202</v>
      </c>
      <c r="F103" s="4" t="s">
        <v>69</v>
      </c>
      <c r="G103" s="11" t="s">
        <v>103</v>
      </c>
      <c r="H103" s="88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>
        <f t="shared" si="62"/>
        <v>0</v>
      </c>
      <c r="T103" s="14">
        <v>6.44</v>
      </c>
      <c r="U103" s="14">
        <f t="shared" si="63"/>
        <v>0</v>
      </c>
    </row>
    <row r="104" spans="1:21" x14ac:dyDescent="0.25">
      <c r="A104" s="1"/>
      <c r="B104" s="80"/>
      <c r="C104" s="83"/>
      <c r="D104" s="85"/>
      <c r="E104" s="56">
        <v>507202</v>
      </c>
      <c r="F104" s="4" t="s">
        <v>70</v>
      </c>
      <c r="G104" s="11" t="s">
        <v>87</v>
      </c>
      <c r="H104" s="88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>
        <f t="shared" si="62"/>
        <v>0</v>
      </c>
      <c r="T104" s="14">
        <v>5.9</v>
      </c>
      <c r="U104" s="14">
        <f t="shared" si="63"/>
        <v>0</v>
      </c>
    </row>
    <row r="105" spans="1:21" x14ac:dyDescent="0.25">
      <c r="A105" s="1"/>
      <c r="B105" s="80"/>
      <c r="C105" s="83"/>
      <c r="D105" s="85"/>
      <c r="E105" s="56">
        <v>507202</v>
      </c>
      <c r="F105" s="4" t="s">
        <v>71</v>
      </c>
      <c r="G105" s="11" t="s">
        <v>89</v>
      </c>
      <c r="H105" s="88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>
        <f t="shared" si="62"/>
        <v>0</v>
      </c>
      <c r="T105" s="14">
        <v>6.29</v>
      </c>
      <c r="U105" s="14">
        <f t="shared" si="63"/>
        <v>0</v>
      </c>
    </row>
    <row r="106" spans="1:21" x14ac:dyDescent="0.25">
      <c r="A106" s="1"/>
      <c r="B106" s="80"/>
      <c r="C106" s="83"/>
      <c r="D106" s="85"/>
      <c r="E106" s="56">
        <v>507202</v>
      </c>
      <c r="F106" s="4" t="s">
        <v>72</v>
      </c>
      <c r="G106" s="11" t="s">
        <v>99</v>
      </c>
      <c r="H106" s="88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>
        <f t="shared" si="62"/>
        <v>0</v>
      </c>
      <c r="T106" s="14">
        <v>5.97</v>
      </c>
      <c r="U106" s="14">
        <f t="shared" si="63"/>
        <v>0</v>
      </c>
    </row>
    <row r="107" spans="1:21" x14ac:dyDescent="0.25">
      <c r="A107" s="1"/>
      <c r="B107" s="80"/>
      <c r="C107" s="83"/>
      <c r="D107" s="85"/>
      <c r="E107" s="56">
        <v>507202</v>
      </c>
      <c r="F107" s="4" t="s">
        <v>73</v>
      </c>
      <c r="G107" s="11" t="s">
        <v>85</v>
      </c>
      <c r="H107" s="88"/>
      <c r="I107" s="7"/>
      <c r="J107" s="6"/>
      <c r="K107" s="6">
        <v>10</v>
      </c>
      <c r="L107" s="6">
        <v>20</v>
      </c>
      <c r="M107" s="6">
        <v>30</v>
      </c>
      <c r="N107" s="6">
        <v>30</v>
      </c>
      <c r="O107" s="6">
        <v>10</v>
      </c>
      <c r="P107" s="6"/>
      <c r="Q107" s="6"/>
      <c r="R107" s="6"/>
      <c r="S107" s="6">
        <f t="shared" si="62"/>
        <v>100</v>
      </c>
      <c r="T107" s="14">
        <v>5.9</v>
      </c>
      <c r="U107" s="14">
        <f t="shared" si="63"/>
        <v>590</v>
      </c>
    </row>
    <row r="108" spans="1:21" x14ac:dyDescent="0.25">
      <c r="A108" s="1"/>
      <c r="B108" s="80"/>
      <c r="C108" s="83"/>
      <c r="D108" s="85"/>
      <c r="E108" s="56">
        <v>507202</v>
      </c>
      <c r="F108" s="4" t="s">
        <v>74</v>
      </c>
      <c r="G108" s="11" t="s">
        <v>90</v>
      </c>
      <c r="H108" s="88"/>
      <c r="I108" s="7"/>
      <c r="J108" s="6"/>
      <c r="K108" s="6">
        <v>10</v>
      </c>
      <c r="L108" s="6">
        <v>20</v>
      </c>
      <c r="M108" s="6">
        <v>30</v>
      </c>
      <c r="N108" s="6">
        <v>30</v>
      </c>
      <c r="O108" s="6">
        <v>10</v>
      </c>
      <c r="P108" s="6"/>
      <c r="Q108" s="6"/>
      <c r="R108" s="6"/>
      <c r="S108" s="6">
        <f t="shared" si="62"/>
        <v>100</v>
      </c>
      <c r="T108" s="14">
        <v>6</v>
      </c>
      <c r="U108" s="14">
        <f t="shared" si="63"/>
        <v>600</v>
      </c>
    </row>
    <row r="109" spans="1:21" x14ac:dyDescent="0.25">
      <c r="A109" s="1"/>
      <c r="B109" s="80"/>
      <c r="C109" s="83"/>
      <c r="D109" s="85"/>
      <c r="E109" s="56">
        <v>507202</v>
      </c>
      <c r="F109" s="4" t="s">
        <v>75</v>
      </c>
      <c r="G109" s="11" t="s">
        <v>102</v>
      </c>
      <c r="H109" s="88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>
        <f t="shared" si="62"/>
        <v>0</v>
      </c>
      <c r="T109" s="14">
        <v>6</v>
      </c>
      <c r="U109" s="14">
        <f t="shared" si="63"/>
        <v>0</v>
      </c>
    </row>
    <row r="110" spans="1:21" x14ac:dyDescent="0.25">
      <c r="A110" s="1"/>
      <c r="B110" s="80"/>
      <c r="C110" s="83"/>
      <c r="D110" s="85"/>
      <c r="E110" s="56">
        <v>507202</v>
      </c>
      <c r="F110" s="4" t="s">
        <v>76</v>
      </c>
      <c r="G110" s="11" t="s">
        <v>88</v>
      </c>
      <c r="H110" s="88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>
        <f t="shared" si="62"/>
        <v>0</v>
      </c>
      <c r="T110" s="14">
        <v>6</v>
      </c>
      <c r="U110" s="14">
        <f t="shared" si="63"/>
        <v>0</v>
      </c>
    </row>
    <row r="111" spans="1:21" x14ac:dyDescent="0.25">
      <c r="A111" s="1"/>
      <c r="B111" s="80"/>
      <c r="C111" s="83"/>
      <c r="D111" s="9"/>
      <c r="E111" s="57" t="s">
        <v>10</v>
      </c>
      <c r="F111" s="8"/>
      <c r="G111" s="8"/>
      <c r="H111" s="88"/>
      <c r="I111" s="9">
        <f>SUM(I100:I100)</f>
        <v>0</v>
      </c>
      <c r="J111" s="10"/>
      <c r="K111" s="10">
        <f>SUM(K94:K110)</f>
        <v>60</v>
      </c>
      <c r="L111" s="10">
        <f>SUM(L94:L110)</f>
        <v>120</v>
      </c>
      <c r="M111" s="10">
        <f>SUM(M94:M110)</f>
        <v>180</v>
      </c>
      <c r="N111" s="10">
        <f>SUM(N94:N110)</f>
        <v>180</v>
      </c>
      <c r="O111" s="10">
        <f>SUM(O94:O110)</f>
        <v>60</v>
      </c>
      <c r="P111" s="10">
        <f>SUM(P94:P101)</f>
        <v>0</v>
      </c>
      <c r="Q111" s="10">
        <f>SUM(Q94:Q101)</f>
        <v>0</v>
      </c>
      <c r="R111" s="10">
        <f>SUM(R94:R101)</f>
        <v>0</v>
      </c>
      <c r="S111" s="10">
        <f>SUM(S94:S110)</f>
        <v>600</v>
      </c>
      <c r="T111" s="63"/>
      <c r="U111" s="10">
        <f>SUM(U94:U110)</f>
        <v>3533</v>
      </c>
    </row>
    <row r="112" spans="1:21" x14ac:dyDescent="0.25">
      <c r="A112" s="1"/>
      <c r="B112" s="80"/>
      <c r="C112" s="83"/>
      <c r="D112" s="84" t="s">
        <v>59</v>
      </c>
      <c r="E112" s="56">
        <v>529693</v>
      </c>
      <c r="F112" s="11" t="s">
        <v>60</v>
      </c>
      <c r="G112" s="11" t="s">
        <v>91</v>
      </c>
      <c r="H112" s="88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14">
        <v>6.11</v>
      </c>
      <c r="U112" s="14">
        <f t="shared" ref="U112:U119" si="64">T112*S112</f>
        <v>0</v>
      </c>
    </row>
    <row r="113" spans="1:21" x14ac:dyDescent="0.25">
      <c r="A113" s="1"/>
      <c r="B113" s="80"/>
      <c r="C113" s="83"/>
      <c r="D113" s="83"/>
      <c r="E113" s="56">
        <v>529693</v>
      </c>
      <c r="F113" s="4" t="s">
        <v>61</v>
      </c>
      <c r="G113" s="11" t="s">
        <v>92</v>
      </c>
      <c r="H113" s="88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14">
        <v>6.36</v>
      </c>
      <c r="U113" s="14">
        <f t="shared" si="64"/>
        <v>0</v>
      </c>
    </row>
    <row r="114" spans="1:21" x14ac:dyDescent="0.25">
      <c r="A114" s="1"/>
      <c r="B114" s="80"/>
      <c r="C114" s="83"/>
      <c r="D114" s="83"/>
      <c r="E114" s="56">
        <v>529693</v>
      </c>
      <c r="F114" s="4" t="s">
        <v>62</v>
      </c>
      <c r="G114" s="11" t="s">
        <v>93</v>
      </c>
      <c r="H114" s="88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14"/>
      <c r="U114" s="14">
        <f t="shared" si="64"/>
        <v>0</v>
      </c>
    </row>
    <row r="115" spans="1:21" x14ac:dyDescent="0.25">
      <c r="A115" s="1"/>
      <c r="B115" s="80"/>
      <c r="C115" s="83"/>
      <c r="D115" s="83"/>
      <c r="E115" s="56">
        <v>529693</v>
      </c>
      <c r="F115" s="4" t="s">
        <v>63</v>
      </c>
      <c r="G115" s="11" t="s">
        <v>94</v>
      </c>
      <c r="H115" s="88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14"/>
      <c r="U115" s="14">
        <f t="shared" si="64"/>
        <v>0</v>
      </c>
    </row>
    <row r="116" spans="1:21" x14ac:dyDescent="0.25">
      <c r="A116" s="1"/>
      <c r="B116" s="80"/>
      <c r="C116" s="83"/>
      <c r="D116" s="83"/>
      <c r="E116" s="56">
        <v>529693</v>
      </c>
      <c r="F116" s="4" t="s">
        <v>64</v>
      </c>
      <c r="G116" s="11" t="s">
        <v>95</v>
      </c>
      <c r="H116" s="88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14">
        <v>6.11</v>
      </c>
      <c r="U116" s="14">
        <f t="shared" si="64"/>
        <v>0</v>
      </c>
    </row>
    <row r="117" spans="1:21" x14ac:dyDescent="0.25">
      <c r="A117" s="1"/>
      <c r="B117" s="80"/>
      <c r="C117" s="83"/>
      <c r="D117" s="83"/>
      <c r="E117" s="56">
        <v>529693</v>
      </c>
      <c r="F117" s="4" t="s">
        <v>65</v>
      </c>
      <c r="G117" s="11" t="s">
        <v>96</v>
      </c>
      <c r="H117" s="88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14"/>
      <c r="U117" s="14">
        <f t="shared" si="64"/>
        <v>0</v>
      </c>
    </row>
    <row r="118" spans="1:21" x14ac:dyDescent="0.25">
      <c r="A118" s="1"/>
      <c r="B118" s="80"/>
      <c r="C118" s="83"/>
      <c r="D118" s="83"/>
      <c r="E118" s="56">
        <v>529693</v>
      </c>
      <c r="F118" s="4" t="s">
        <v>66</v>
      </c>
      <c r="G118" s="11" t="s">
        <v>97</v>
      </c>
      <c r="H118" s="88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14">
        <v>6.11</v>
      </c>
      <c r="U118" s="14">
        <f t="shared" si="64"/>
        <v>0</v>
      </c>
    </row>
    <row r="119" spans="1:21" x14ac:dyDescent="0.25">
      <c r="A119" s="1"/>
      <c r="B119" s="80"/>
      <c r="C119" s="83"/>
      <c r="D119" s="83"/>
      <c r="E119" s="56">
        <v>529693</v>
      </c>
      <c r="F119" s="4" t="s">
        <v>67</v>
      </c>
      <c r="G119" s="11" t="s">
        <v>98</v>
      </c>
      <c r="H119" s="88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>
        <f t="shared" ref="S119" si="65">SUM(K119:R119)</f>
        <v>0</v>
      </c>
      <c r="T119" s="14"/>
      <c r="U119" s="14">
        <f t="shared" si="64"/>
        <v>0</v>
      </c>
    </row>
    <row r="120" spans="1:21" x14ac:dyDescent="0.25">
      <c r="A120" s="1"/>
      <c r="B120" s="80"/>
      <c r="C120" s="9" t="s">
        <v>11</v>
      </c>
      <c r="D120" s="9"/>
      <c r="E120" s="57" t="s">
        <v>10</v>
      </c>
      <c r="F120" s="8"/>
      <c r="G120" s="8"/>
      <c r="H120" s="66" t="s">
        <v>104</v>
      </c>
      <c r="I120" s="9"/>
      <c r="J120" s="10">
        <f>SUM(J94:J119)</f>
        <v>0</v>
      </c>
      <c r="K120" s="10">
        <f t="shared" ref="K120" si="66">SUM(K112:K119)</f>
        <v>0</v>
      </c>
      <c r="L120" s="10">
        <f t="shared" ref="L120" si="67">SUM(L112:L119)</f>
        <v>0</v>
      </c>
      <c r="M120" s="10">
        <f t="shared" ref="M120" si="68">SUM(M112:M119)</f>
        <v>0</v>
      </c>
      <c r="N120" s="10">
        <f t="shared" ref="N120" si="69">SUM(N112:N119)</f>
        <v>0</v>
      </c>
      <c r="O120" s="10">
        <f t="shared" ref="O120" si="70">SUM(O112:O119)</f>
        <v>0</v>
      </c>
      <c r="P120" s="10">
        <f t="shared" ref="P120" si="71">SUM(P112:P119)</f>
        <v>0</v>
      </c>
      <c r="Q120" s="10">
        <f t="shared" ref="Q120" si="72">SUM(Q112:Q119)</f>
        <v>0</v>
      </c>
      <c r="R120" s="10">
        <f t="shared" ref="R120" si="73">SUM(R112:R119)</f>
        <v>0</v>
      </c>
      <c r="S120" s="10">
        <f t="shared" ref="S120" si="74">SUM(S112:S119)</f>
        <v>0</v>
      </c>
      <c r="T120" s="10"/>
      <c r="U120" s="21">
        <f>SUM(U112:U119)</f>
        <v>0</v>
      </c>
    </row>
    <row r="121" spans="1:21" x14ac:dyDescent="0.25">
      <c r="A121" s="1"/>
      <c r="B121" s="81"/>
      <c r="C121" s="13"/>
      <c r="D121" s="13"/>
      <c r="E121" s="15"/>
      <c r="F121" s="15" t="s">
        <v>14</v>
      </c>
      <c r="G121" s="15" t="s">
        <v>14</v>
      </c>
      <c r="H121" s="67"/>
      <c r="I121" s="12">
        <f>SUM(I120)</f>
        <v>0</v>
      </c>
      <c r="J121" s="12">
        <f t="shared" ref="J121" si="75">SUM(J120)</f>
        <v>0</v>
      </c>
      <c r="K121" s="16">
        <f t="shared" ref="K121" si="76">SUM(K120,K111)</f>
        <v>60</v>
      </c>
      <c r="L121" s="16">
        <f t="shared" ref="L121" si="77">SUM(L120,L111)</f>
        <v>120</v>
      </c>
      <c r="M121" s="16">
        <f t="shared" ref="M121" si="78">SUM(M120,M111)</f>
        <v>180</v>
      </c>
      <c r="N121" s="16">
        <f t="shared" ref="N121" si="79">SUM(N120,N111)</f>
        <v>180</v>
      </c>
      <c r="O121" s="16">
        <f t="shared" ref="O121" si="80">SUM(O120,O111)</f>
        <v>60</v>
      </c>
      <c r="P121" s="16">
        <f t="shared" ref="P121" si="81">SUM(P120,P111)</f>
        <v>0</v>
      </c>
      <c r="Q121" s="16">
        <f t="shared" ref="Q121" si="82">SUM(Q120,Q111)</f>
        <v>0</v>
      </c>
      <c r="R121" s="16">
        <f t="shared" ref="R121" si="83">SUM(R120,R111)</f>
        <v>0</v>
      </c>
      <c r="S121" s="16">
        <f t="shared" ref="S121" si="84">SUM(S120,S111)</f>
        <v>600</v>
      </c>
      <c r="T121" s="12">
        <f t="shared" ref="T121" si="85">SUM(T120,T111)</f>
        <v>0</v>
      </c>
      <c r="U121" s="22">
        <f t="shared" ref="U121" si="86">SUM(U120,U111)</f>
        <v>3533</v>
      </c>
    </row>
    <row r="122" spans="1:21" ht="13.5" customHeight="1" x14ac:dyDescent="0.25">
      <c r="A122" s="1"/>
      <c r="B122" s="3"/>
      <c r="C122" s="1"/>
      <c r="D122" s="1"/>
      <c r="E122" s="55"/>
      <c r="F122" s="1"/>
      <c r="G122" s="1"/>
      <c r="H122" s="6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4" t="s">
        <v>13</v>
      </c>
      <c r="C123" s="5" t="s">
        <v>2</v>
      </c>
      <c r="D123" s="5" t="s">
        <v>17</v>
      </c>
      <c r="E123" s="56" t="s">
        <v>0</v>
      </c>
      <c r="F123" s="4" t="s">
        <v>1</v>
      </c>
      <c r="G123" s="4" t="s">
        <v>32</v>
      </c>
      <c r="H123" s="65" t="s">
        <v>3</v>
      </c>
      <c r="I123" s="5" t="s">
        <v>16</v>
      </c>
      <c r="J123" s="5" t="s">
        <v>4</v>
      </c>
      <c r="K123" s="5" t="s">
        <v>5</v>
      </c>
      <c r="L123" s="5" t="s">
        <v>6</v>
      </c>
      <c r="M123" s="5" t="s">
        <v>7</v>
      </c>
      <c r="N123" s="5" t="s">
        <v>8</v>
      </c>
      <c r="O123" s="5" t="s">
        <v>9</v>
      </c>
      <c r="P123" s="5" t="s">
        <v>26</v>
      </c>
      <c r="Q123" s="5" t="s">
        <v>27</v>
      </c>
      <c r="R123" s="5" t="s">
        <v>28</v>
      </c>
      <c r="S123" s="6" t="s">
        <v>10</v>
      </c>
      <c r="T123" s="6" t="s">
        <v>31</v>
      </c>
      <c r="U123" s="6" t="s">
        <v>30</v>
      </c>
    </row>
    <row r="124" spans="1:21" ht="14.4" customHeight="1" x14ac:dyDescent="0.25">
      <c r="A124" s="1"/>
      <c r="B124" s="79" t="s">
        <v>38</v>
      </c>
      <c r="C124" s="82">
        <v>4500458743</v>
      </c>
      <c r="D124" s="84" t="s">
        <v>58</v>
      </c>
      <c r="E124" s="56">
        <v>506898</v>
      </c>
      <c r="F124" s="11" t="s">
        <v>60</v>
      </c>
      <c r="G124" s="11" t="s">
        <v>83</v>
      </c>
      <c r="H124" s="86">
        <v>44518</v>
      </c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>
        <f>SUM(K124:R124)</f>
        <v>0</v>
      </c>
      <c r="T124" s="14">
        <v>5.7</v>
      </c>
      <c r="U124" s="14">
        <f>T124*S124</f>
        <v>0</v>
      </c>
    </row>
    <row r="125" spans="1:21" x14ac:dyDescent="0.25">
      <c r="A125" s="1"/>
      <c r="B125" s="80"/>
      <c r="C125" s="83"/>
      <c r="D125" s="85"/>
      <c r="E125" s="56">
        <v>506898</v>
      </c>
      <c r="F125" s="4" t="s">
        <v>61</v>
      </c>
      <c r="G125" s="11" t="s">
        <v>80</v>
      </c>
      <c r="H125" s="87"/>
      <c r="I125" s="7"/>
      <c r="J125" s="6"/>
      <c r="K125" s="6">
        <v>4</v>
      </c>
      <c r="L125" s="6">
        <v>12</v>
      </c>
      <c r="M125" s="6">
        <v>20</v>
      </c>
      <c r="N125" s="6">
        <v>16</v>
      </c>
      <c r="O125" s="6">
        <v>8</v>
      </c>
      <c r="P125" s="6"/>
      <c r="Q125" s="6"/>
      <c r="R125" s="6"/>
      <c r="S125" s="6">
        <f t="shared" ref="S125:S140" si="87">SUM(K125:R125)</f>
        <v>60</v>
      </c>
      <c r="T125" s="14">
        <v>5.93</v>
      </c>
      <c r="U125" s="14">
        <f t="shared" ref="U125:U140" si="88">T125*S125</f>
        <v>355.79999999999995</v>
      </c>
    </row>
    <row r="126" spans="1:21" x14ac:dyDescent="0.25">
      <c r="A126" s="1"/>
      <c r="B126" s="80"/>
      <c r="C126" s="83"/>
      <c r="D126" s="85"/>
      <c r="E126" s="56">
        <v>506898</v>
      </c>
      <c r="F126" s="4" t="s">
        <v>62</v>
      </c>
      <c r="G126" s="11" t="s">
        <v>79</v>
      </c>
      <c r="H126" s="87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>
        <f t="shared" si="87"/>
        <v>0</v>
      </c>
      <c r="T126" s="14">
        <v>6.89</v>
      </c>
      <c r="U126" s="14">
        <f t="shared" si="88"/>
        <v>0</v>
      </c>
    </row>
    <row r="127" spans="1:21" x14ac:dyDescent="0.25">
      <c r="A127" s="1"/>
      <c r="B127" s="80"/>
      <c r="C127" s="83"/>
      <c r="D127" s="85"/>
      <c r="E127" s="56">
        <v>506898</v>
      </c>
      <c r="F127" s="4" t="s">
        <v>63</v>
      </c>
      <c r="G127" s="11" t="s">
        <v>78</v>
      </c>
      <c r="H127" s="87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>
        <f t="shared" si="87"/>
        <v>0</v>
      </c>
      <c r="T127" s="14">
        <v>6.94</v>
      </c>
      <c r="U127" s="14">
        <f t="shared" si="88"/>
        <v>0</v>
      </c>
    </row>
    <row r="128" spans="1:21" x14ac:dyDescent="0.25">
      <c r="A128" s="1"/>
      <c r="B128" s="80"/>
      <c r="C128" s="83"/>
      <c r="D128" s="85"/>
      <c r="E128" s="56">
        <v>506898</v>
      </c>
      <c r="F128" s="4" t="s">
        <v>64</v>
      </c>
      <c r="G128" s="11" t="s">
        <v>82</v>
      </c>
      <c r="H128" s="88"/>
      <c r="I128" s="7"/>
      <c r="J128" s="6"/>
      <c r="K128" s="6">
        <v>8</v>
      </c>
      <c r="L128" s="6">
        <v>20</v>
      </c>
      <c r="M128" s="6">
        <v>36</v>
      </c>
      <c r="N128" s="6">
        <v>24</v>
      </c>
      <c r="O128" s="6">
        <v>16</v>
      </c>
      <c r="P128" s="6"/>
      <c r="Q128" s="6"/>
      <c r="R128" s="6"/>
      <c r="S128" s="6">
        <f t="shared" si="87"/>
        <v>104</v>
      </c>
      <c r="T128" s="14">
        <v>5.7</v>
      </c>
      <c r="U128" s="14">
        <f t="shared" si="88"/>
        <v>592.80000000000007</v>
      </c>
    </row>
    <row r="129" spans="1:21" x14ac:dyDescent="0.25">
      <c r="A129" s="1"/>
      <c r="B129" s="80"/>
      <c r="C129" s="83"/>
      <c r="D129" s="85"/>
      <c r="E129" s="56">
        <v>506898</v>
      </c>
      <c r="F129" s="4" t="s">
        <v>65</v>
      </c>
      <c r="G129" s="11" t="s">
        <v>81</v>
      </c>
      <c r="H129" s="88"/>
      <c r="I129" s="7"/>
      <c r="J129" s="6"/>
      <c r="K129" s="6">
        <v>8</v>
      </c>
      <c r="L129" s="6">
        <v>16</v>
      </c>
      <c r="M129" s="6">
        <v>24</v>
      </c>
      <c r="N129" s="6">
        <v>20</v>
      </c>
      <c r="O129" s="6">
        <v>12</v>
      </c>
      <c r="P129" s="6"/>
      <c r="Q129" s="6"/>
      <c r="R129" s="6"/>
      <c r="S129" s="6">
        <f t="shared" si="87"/>
        <v>80</v>
      </c>
      <c r="T129" s="14">
        <v>5.9</v>
      </c>
      <c r="U129" s="14">
        <f t="shared" si="88"/>
        <v>472</v>
      </c>
    </row>
    <row r="130" spans="1:21" x14ac:dyDescent="0.25">
      <c r="A130" s="1"/>
      <c r="B130" s="80"/>
      <c r="C130" s="83"/>
      <c r="D130" s="85"/>
      <c r="E130" s="56">
        <v>506898</v>
      </c>
      <c r="F130" s="4" t="s">
        <v>66</v>
      </c>
      <c r="G130" s="11" t="s">
        <v>84</v>
      </c>
      <c r="H130" s="88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>
        <f t="shared" si="87"/>
        <v>0</v>
      </c>
      <c r="T130" s="14">
        <v>5.93</v>
      </c>
      <c r="U130" s="14">
        <f t="shared" si="88"/>
        <v>0</v>
      </c>
    </row>
    <row r="131" spans="1:21" x14ac:dyDescent="0.25">
      <c r="A131" s="1"/>
      <c r="B131" s="80"/>
      <c r="C131" s="83"/>
      <c r="D131" s="85"/>
      <c r="E131" s="56">
        <v>506898</v>
      </c>
      <c r="F131" s="4" t="s">
        <v>67</v>
      </c>
      <c r="G131" s="11" t="s">
        <v>77</v>
      </c>
      <c r="H131" s="88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>
        <f t="shared" si="87"/>
        <v>0</v>
      </c>
      <c r="T131" s="14">
        <v>6.89</v>
      </c>
      <c r="U131" s="14">
        <f t="shared" si="88"/>
        <v>0</v>
      </c>
    </row>
    <row r="132" spans="1:21" x14ac:dyDescent="0.25">
      <c r="A132" s="1"/>
      <c r="B132" s="80"/>
      <c r="C132" s="83"/>
      <c r="D132" s="85"/>
      <c r="E132" s="56">
        <v>507202</v>
      </c>
      <c r="F132" s="4" t="s">
        <v>68</v>
      </c>
      <c r="G132" s="11" t="s">
        <v>86</v>
      </c>
      <c r="H132" s="88"/>
      <c r="I132" s="7"/>
      <c r="J132" s="6"/>
      <c r="K132" s="6">
        <v>4</v>
      </c>
      <c r="L132" s="6">
        <v>16</v>
      </c>
      <c r="M132" s="6">
        <v>24</v>
      </c>
      <c r="N132" s="6">
        <v>16</v>
      </c>
      <c r="O132" s="6">
        <v>12</v>
      </c>
      <c r="P132" s="6"/>
      <c r="Q132" s="6"/>
      <c r="R132" s="6"/>
      <c r="S132" s="6">
        <f t="shared" si="87"/>
        <v>72</v>
      </c>
      <c r="T132" s="14">
        <v>5.9</v>
      </c>
      <c r="U132" s="14">
        <f t="shared" si="88"/>
        <v>424.8</v>
      </c>
    </row>
    <row r="133" spans="1:21" x14ac:dyDescent="0.25">
      <c r="A133" s="1"/>
      <c r="B133" s="80"/>
      <c r="C133" s="83"/>
      <c r="D133" s="85"/>
      <c r="E133" s="56">
        <v>507202</v>
      </c>
      <c r="F133" s="4" t="s">
        <v>69</v>
      </c>
      <c r="G133" s="11" t="s">
        <v>103</v>
      </c>
      <c r="H133" s="88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>
        <f t="shared" si="87"/>
        <v>0</v>
      </c>
      <c r="T133" s="14">
        <v>6.44</v>
      </c>
      <c r="U133" s="14">
        <f t="shared" si="88"/>
        <v>0</v>
      </c>
    </row>
    <row r="134" spans="1:21" x14ac:dyDescent="0.25">
      <c r="A134" s="1"/>
      <c r="B134" s="80"/>
      <c r="C134" s="83"/>
      <c r="D134" s="85"/>
      <c r="E134" s="56">
        <v>507202</v>
      </c>
      <c r="F134" s="4" t="s">
        <v>70</v>
      </c>
      <c r="G134" s="11" t="s">
        <v>87</v>
      </c>
      <c r="H134" s="88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>
        <f t="shared" si="87"/>
        <v>0</v>
      </c>
      <c r="T134" s="14">
        <v>5.9</v>
      </c>
      <c r="U134" s="14">
        <f t="shared" si="88"/>
        <v>0</v>
      </c>
    </row>
    <row r="135" spans="1:21" x14ac:dyDescent="0.25">
      <c r="A135" s="1"/>
      <c r="B135" s="80"/>
      <c r="C135" s="83"/>
      <c r="D135" s="85"/>
      <c r="E135" s="56">
        <v>507202</v>
      </c>
      <c r="F135" s="4" t="s">
        <v>71</v>
      </c>
      <c r="G135" s="11" t="s">
        <v>89</v>
      </c>
      <c r="H135" s="88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>
        <f t="shared" si="87"/>
        <v>0</v>
      </c>
      <c r="T135" s="14">
        <v>6.29</v>
      </c>
      <c r="U135" s="14">
        <f t="shared" si="88"/>
        <v>0</v>
      </c>
    </row>
    <row r="136" spans="1:21" x14ac:dyDescent="0.25">
      <c r="A136" s="1"/>
      <c r="B136" s="80"/>
      <c r="C136" s="83"/>
      <c r="D136" s="85"/>
      <c r="E136" s="56">
        <v>507202</v>
      </c>
      <c r="F136" s="4" t="s">
        <v>72</v>
      </c>
      <c r="G136" s="11" t="s">
        <v>99</v>
      </c>
      <c r="H136" s="88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>
        <f t="shared" si="87"/>
        <v>0</v>
      </c>
      <c r="T136" s="14">
        <v>5.97</v>
      </c>
      <c r="U136" s="14">
        <f t="shared" si="88"/>
        <v>0</v>
      </c>
    </row>
    <row r="137" spans="1:21" x14ac:dyDescent="0.25">
      <c r="A137" s="1"/>
      <c r="B137" s="80"/>
      <c r="C137" s="83"/>
      <c r="D137" s="85"/>
      <c r="E137" s="56">
        <v>507202</v>
      </c>
      <c r="F137" s="4" t="s">
        <v>73</v>
      </c>
      <c r="G137" s="11" t="s">
        <v>85</v>
      </c>
      <c r="H137" s="88"/>
      <c r="I137" s="7"/>
      <c r="J137" s="6"/>
      <c r="K137" s="6">
        <v>8</v>
      </c>
      <c r="L137" s="6">
        <v>20</v>
      </c>
      <c r="M137" s="6">
        <v>28</v>
      </c>
      <c r="N137" s="6">
        <v>24</v>
      </c>
      <c r="O137" s="6">
        <v>16</v>
      </c>
      <c r="P137" s="6"/>
      <c r="Q137" s="6"/>
      <c r="R137" s="6"/>
      <c r="S137" s="6">
        <f t="shared" si="87"/>
        <v>96</v>
      </c>
      <c r="T137" s="14">
        <v>5.9</v>
      </c>
      <c r="U137" s="14">
        <f t="shared" si="88"/>
        <v>566.40000000000009</v>
      </c>
    </row>
    <row r="138" spans="1:21" x14ac:dyDescent="0.25">
      <c r="A138" s="1"/>
      <c r="B138" s="80"/>
      <c r="C138" s="83"/>
      <c r="D138" s="85"/>
      <c r="E138" s="56">
        <v>507202</v>
      </c>
      <c r="F138" s="4" t="s">
        <v>74</v>
      </c>
      <c r="G138" s="11" t="s">
        <v>90</v>
      </c>
      <c r="H138" s="88"/>
      <c r="I138" s="7"/>
      <c r="J138" s="6"/>
      <c r="K138" s="6">
        <v>8</v>
      </c>
      <c r="L138" s="6">
        <v>20</v>
      </c>
      <c r="M138" s="6">
        <v>28</v>
      </c>
      <c r="N138" s="6">
        <v>24</v>
      </c>
      <c r="O138" s="6">
        <v>16</v>
      </c>
      <c r="P138" s="6"/>
      <c r="Q138" s="6"/>
      <c r="R138" s="6"/>
      <c r="S138" s="6">
        <f t="shared" si="87"/>
        <v>96</v>
      </c>
      <c r="T138" s="14">
        <v>6</v>
      </c>
      <c r="U138" s="14">
        <f t="shared" si="88"/>
        <v>576</v>
      </c>
    </row>
    <row r="139" spans="1:21" x14ac:dyDescent="0.25">
      <c r="A139" s="1"/>
      <c r="B139" s="80"/>
      <c r="C139" s="83"/>
      <c r="D139" s="85"/>
      <c r="E139" s="56">
        <v>507202</v>
      </c>
      <c r="F139" s="4" t="s">
        <v>75</v>
      </c>
      <c r="G139" s="11" t="s">
        <v>102</v>
      </c>
      <c r="H139" s="88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>
        <f t="shared" si="87"/>
        <v>0</v>
      </c>
      <c r="T139" s="14">
        <v>6</v>
      </c>
      <c r="U139" s="14">
        <f t="shared" si="88"/>
        <v>0</v>
      </c>
    </row>
    <row r="140" spans="1:21" x14ac:dyDescent="0.25">
      <c r="A140" s="1"/>
      <c r="B140" s="80"/>
      <c r="C140" s="83"/>
      <c r="D140" s="85"/>
      <c r="E140" s="56">
        <v>507202</v>
      </c>
      <c r="F140" s="4" t="s">
        <v>76</v>
      </c>
      <c r="G140" s="11" t="s">
        <v>88</v>
      </c>
      <c r="H140" s="88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>
        <f t="shared" si="87"/>
        <v>0</v>
      </c>
      <c r="T140" s="14">
        <v>6</v>
      </c>
      <c r="U140" s="14">
        <f t="shared" si="88"/>
        <v>0</v>
      </c>
    </row>
    <row r="141" spans="1:21" x14ac:dyDescent="0.25">
      <c r="A141" s="1"/>
      <c r="B141" s="80"/>
      <c r="C141" s="83"/>
      <c r="D141" s="9"/>
      <c r="E141" s="57" t="s">
        <v>10</v>
      </c>
      <c r="F141" s="8"/>
      <c r="G141" s="8"/>
      <c r="H141" s="88"/>
      <c r="I141" s="9">
        <f>SUM(I130:I130)</f>
        <v>0</v>
      </c>
      <c r="J141" s="10"/>
      <c r="K141" s="10">
        <f>SUM(K124:K140)</f>
        <v>40</v>
      </c>
      <c r="L141" s="10">
        <f>SUM(L124:L140)</f>
        <v>104</v>
      </c>
      <c r="M141" s="10">
        <f>SUM(M124:M140)</f>
        <v>160</v>
      </c>
      <c r="N141" s="10">
        <f>SUM(N124:N140)</f>
        <v>124</v>
      </c>
      <c r="O141" s="10">
        <f>SUM(O124:O140)</f>
        <v>80</v>
      </c>
      <c r="P141" s="10">
        <f>SUM(P124:P131)</f>
        <v>0</v>
      </c>
      <c r="Q141" s="10">
        <f>SUM(Q124:Q131)</f>
        <v>0</v>
      </c>
      <c r="R141" s="10">
        <f>SUM(R124:R131)</f>
        <v>0</v>
      </c>
      <c r="S141" s="10">
        <f>SUM(S124:S140)</f>
        <v>508</v>
      </c>
      <c r="T141" s="63"/>
      <c r="U141" s="10">
        <f>SUM(U124:U140)</f>
        <v>2987.8</v>
      </c>
    </row>
    <row r="142" spans="1:21" x14ac:dyDescent="0.25">
      <c r="A142" s="1"/>
      <c r="B142" s="80"/>
      <c r="C142" s="83"/>
      <c r="D142" s="84" t="s">
        <v>59</v>
      </c>
      <c r="E142" s="56">
        <v>529693</v>
      </c>
      <c r="F142" s="11" t="s">
        <v>60</v>
      </c>
      <c r="G142" s="11" t="s">
        <v>91</v>
      </c>
      <c r="H142" s="88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4">
        <v>6.11</v>
      </c>
      <c r="U142" s="14">
        <f t="shared" ref="U142:U149" si="89">T142*S142</f>
        <v>0</v>
      </c>
    </row>
    <row r="143" spans="1:21" x14ac:dyDescent="0.25">
      <c r="A143" s="1"/>
      <c r="B143" s="80"/>
      <c r="C143" s="83"/>
      <c r="D143" s="83"/>
      <c r="E143" s="56">
        <v>529693</v>
      </c>
      <c r="F143" s="4" t="s">
        <v>61</v>
      </c>
      <c r="G143" s="11" t="s">
        <v>92</v>
      </c>
      <c r="H143" s="88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4">
        <v>6.36</v>
      </c>
      <c r="U143" s="14">
        <f t="shared" si="89"/>
        <v>0</v>
      </c>
    </row>
    <row r="144" spans="1:21" x14ac:dyDescent="0.25">
      <c r="A144" s="1"/>
      <c r="B144" s="80"/>
      <c r="C144" s="83"/>
      <c r="D144" s="83"/>
      <c r="E144" s="56">
        <v>529693</v>
      </c>
      <c r="F144" s="4" t="s">
        <v>62</v>
      </c>
      <c r="G144" s="11" t="s">
        <v>93</v>
      </c>
      <c r="H144" s="88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4"/>
      <c r="U144" s="14">
        <f t="shared" si="89"/>
        <v>0</v>
      </c>
    </row>
    <row r="145" spans="1:21" x14ac:dyDescent="0.25">
      <c r="A145" s="1"/>
      <c r="B145" s="80"/>
      <c r="C145" s="83"/>
      <c r="D145" s="83"/>
      <c r="E145" s="56">
        <v>529693</v>
      </c>
      <c r="F145" s="4" t="s">
        <v>63</v>
      </c>
      <c r="G145" s="11" t="s">
        <v>94</v>
      </c>
      <c r="H145" s="88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4"/>
      <c r="U145" s="14">
        <f t="shared" si="89"/>
        <v>0</v>
      </c>
    </row>
    <row r="146" spans="1:21" x14ac:dyDescent="0.25">
      <c r="A146" s="1"/>
      <c r="B146" s="80"/>
      <c r="C146" s="83"/>
      <c r="D146" s="83"/>
      <c r="E146" s="56">
        <v>529693</v>
      </c>
      <c r="F146" s="4" t="s">
        <v>64</v>
      </c>
      <c r="G146" s="11" t="s">
        <v>95</v>
      </c>
      <c r="H146" s="88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4">
        <v>6.11</v>
      </c>
      <c r="U146" s="14">
        <f t="shared" si="89"/>
        <v>0</v>
      </c>
    </row>
    <row r="147" spans="1:21" x14ac:dyDescent="0.25">
      <c r="A147" s="1"/>
      <c r="B147" s="80"/>
      <c r="C147" s="83"/>
      <c r="D147" s="83"/>
      <c r="E147" s="56">
        <v>529693</v>
      </c>
      <c r="F147" s="4" t="s">
        <v>65</v>
      </c>
      <c r="G147" s="11" t="s">
        <v>96</v>
      </c>
      <c r="H147" s="88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4"/>
      <c r="U147" s="14">
        <f t="shared" si="89"/>
        <v>0</v>
      </c>
    </row>
    <row r="148" spans="1:21" x14ac:dyDescent="0.25">
      <c r="A148" s="1"/>
      <c r="B148" s="80"/>
      <c r="C148" s="83"/>
      <c r="D148" s="83"/>
      <c r="E148" s="56">
        <v>529693</v>
      </c>
      <c r="F148" s="4" t="s">
        <v>66</v>
      </c>
      <c r="G148" s="11" t="s">
        <v>97</v>
      </c>
      <c r="H148" s="88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4">
        <v>6.11</v>
      </c>
      <c r="U148" s="14">
        <f t="shared" si="89"/>
        <v>0</v>
      </c>
    </row>
    <row r="149" spans="1:21" x14ac:dyDescent="0.25">
      <c r="A149" s="1"/>
      <c r="B149" s="80"/>
      <c r="C149" s="83"/>
      <c r="D149" s="83"/>
      <c r="E149" s="56">
        <v>529693</v>
      </c>
      <c r="F149" s="4" t="s">
        <v>67</v>
      </c>
      <c r="G149" s="11" t="s">
        <v>98</v>
      </c>
      <c r="H149" s="88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>
        <f t="shared" ref="S149" si="90">SUM(K149:R149)</f>
        <v>0</v>
      </c>
      <c r="T149" s="14"/>
      <c r="U149" s="14">
        <f t="shared" si="89"/>
        <v>0</v>
      </c>
    </row>
    <row r="150" spans="1:21" x14ac:dyDescent="0.25">
      <c r="A150" s="1"/>
      <c r="B150" s="80"/>
      <c r="C150" s="9" t="s">
        <v>11</v>
      </c>
      <c r="D150" s="9"/>
      <c r="E150" s="57" t="s">
        <v>10</v>
      </c>
      <c r="F150" s="8"/>
      <c r="G150" s="8"/>
      <c r="H150" s="66" t="s">
        <v>104</v>
      </c>
      <c r="I150" s="9"/>
      <c r="J150" s="10">
        <f>SUM(J124:J149)</f>
        <v>0</v>
      </c>
      <c r="K150" s="10">
        <f t="shared" ref="K150" si="91">SUM(K142:K149)</f>
        <v>0</v>
      </c>
      <c r="L150" s="10">
        <f t="shared" ref="L150" si="92">SUM(L142:L149)</f>
        <v>0</v>
      </c>
      <c r="M150" s="10">
        <f t="shared" ref="M150" si="93">SUM(M142:M149)</f>
        <v>0</v>
      </c>
      <c r="N150" s="10">
        <f t="shared" ref="N150" si="94">SUM(N142:N149)</f>
        <v>0</v>
      </c>
      <c r="O150" s="10">
        <f t="shared" ref="O150" si="95">SUM(O142:O149)</f>
        <v>0</v>
      </c>
      <c r="P150" s="10">
        <f t="shared" ref="P150" si="96">SUM(P142:P149)</f>
        <v>0</v>
      </c>
      <c r="Q150" s="10">
        <f t="shared" ref="Q150" si="97">SUM(Q142:Q149)</f>
        <v>0</v>
      </c>
      <c r="R150" s="10">
        <f t="shared" ref="R150" si="98">SUM(R142:R149)</f>
        <v>0</v>
      </c>
      <c r="S150" s="10">
        <f t="shared" ref="S150" si="99">SUM(S142:S149)</f>
        <v>0</v>
      </c>
      <c r="T150" s="10"/>
      <c r="U150" s="21">
        <f>SUM(U142:U149)</f>
        <v>0</v>
      </c>
    </row>
    <row r="151" spans="1:21" x14ac:dyDescent="0.25">
      <c r="A151" s="1"/>
      <c r="B151" s="81"/>
      <c r="C151" s="13"/>
      <c r="D151" s="13"/>
      <c r="E151" s="15"/>
      <c r="F151" s="15" t="s">
        <v>14</v>
      </c>
      <c r="G151" s="15" t="s">
        <v>14</v>
      </c>
      <c r="H151" s="67"/>
      <c r="I151" s="12">
        <f>SUM(I150)</f>
        <v>0</v>
      </c>
      <c r="J151" s="12">
        <f t="shared" ref="J151" si="100">SUM(J150)</f>
        <v>0</v>
      </c>
      <c r="K151" s="16">
        <f t="shared" ref="K151" si="101">SUM(K150,K141)</f>
        <v>40</v>
      </c>
      <c r="L151" s="16">
        <f t="shared" ref="L151" si="102">SUM(L150,L141)</f>
        <v>104</v>
      </c>
      <c r="M151" s="16">
        <f t="shared" ref="M151" si="103">SUM(M150,M141)</f>
        <v>160</v>
      </c>
      <c r="N151" s="16">
        <f t="shared" ref="N151" si="104">SUM(N150,N141)</f>
        <v>124</v>
      </c>
      <c r="O151" s="16">
        <f t="shared" ref="O151" si="105">SUM(O150,O141)</f>
        <v>80</v>
      </c>
      <c r="P151" s="16">
        <f t="shared" ref="P151" si="106">SUM(P150,P141)</f>
        <v>0</v>
      </c>
      <c r="Q151" s="16">
        <f t="shared" ref="Q151" si="107">SUM(Q150,Q141)</f>
        <v>0</v>
      </c>
      <c r="R151" s="16">
        <f t="shared" ref="R151" si="108">SUM(R150,R141)</f>
        <v>0</v>
      </c>
      <c r="S151" s="16">
        <f t="shared" ref="S151" si="109">SUM(S150,S141)</f>
        <v>508</v>
      </c>
      <c r="T151" s="12">
        <f t="shared" ref="T151" si="110">SUM(T150,T141)</f>
        <v>0</v>
      </c>
      <c r="U151" s="22">
        <f t="shared" ref="U151" si="111">SUM(U150,U141)</f>
        <v>2987.8</v>
      </c>
    </row>
    <row r="152" spans="1:21" ht="13.5" customHeight="1" x14ac:dyDescent="0.25">
      <c r="A152" s="1"/>
      <c r="B152" s="3"/>
      <c r="C152" s="1"/>
      <c r="D152" s="1"/>
      <c r="E152" s="55"/>
      <c r="F152" s="1"/>
      <c r="G152" s="1"/>
      <c r="H152" s="6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4" t="s">
        <v>13</v>
      </c>
      <c r="C153" s="5" t="s">
        <v>2</v>
      </c>
      <c r="D153" s="5" t="s">
        <v>17</v>
      </c>
      <c r="E153" s="56" t="s">
        <v>0</v>
      </c>
      <c r="F153" s="4" t="s">
        <v>1</v>
      </c>
      <c r="G153" s="4" t="s">
        <v>32</v>
      </c>
      <c r="H153" s="65" t="s">
        <v>3</v>
      </c>
      <c r="I153" s="5" t="s">
        <v>16</v>
      </c>
      <c r="J153" s="5" t="s">
        <v>4</v>
      </c>
      <c r="K153" s="5" t="s">
        <v>5</v>
      </c>
      <c r="L153" s="5" t="s">
        <v>6</v>
      </c>
      <c r="M153" s="5" t="s">
        <v>7</v>
      </c>
      <c r="N153" s="5" t="s">
        <v>8</v>
      </c>
      <c r="O153" s="5" t="s">
        <v>9</v>
      </c>
      <c r="P153" s="5" t="s">
        <v>26</v>
      </c>
      <c r="Q153" s="5" t="s">
        <v>27</v>
      </c>
      <c r="R153" s="5" t="s">
        <v>28</v>
      </c>
      <c r="S153" s="6" t="s">
        <v>10</v>
      </c>
      <c r="T153" s="6" t="s">
        <v>31</v>
      </c>
      <c r="U153" s="6" t="s">
        <v>30</v>
      </c>
    </row>
    <row r="154" spans="1:21" ht="14.4" customHeight="1" x14ac:dyDescent="0.25">
      <c r="A154" s="1"/>
      <c r="B154" s="79" t="s">
        <v>38</v>
      </c>
      <c r="C154" s="82">
        <v>4500458744</v>
      </c>
      <c r="D154" s="84" t="s">
        <v>58</v>
      </c>
      <c r="E154" s="56">
        <v>506898</v>
      </c>
      <c r="F154" s="11" t="s">
        <v>60</v>
      </c>
      <c r="G154" s="11" t="s">
        <v>83</v>
      </c>
      <c r="H154" s="86">
        <v>44554</v>
      </c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>
        <f>SUM(K154:R154)</f>
        <v>0</v>
      </c>
      <c r="T154" s="14">
        <v>5.7</v>
      </c>
      <c r="U154" s="14">
        <f>T154*S154</f>
        <v>0</v>
      </c>
    </row>
    <row r="155" spans="1:21" x14ac:dyDescent="0.25">
      <c r="A155" s="1"/>
      <c r="B155" s="80"/>
      <c r="C155" s="83"/>
      <c r="D155" s="85"/>
      <c r="E155" s="56">
        <v>506898</v>
      </c>
      <c r="F155" s="4" t="s">
        <v>61</v>
      </c>
      <c r="G155" s="11" t="s">
        <v>80</v>
      </c>
      <c r="H155" s="87"/>
      <c r="I155" s="7"/>
      <c r="J155" s="6"/>
      <c r="K155" s="6">
        <v>230</v>
      </c>
      <c r="L155" s="6">
        <v>460</v>
      </c>
      <c r="M155" s="6">
        <v>690</v>
      </c>
      <c r="N155" s="6">
        <v>690</v>
      </c>
      <c r="O155" s="6">
        <v>230</v>
      </c>
      <c r="P155" s="6"/>
      <c r="Q155" s="6"/>
      <c r="R155" s="6"/>
      <c r="S155" s="6">
        <f t="shared" ref="S155:S170" si="112">SUM(K155:R155)</f>
        <v>2300</v>
      </c>
      <c r="T155" s="14">
        <v>5.93</v>
      </c>
      <c r="U155" s="14">
        <f t="shared" ref="U155:U170" si="113">T155*S155</f>
        <v>13639</v>
      </c>
    </row>
    <row r="156" spans="1:21" x14ac:dyDescent="0.25">
      <c r="A156" s="1"/>
      <c r="B156" s="80"/>
      <c r="C156" s="83"/>
      <c r="D156" s="85"/>
      <c r="E156" s="56">
        <v>506898</v>
      </c>
      <c r="F156" s="4" t="s">
        <v>62</v>
      </c>
      <c r="G156" s="11" t="s">
        <v>79</v>
      </c>
      <c r="H156" s="87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>
        <f t="shared" si="112"/>
        <v>0</v>
      </c>
      <c r="T156" s="14">
        <v>6.89</v>
      </c>
      <c r="U156" s="14">
        <f t="shared" si="113"/>
        <v>0</v>
      </c>
    </row>
    <row r="157" spans="1:21" x14ac:dyDescent="0.25">
      <c r="A157" s="1"/>
      <c r="B157" s="80"/>
      <c r="C157" s="83"/>
      <c r="D157" s="85"/>
      <c r="E157" s="56">
        <v>506898</v>
      </c>
      <c r="F157" s="4" t="s">
        <v>63</v>
      </c>
      <c r="G157" s="11" t="s">
        <v>78</v>
      </c>
      <c r="H157" s="87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>
        <f t="shared" si="112"/>
        <v>0</v>
      </c>
      <c r="T157" s="14">
        <v>6.94</v>
      </c>
      <c r="U157" s="14">
        <f t="shared" si="113"/>
        <v>0</v>
      </c>
    </row>
    <row r="158" spans="1:21" x14ac:dyDescent="0.25">
      <c r="A158" s="1"/>
      <c r="B158" s="80"/>
      <c r="C158" s="83"/>
      <c r="D158" s="85"/>
      <c r="E158" s="56">
        <v>506898</v>
      </c>
      <c r="F158" s="4" t="s">
        <v>64</v>
      </c>
      <c r="G158" s="11" t="s">
        <v>82</v>
      </c>
      <c r="H158" s="88"/>
      <c r="I158" s="7"/>
      <c r="J158" s="6"/>
      <c r="K158" s="6">
        <v>230</v>
      </c>
      <c r="L158" s="6">
        <v>460</v>
      </c>
      <c r="M158" s="6">
        <v>690</v>
      </c>
      <c r="N158" s="6">
        <v>690</v>
      </c>
      <c r="O158" s="6">
        <v>230</v>
      </c>
      <c r="P158" s="6"/>
      <c r="Q158" s="6"/>
      <c r="R158" s="6"/>
      <c r="S158" s="6">
        <f t="shared" si="112"/>
        <v>2300</v>
      </c>
      <c r="T158" s="14">
        <v>5.7</v>
      </c>
      <c r="U158" s="14">
        <f t="shared" si="113"/>
        <v>13110</v>
      </c>
    </row>
    <row r="159" spans="1:21" x14ac:dyDescent="0.25">
      <c r="A159" s="1"/>
      <c r="B159" s="80"/>
      <c r="C159" s="83"/>
      <c r="D159" s="85"/>
      <c r="E159" s="56">
        <v>506898</v>
      </c>
      <c r="F159" s="4" t="s">
        <v>65</v>
      </c>
      <c r="G159" s="11" t="s">
        <v>81</v>
      </c>
      <c r="H159" s="88"/>
      <c r="I159" s="7"/>
      <c r="J159" s="6"/>
      <c r="K159" s="6">
        <v>230</v>
      </c>
      <c r="L159" s="6">
        <v>460</v>
      </c>
      <c r="M159" s="6">
        <v>690</v>
      </c>
      <c r="N159" s="6">
        <v>690</v>
      </c>
      <c r="O159" s="6">
        <v>230</v>
      </c>
      <c r="P159" s="6"/>
      <c r="Q159" s="6"/>
      <c r="R159" s="6"/>
      <c r="S159" s="6">
        <f t="shared" si="112"/>
        <v>2300</v>
      </c>
      <c r="T159" s="14">
        <v>5.9</v>
      </c>
      <c r="U159" s="14">
        <f t="shared" si="113"/>
        <v>13570</v>
      </c>
    </row>
    <row r="160" spans="1:21" x14ac:dyDescent="0.25">
      <c r="A160" s="1"/>
      <c r="B160" s="80"/>
      <c r="C160" s="83"/>
      <c r="D160" s="85"/>
      <c r="E160" s="56">
        <v>506898</v>
      </c>
      <c r="F160" s="4" t="s">
        <v>66</v>
      </c>
      <c r="G160" s="11" t="s">
        <v>84</v>
      </c>
      <c r="H160" s="88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>
        <f t="shared" si="112"/>
        <v>0</v>
      </c>
      <c r="T160" s="14">
        <v>5.93</v>
      </c>
      <c r="U160" s="14">
        <f t="shared" si="113"/>
        <v>0</v>
      </c>
    </row>
    <row r="161" spans="1:21" x14ac:dyDescent="0.25">
      <c r="A161" s="1"/>
      <c r="B161" s="80"/>
      <c r="C161" s="83"/>
      <c r="D161" s="85"/>
      <c r="E161" s="56">
        <v>506898</v>
      </c>
      <c r="F161" s="4" t="s">
        <v>67</v>
      </c>
      <c r="G161" s="11" t="s">
        <v>77</v>
      </c>
      <c r="H161" s="88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>
        <f t="shared" si="112"/>
        <v>0</v>
      </c>
      <c r="T161" s="14">
        <v>6.89</v>
      </c>
      <c r="U161" s="14">
        <f t="shared" si="113"/>
        <v>0</v>
      </c>
    </row>
    <row r="162" spans="1:21" x14ac:dyDescent="0.25">
      <c r="A162" s="1"/>
      <c r="B162" s="80"/>
      <c r="C162" s="83"/>
      <c r="D162" s="85"/>
      <c r="E162" s="56">
        <v>507202</v>
      </c>
      <c r="F162" s="4" t="s">
        <v>68</v>
      </c>
      <c r="G162" s="11" t="s">
        <v>86</v>
      </c>
      <c r="H162" s="88"/>
      <c r="I162" s="7"/>
      <c r="J162" s="6"/>
      <c r="K162" s="6">
        <v>230</v>
      </c>
      <c r="L162" s="6">
        <v>460</v>
      </c>
      <c r="M162" s="6">
        <v>690</v>
      </c>
      <c r="N162" s="6">
        <v>690</v>
      </c>
      <c r="O162" s="6">
        <v>230</v>
      </c>
      <c r="P162" s="6"/>
      <c r="Q162" s="6"/>
      <c r="R162" s="6"/>
      <c r="S162" s="6">
        <f t="shared" si="112"/>
        <v>2300</v>
      </c>
      <c r="T162" s="14">
        <v>5.9</v>
      </c>
      <c r="U162" s="14">
        <f t="shared" si="113"/>
        <v>13570</v>
      </c>
    </row>
    <row r="163" spans="1:21" x14ac:dyDescent="0.25">
      <c r="A163" s="1"/>
      <c r="B163" s="80"/>
      <c r="C163" s="83"/>
      <c r="D163" s="85"/>
      <c r="E163" s="56">
        <v>507202</v>
      </c>
      <c r="F163" s="4" t="s">
        <v>69</v>
      </c>
      <c r="G163" s="11" t="s">
        <v>103</v>
      </c>
      <c r="H163" s="88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>
        <f t="shared" si="112"/>
        <v>0</v>
      </c>
      <c r="T163" s="14">
        <v>6.44</v>
      </c>
      <c r="U163" s="14">
        <f t="shared" si="113"/>
        <v>0</v>
      </c>
    </row>
    <row r="164" spans="1:21" x14ac:dyDescent="0.25">
      <c r="A164" s="1"/>
      <c r="B164" s="80"/>
      <c r="C164" s="83"/>
      <c r="D164" s="85"/>
      <c r="E164" s="56">
        <v>507202</v>
      </c>
      <c r="F164" s="4" t="s">
        <v>70</v>
      </c>
      <c r="G164" s="11" t="s">
        <v>87</v>
      </c>
      <c r="H164" s="88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>
        <f t="shared" si="112"/>
        <v>0</v>
      </c>
      <c r="T164" s="14">
        <v>5.9</v>
      </c>
      <c r="U164" s="14">
        <f t="shared" si="113"/>
        <v>0</v>
      </c>
    </row>
    <row r="165" spans="1:21" x14ac:dyDescent="0.25">
      <c r="A165" s="1"/>
      <c r="B165" s="80"/>
      <c r="C165" s="83"/>
      <c r="D165" s="85"/>
      <c r="E165" s="56">
        <v>507202</v>
      </c>
      <c r="F165" s="4" t="s">
        <v>71</v>
      </c>
      <c r="G165" s="11" t="s">
        <v>89</v>
      </c>
      <c r="H165" s="88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>
        <f t="shared" si="112"/>
        <v>0</v>
      </c>
      <c r="T165" s="14">
        <v>6.29</v>
      </c>
      <c r="U165" s="14">
        <f t="shared" si="113"/>
        <v>0</v>
      </c>
    </row>
    <row r="166" spans="1:21" x14ac:dyDescent="0.25">
      <c r="A166" s="1"/>
      <c r="B166" s="80"/>
      <c r="C166" s="83"/>
      <c r="D166" s="85"/>
      <c r="E166" s="56">
        <v>507202</v>
      </c>
      <c r="F166" s="4" t="s">
        <v>72</v>
      </c>
      <c r="G166" s="11" t="s">
        <v>99</v>
      </c>
      <c r="H166" s="88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>
        <f t="shared" si="112"/>
        <v>0</v>
      </c>
      <c r="T166" s="14">
        <v>5.97</v>
      </c>
      <c r="U166" s="14">
        <f t="shared" si="113"/>
        <v>0</v>
      </c>
    </row>
    <row r="167" spans="1:21" x14ac:dyDescent="0.25">
      <c r="A167" s="1"/>
      <c r="B167" s="80"/>
      <c r="C167" s="83"/>
      <c r="D167" s="85"/>
      <c r="E167" s="56">
        <v>507202</v>
      </c>
      <c r="F167" s="4" t="s">
        <v>73</v>
      </c>
      <c r="G167" s="11" t="s">
        <v>85</v>
      </c>
      <c r="H167" s="88"/>
      <c r="I167" s="7"/>
      <c r="J167" s="6"/>
      <c r="K167" s="6">
        <v>230</v>
      </c>
      <c r="L167" s="6">
        <v>460</v>
      </c>
      <c r="M167" s="6">
        <v>690</v>
      </c>
      <c r="N167" s="6">
        <v>690</v>
      </c>
      <c r="O167" s="6">
        <v>230</v>
      </c>
      <c r="P167" s="6"/>
      <c r="Q167" s="6"/>
      <c r="R167" s="6"/>
      <c r="S167" s="6">
        <f t="shared" si="112"/>
        <v>2300</v>
      </c>
      <c r="T167" s="14">
        <v>5.9</v>
      </c>
      <c r="U167" s="14">
        <f t="shared" si="113"/>
        <v>13570</v>
      </c>
    </row>
    <row r="168" spans="1:21" x14ac:dyDescent="0.25">
      <c r="A168" s="1"/>
      <c r="B168" s="80"/>
      <c r="C168" s="83"/>
      <c r="D168" s="85"/>
      <c r="E168" s="56">
        <v>507202</v>
      </c>
      <c r="F168" s="4" t="s">
        <v>74</v>
      </c>
      <c r="G168" s="11" t="s">
        <v>90</v>
      </c>
      <c r="H168" s="88"/>
      <c r="I168" s="7"/>
      <c r="J168" s="6"/>
      <c r="K168" s="6">
        <v>230</v>
      </c>
      <c r="L168" s="6">
        <v>460</v>
      </c>
      <c r="M168" s="6">
        <v>690</v>
      </c>
      <c r="N168" s="6">
        <v>690</v>
      </c>
      <c r="O168" s="6">
        <v>230</v>
      </c>
      <c r="P168" s="6"/>
      <c r="Q168" s="6"/>
      <c r="R168" s="6"/>
      <c r="S168" s="6">
        <f t="shared" si="112"/>
        <v>2300</v>
      </c>
      <c r="T168" s="14">
        <v>6</v>
      </c>
      <c r="U168" s="14">
        <f t="shared" si="113"/>
        <v>13800</v>
      </c>
    </row>
    <row r="169" spans="1:21" x14ac:dyDescent="0.25">
      <c r="A169" s="1"/>
      <c r="B169" s="80"/>
      <c r="C169" s="83"/>
      <c r="D169" s="85"/>
      <c r="E169" s="56">
        <v>507202</v>
      </c>
      <c r="F169" s="4" t="s">
        <v>75</v>
      </c>
      <c r="G169" s="11" t="s">
        <v>102</v>
      </c>
      <c r="H169" s="88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>
        <f t="shared" si="112"/>
        <v>0</v>
      </c>
      <c r="T169" s="14">
        <v>6</v>
      </c>
      <c r="U169" s="14">
        <f t="shared" si="113"/>
        <v>0</v>
      </c>
    </row>
    <row r="170" spans="1:21" x14ac:dyDescent="0.25">
      <c r="A170" s="1"/>
      <c r="B170" s="80"/>
      <c r="C170" s="83"/>
      <c r="D170" s="85"/>
      <c r="E170" s="56">
        <v>507202</v>
      </c>
      <c r="F170" s="4" t="s">
        <v>76</v>
      </c>
      <c r="G170" s="11" t="s">
        <v>88</v>
      </c>
      <c r="H170" s="88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>
        <f t="shared" si="112"/>
        <v>0</v>
      </c>
      <c r="T170" s="14">
        <v>6</v>
      </c>
      <c r="U170" s="14">
        <f t="shared" si="113"/>
        <v>0</v>
      </c>
    </row>
    <row r="171" spans="1:21" x14ac:dyDescent="0.25">
      <c r="A171" s="1"/>
      <c r="B171" s="80"/>
      <c r="C171" s="83"/>
      <c r="D171" s="9"/>
      <c r="E171" s="57" t="s">
        <v>10</v>
      </c>
      <c r="F171" s="8"/>
      <c r="G171" s="8"/>
      <c r="H171" s="88"/>
      <c r="I171" s="9">
        <f>SUM(I160:I160)</f>
        <v>0</v>
      </c>
      <c r="J171" s="10"/>
      <c r="K171" s="10">
        <f>SUM(K154:K170)</f>
        <v>1380</v>
      </c>
      <c r="L171" s="10">
        <f>SUM(L154:L170)</f>
        <v>2760</v>
      </c>
      <c r="M171" s="10">
        <f>SUM(M154:M170)</f>
        <v>4140</v>
      </c>
      <c r="N171" s="10">
        <f>SUM(N154:N170)</f>
        <v>4140</v>
      </c>
      <c r="O171" s="10">
        <f>SUM(O154:O170)</f>
        <v>1380</v>
      </c>
      <c r="P171" s="10">
        <f>SUM(P154:P161)</f>
        <v>0</v>
      </c>
      <c r="Q171" s="10">
        <f>SUM(Q154:Q161)</f>
        <v>0</v>
      </c>
      <c r="R171" s="10">
        <f>SUM(R154:R161)</f>
        <v>0</v>
      </c>
      <c r="S171" s="10">
        <f>SUM(S154:S170)</f>
        <v>13800</v>
      </c>
      <c r="T171" s="63"/>
      <c r="U171" s="10">
        <f>SUM(U154:U170)</f>
        <v>81259</v>
      </c>
    </row>
    <row r="172" spans="1:21" x14ac:dyDescent="0.25">
      <c r="A172" s="1"/>
      <c r="B172" s="80"/>
      <c r="C172" s="83"/>
      <c r="D172" s="84" t="s">
        <v>59</v>
      </c>
      <c r="E172" s="56">
        <v>529693</v>
      </c>
      <c r="F172" s="11" t="s">
        <v>60</v>
      </c>
      <c r="G172" s="11" t="s">
        <v>91</v>
      </c>
      <c r="H172" s="88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4">
        <v>6.11</v>
      </c>
      <c r="U172" s="14">
        <f t="shared" ref="U172:U179" si="114">T172*S172</f>
        <v>0</v>
      </c>
    </row>
    <row r="173" spans="1:21" x14ac:dyDescent="0.25">
      <c r="A173" s="1"/>
      <c r="B173" s="80"/>
      <c r="C173" s="83"/>
      <c r="D173" s="83"/>
      <c r="E173" s="56">
        <v>529693</v>
      </c>
      <c r="F173" s="4" t="s">
        <v>61</v>
      </c>
      <c r="G173" s="11" t="s">
        <v>92</v>
      </c>
      <c r="H173" s="88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4">
        <v>6.36</v>
      </c>
      <c r="U173" s="14">
        <f t="shared" si="114"/>
        <v>0</v>
      </c>
    </row>
    <row r="174" spans="1:21" x14ac:dyDescent="0.25">
      <c r="A174" s="1"/>
      <c r="B174" s="80"/>
      <c r="C174" s="83"/>
      <c r="D174" s="83"/>
      <c r="E174" s="56">
        <v>529693</v>
      </c>
      <c r="F174" s="4" t="s">
        <v>62</v>
      </c>
      <c r="G174" s="11" t="s">
        <v>93</v>
      </c>
      <c r="H174" s="88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4"/>
      <c r="U174" s="14">
        <f t="shared" si="114"/>
        <v>0</v>
      </c>
    </row>
    <row r="175" spans="1:21" x14ac:dyDescent="0.25">
      <c r="A175" s="1"/>
      <c r="B175" s="80"/>
      <c r="C175" s="83"/>
      <c r="D175" s="83"/>
      <c r="E175" s="56">
        <v>529693</v>
      </c>
      <c r="F175" s="4" t="s">
        <v>63</v>
      </c>
      <c r="G175" s="11" t="s">
        <v>94</v>
      </c>
      <c r="H175" s="88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4"/>
      <c r="U175" s="14">
        <f t="shared" si="114"/>
        <v>0</v>
      </c>
    </row>
    <row r="176" spans="1:21" x14ac:dyDescent="0.25">
      <c r="A176" s="1"/>
      <c r="B176" s="80"/>
      <c r="C176" s="83"/>
      <c r="D176" s="83"/>
      <c r="E176" s="56">
        <v>529693</v>
      </c>
      <c r="F176" s="4" t="s">
        <v>64</v>
      </c>
      <c r="G176" s="11" t="s">
        <v>95</v>
      </c>
      <c r="H176" s="88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4">
        <v>6.11</v>
      </c>
      <c r="U176" s="14">
        <f t="shared" si="114"/>
        <v>0</v>
      </c>
    </row>
    <row r="177" spans="1:21" x14ac:dyDescent="0.25">
      <c r="A177" s="1"/>
      <c r="B177" s="80"/>
      <c r="C177" s="83"/>
      <c r="D177" s="83"/>
      <c r="E177" s="56">
        <v>529693</v>
      </c>
      <c r="F177" s="4" t="s">
        <v>65</v>
      </c>
      <c r="G177" s="11" t="s">
        <v>96</v>
      </c>
      <c r="H177" s="88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4"/>
      <c r="U177" s="14">
        <f t="shared" si="114"/>
        <v>0</v>
      </c>
    </row>
    <row r="178" spans="1:21" x14ac:dyDescent="0.25">
      <c r="A178" s="1"/>
      <c r="B178" s="80"/>
      <c r="C178" s="83"/>
      <c r="D178" s="83"/>
      <c r="E178" s="56">
        <v>529693</v>
      </c>
      <c r="F178" s="4" t="s">
        <v>66</v>
      </c>
      <c r="G178" s="11" t="s">
        <v>97</v>
      </c>
      <c r="H178" s="88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4">
        <v>6.11</v>
      </c>
      <c r="U178" s="14">
        <f t="shared" si="114"/>
        <v>0</v>
      </c>
    </row>
    <row r="179" spans="1:21" x14ac:dyDescent="0.25">
      <c r="A179" s="1"/>
      <c r="B179" s="80"/>
      <c r="C179" s="83"/>
      <c r="D179" s="83"/>
      <c r="E179" s="56">
        <v>529693</v>
      </c>
      <c r="F179" s="4" t="s">
        <v>67</v>
      </c>
      <c r="G179" s="11" t="s">
        <v>98</v>
      </c>
      <c r="H179" s="88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>
        <f t="shared" ref="S179" si="115">SUM(K179:R179)</f>
        <v>0</v>
      </c>
      <c r="T179" s="14"/>
      <c r="U179" s="14">
        <f t="shared" si="114"/>
        <v>0</v>
      </c>
    </row>
    <row r="180" spans="1:21" x14ac:dyDescent="0.25">
      <c r="A180" s="1"/>
      <c r="B180" s="80"/>
      <c r="C180" s="9" t="s">
        <v>11</v>
      </c>
      <c r="D180" s="9"/>
      <c r="E180" s="57" t="s">
        <v>10</v>
      </c>
      <c r="F180" s="8"/>
      <c r="G180" s="8"/>
      <c r="H180" s="66" t="s">
        <v>104</v>
      </c>
      <c r="I180" s="9"/>
      <c r="J180" s="10">
        <f>SUM(J154:J179)</f>
        <v>0</v>
      </c>
      <c r="K180" s="10">
        <f t="shared" ref="K180" si="116">SUM(K172:K179)</f>
        <v>0</v>
      </c>
      <c r="L180" s="10">
        <f t="shared" ref="L180" si="117">SUM(L172:L179)</f>
        <v>0</v>
      </c>
      <c r="M180" s="10">
        <f t="shared" ref="M180" si="118">SUM(M172:M179)</f>
        <v>0</v>
      </c>
      <c r="N180" s="10">
        <f t="shared" ref="N180" si="119">SUM(N172:N179)</f>
        <v>0</v>
      </c>
      <c r="O180" s="10">
        <f t="shared" ref="O180" si="120">SUM(O172:O179)</f>
        <v>0</v>
      </c>
      <c r="P180" s="10">
        <f t="shared" ref="P180" si="121">SUM(P172:P179)</f>
        <v>0</v>
      </c>
      <c r="Q180" s="10">
        <f t="shared" ref="Q180" si="122">SUM(Q172:Q179)</f>
        <v>0</v>
      </c>
      <c r="R180" s="10">
        <f t="shared" ref="R180" si="123">SUM(R172:R179)</f>
        <v>0</v>
      </c>
      <c r="S180" s="10">
        <f t="shared" ref="S180" si="124">SUM(S172:S179)</f>
        <v>0</v>
      </c>
      <c r="T180" s="10"/>
      <c r="U180" s="21">
        <f>SUM(U172:U179)</f>
        <v>0</v>
      </c>
    </row>
    <row r="181" spans="1:21" x14ac:dyDescent="0.25">
      <c r="A181" s="1"/>
      <c r="B181" s="81"/>
      <c r="C181" s="13"/>
      <c r="D181" s="13"/>
      <c r="E181" s="15"/>
      <c r="F181" s="15" t="s">
        <v>14</v>
      </c>
      <c r="G181" s="15" t="s">
        <v>14</v>
      </c>
      <c r="H181" s="67"/>
      <c r="I181" s="12">
        <f>SUM(I180)</f>
        <v>0</v>
      </c>
      <c r="J181" s="12">
        <f t="shared" ref="J181" si="125">SUM(J180)</f>
        <v>0</v>
      </c>
      <c r="K181" s="16">
        <f t="shared" ref="K181" si="126">SUM(K180,K171)</f>
        <v>1380</v>
      </c>
      <c r="L181" s="16">
        <f t="shared" ref="L181" si="127">SUM(L180,L171)</f>
        <v>2760</v>
      </c>
      <c r="M181" s="16">
        <f t="shared" ref="M181" si="128">SUM(M180,M171)</f>
        <v>4140</v>
      </c>
      <c r="N181" s="16">
        <f t="shared" ref="N181" si="129">SUM(N180,N171)</f>
        <v>4140</v>
      </c>
      <c r="O181" s="16">
        <f t="shared" ref="O181" si="130">SUM(O180,O171)</f>
        <v>1380</v>
      </c>
      <c r="P181" s="16">
        <f t="shared" ref="P181" si="131">SUM(P180,P171)</f>
        <v>0</v>
      </c>
      <c r="Q181" s="16">
        <f t="shared" ref="Q181" si="132">SUM(Q180,Q171)</f>
        <v>0</v>
      </c>
      <c r="R181" s="16">
        <f t="shared" ref="R181" si="133">SUM(R180,R171)</f>
        <v>0</v>
      </c>
      <c r="S181" s="16">
        <f t="shared" ref="S181" si="134">SUM(S180,S171)</f>
        <v>13800</v>
      </c>
      <c r="T181" s="12">
        <f t="shared" ref="T181" si="135">SUM(T180,T171)</f>
        <v>0</v>
      </c>
      <c r="U181" s="22">
        <f t="shared" ref="U181" si="136">SUM(U180,U171)</f>
        <v>81259</v>
      </c>
    </row>
    <row r="182" spans="1:21" x14ac:dyDescent="0.25">
      <c r="A182" s="1"/>
      <c r="B182" s="1"/>
      <c r="C182" s="1"/>
      <c r="D182" s="1"/>
      <c r="E182" s="54"/>
      <c r="F182" s="1"/>
      <c r="G182" s="1"/>
      <c r="H182" s="6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5" customHeight="1" x14ac:dyDescent="0.25">
      <c r="A183" s="1"/>
      <c r="B183" s="59" t="s">
        <v>100</v>
      </c>
      <c r="C183" s="60"/>
      <c r="D183" s="60"/>
      <c r="E183" s="61"/>
      <c r="F183" s="60"/>
      <c r="G183" s="60"/>
      <c r="H183" s="68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</row>
    <row r="184" spans="1:21" x14ac:dyDescent="0.25">
      <c r="A184" s="1"/>
      <c r="B184" s="30" t="s">
        <v>13</v>
      </c>
      <c r="C184" s="31" t="s">
        <v>2</v>
      </c>
      <c r="D184" s="31" t="s">
        <v>17</v>
      </c>
      <c r="E184" s="42" t="s">
        <v>0</v>
      </c>
      <c r="F184" s="30" t="s">
        <v>1</v>
      </c>
      <c r="G184" s="30" t="s">
        <v>32</v>
      </c>
      <c r="H184" s="69" t="s">
        <v>3</v>
      </c>
      <c r="I184" s="31" t="s">
        <v>16</v>
      </c>
      <c r="J184" s="31" t="s">
        <v>4</v>
      </c>
      <c r="K184" s="31" t="s">
        <v>5</v>
      </c>
      <c r="L184" s="31" t="s">
        <v>6</v>
      </c>
      <c r="M184" s="31" t="s">
        <v>7</v>
      </c>
      <c r="N184" s="31" t="s">
        <v>8</v>
      </c>
      <c r="O184" s="31" t="s">
        <v>9</v>
      </c>
      <c r="P184" s="31" t="s">
        <v>26</v>
      </c>
      <c r="Q184" s="31" t="s">
        <v>27</v>
      </c>
      <c r="R184" s="31" t="s">
        <v>28</v>
      </c>
      <c r="S184" s="32" t="s">
        <v>10</v>
      </c>
      <c r="T184" s="32" t="s">
        <v>31</v>
      </c>
      <c r="U184" s="32" t="s">
        <v>30</v>
      </c>
    </row>
    <row r="185" spans="1:21" ht="14.4" customHeight="1" x14ac:dyDescent="0.25">
      <c r="A185" s="1"/>
      <c r="B185" s="33" t="s">
        <v>38</v>
      </c>
      <c r="C185" s="113"/>
      <c r="D185" s="115" t="s">
        <v>58</v>
      </c>
      <c r="E185" s="42">
        <v>506898</v>
      </c>
      <c r="F185" s="34" t="s">
        <v>60</v>
      </c>
      <c r="G185" s="34" t="s">
        <v>83</v>
      </c>
      <c r="H185" s="117"/>
      <c r="I185" s="35"/>
      <c r="J185" s="32"/>
      <c r="K185" s="32">
        <f>K4+K34+K64+K94+K124+K154</f>
        <v>51</v>
      </c>
      <c r="L185" s="32">
        <f t="shared" ref="L185:O186" si="137">L4+L34+L64+L94+L124+L154</f>
        <v>172</v>
      </c>
      <c r="M185" s="32">
        <f t="shared" si="137"/>
        <v>91</v>
      </c>
      <c r="N185" s="32">
        <f t="shared" si="137"/>
        <v>131</v>
      </c>
      <c r="O185" s="32">
        <f t="shared" si="137"/>
        <v>0</v>
      </c>
      <c r="P185" s="32"/>
      <c r="Q185" s="32"/>
      <c r="R185" s="32"/>
      <c r="S185" s="32">
        <f>SUM(K185:R185)</f>
        <v>445</v>
      </c>
      <c r="T185" s="36">
        <v>5.41</v>
      </c>
      <c r="U185" s="36">
        <f>T185*S185</f>
        <v>2407.4500000000003</v>
      </c>
    </row>
    <row r="186" spans="1:21" x14ac:dyDescent="0.25">
      <c r="A186" s="1"/>
      <c r="B186" s="33"/>
      <c r="C186" s="114"/>
      <c r="D186" s="116"/>
      <c r="E186" s="42">
        <v>506898</v>
      </c>
      <c r="F186" s="30" t="s">
        <v>61</v>
      </c>
      <c r="G186" s="34" t="s">
        <v>80</v>
      </c>
      <c r="H186" s="118"/>
      <c r="I186" s="35"/>
      <c r="J186" s="32"/>
      <c r="K186" s="32">
        <f>K5+K35+K65+K95+K125+K155</f>
        <v>466</v>
      </c>
      <c r="L186" s="32">
        <f t="shared" si="137"/>
        <v>1222</v>
      </c>
      <c r="M186" s="32">
        <f t="shared" si="137"/>
        <v>1213</v>
      </c>
      <c r="N186" s="32">
        <f t="shared" si="137"/>
        <v>1011</v>
      </c>
      <c r="O186" s="32">
        <f t="shared" si="137"/>
        <v>316</v>
      </c>
      <c r="P186" s="32"/>
      <c r="Q186" s="32"/>
      <c r="R186" s="32"/>
      <c r="S186" s="32">
        <f t="shared" ref="S186:S201" si="138">SUM(K186:R186)</f>
        <v>4228</v>
      </c>
      <c r="T186" s="36">
        <v>5.64</v>
      </c>
      <c r="U186" s="36">
        <f t="shared" ref="U186:U201" si="139">T186*S186</f>
        <v>23845.919999999998</v>
      </c>
    </row>
    <row r="187" spans="1:21" x14ac:dyDescent="0.25">
      <c r="A187" s="1"/>
      <c r="B187" s="33"/>
      <c r="C187" s="114"/>
      <c r="D187" s="116"/>
      <c r="E187" s="42">
        <v>506898</v>
      </c>
      <c r="F187" s="30" t="s">
        <v>62</v>
      </c>
      <c r="G187" s="34" t="s">
        <v>79</v>
      </c>
      <c r="H187" s="118"/>
      <c r="I187" s="35"/>
      <c r="J187" s="32"/>
      <c r="K187" s="32">
        <f t="shared" ref="K187:O187" si="140">K6+K36+K66+K96+K126+K156</f>
        <v>115</v>
      </c>
      <c r="L187" s="32">
        <f t="shared" si="140"/>
        <v>439</v>
      </c>
      <c r="M187" s="32">
        <f t="shared" si="140"/>
        <v>385</v>
      </c>
      <c r="N187" s="32">
        <f t="shared" si="140"/>
        <v>192</v>
      </c>
      <c r="O187" s="32">
        <f t="shared" si="140"/>
        <v>65</v>
      </c>
      <c r="P187" s="32"/>
      <c r="Q187" s="32"/>
      <c r="R187" s="32"/>
      <c r="S187" s="32">
        <f t="shared" si="138"/>
        <v>1196</v>
      </c>
      <c r="T187" s="36">
        <v>6.6</v>
      </c>
      <c r="U187" s="36">
        <f t="shared" si="139"/>
        <v>7893.5999999999995</v>
      </c>
    </row>
    <row r="188" spans="1:21" x14ac:dyDescent="0.25">
      <c r="A188" s="1"/>
      <c r="B188" s="33"/>
      <c r="C188" s="114"/>
      <c r="D188" s="116"/>
      <c r="E188" s="42">
        <v>506898</v>
      </c>
      <c r="F188" s="30" t="s">
        <v>63</v>
      </c>
      <c r="G188" s="34" t="s">
        <v>78</v>
      </c>
      <c r="H188" s="118"/>
      <c r="I188" s="35"/>
      <c r="J188" s="32"/>
      <c r="K188" s="32">
        <f t="shared" ref="K188:O188" si="141">K7+K37+K67+K97+K127+K157</f>
        <v>73</v>
      </c>
      <c r="L188" s="32">
        <f t="shared" si="141"/>
        <v>233</v>
      </c>
      <c r="M188" s="32">
        <f t="shared" si="141"/>
        <v>204</v>
      </c>
      <c r="N188" s="32">
        <f t="shared" si="141"/>
        <v>95</v>
      </c>
      <c r="O188" s="32">
        <f t="shared" si="141"/>
        <v>34</v>
      </c>
      <c r="P188" s="32"/>
      <c r="Q188" s="32"/>
      <c r="R188" s="32"/>
      <c r="S188" s="32">
        <f t="shared" si="138"/>
        <v>639</v>
      </c>
      <c r="T188" s="36">
        <v>6.65</v>
      </c>
      <c r="U188" s="36">
        <f t="shared" si="139"/>
        <v>4249.3500000000004</v>
      </c>
    </row>
    <row r="189" spans="1:21" x14ac:dyDescent="0.25">
      <c r="A189" s="1"/>
      <c r="B189" s="33"/>
      <c r="C189" s="114"/>
      <c r="D189" s="116"/>
      <c r="E189" s="42">
        <v>506898</v>
      </c>
      <c r="F189" s="30" t="s">
        <v>64</v>
      </c>
      <c r="G189" s="34" t="s">
        <v>82</v>
      </c>
      <c r="H189" s="119"/>
      <c r="I189" s="35"/>
      <c r="J189" s="32"/>
      <c r="K189" s="32">
        <f t="shared" ref="K189:O189" si="142">K8+K38+K68+K98+K128+K158</f>
        <v>545</v>
      </c>
      <c r="L189" s="32">
        <f t="shared" si="142"/>
        <v>1216</v>
      </c>
      <c r="M189" s="32">
        <f t="shared" si="142"/>
        <v>1604</v>
      </c>
      <c r="N189" s="32">
        <f t="shared" si="142"/>
        <v>1233</v>
      </c>
      <c r="O189" s="32">
        <f t="shared" si="142"/>
        <v>383</v>
      </c>
      <c r="P189" s="32"/>
      <c r="Q189" s="32"/>
      <c r="R189" s="32"/>
      <c r="S189" s="32">
        <f t="shared" si="138"/>
        <v>4981</v>
      </c>
      <c r="T189" s="36">
        <v>5.41</v>
      </c>
      <c r="U189" s="36">
        <f t="shared" si="139"/>
        <v>26947.21</v>
      </c>
    </row>
    <row r="190" spans="1:21" x14ac:dyDescent="0.25">
      <c r="A190" s="1"/>
      <c r="B190" s="33"/>
      <c r="C190" s="114"/>
      <c r="D190" s="116"/>
      <c r="E190" s="42">
        <v>506898</v>
      </c>
      <c r="F190" s="30" t="s">
        <v>65</v>
      </c>
      <c r="G190" s="34" t="s">
        <v>81</v>
      </c>
      <c r="H190" s="119"/>
      <c r="I190" s="35"/>
      <c r="J190" s="32"/>
      <c r="K190" s="32">
        <f t="shared" ref="K190:O190" si="143">K9+K39+K69+K99+K129+K159</f>
        <v>344</v>
      </c>
      <c r="L190" s="32">
        <f t="shared" si="143"/>
        <v>803</v>
      </c>
      <c r="M190" s="32">
        <f t="shared" si="143"/>
        <v>1012</v>
      </c>
      <c r="N190" s="32">
        <f t="shared" si="143"/>
        <v>866</v>
      </c>
      <c r="O190" s="32">
        <f t="shared" si="143"/>
        <v>297</v>
      </c>
      <c r="P190" s="32"/>
      <c r="Q190" s="32"/>
      <c r="R190" s="32"/>
      <c r="S190" s="32">
        <f t="shared" si="138"/>
        <v>3322</v>
      </c>
      <c r="T190" s="36">
        <v>6.54</v>
      </c>
      <c r="U190" s="36">
        <f t="shared" si="139"/>
        <v>21725.88</v>
      </c>
    </row>
    <row r="191" spans="1:21" x14ac:dyDescent="0.25">
      <c r="A191" s="1"/>
      <c r="B191" s="33"/>
      <c r="C191" s="114"/>
      <c r="D191" s="116"/>
      <c r="E191" s="42">
        <v>506898</v>
      </c>
      <c r="F191" s="30" t="s">
        <v>66</v>
      </c>
      <c r="G191" s="34" t="s">
        <v>84</v>
      </c>
      <c r="H191" s="119"/>
      <c r="I191" s="35"/>
      <c r="J191" s="32"/>
      <c r="K191" s="32">
        <f t="shared" ref="K191:O191" si="144">K10+K40+K70+K100+K130+K160</f>
        <v>169</v>
      </c>
      <c r="L191" s="32">
        <f t="shared" si="144"/>
        <v>476</v>
      </c>
      <c r="M191" s="32">
        <f t="shared" si="144"/>
        <v>718</v>
      </c>
      <c r="N191" s="32">
        <f t="shared" si="144"/>
        <v>368</v>
      </c>
      <c r="O191" s="32">
        <f t="shared" si="144"/>
        <v>117</v>
      </c>
      <c r="P191" s="32"/>
      <c r="Q191" s="32"/>
      <c r="R191" s="32"/>
      <c r="S191" s="32">
        <f t="shared" si="138"/>
        <v>1848</v>
      </c>
      <c r="T191" s="36">
        <v>5.64</v>
      </c>
      <c r="U191" s="36">
        <f t="shared" si="139"/>
        <v>10422.719999999999</v>
      </c>
    </row>
    <row r="192" spans="1:21" x14ac:dyDescent="0.25">
      <c r="A192" s="1"/>
      <c r="B192" s="33"/>
      <c r="C192" s="114"/>
      <c r="D192" s="116"/>
      <c r="E192" s="42">
        <v>506898</v>
      </c>
      <c r="F192" s="30" t="s">
        <v>67</v>
      </c>
      <c r="G192" s="34" t="s">
        <v>77</v>
      </c>
      <c r="H192" s="119"/>
      <c r="I192" s="35"/>
      <c r="J192" s="32"/>
      <c r="K192" s="32">
        <f t="shared" ref="K192:O192" si="145">K11+K41+K71+K101+K131+K161</f>
        <v>41</v>
      </c>
      <c r="L192" s="32">
        <f t="shared" si="145"/>
        <v>131</v>
      </c>
      <c r="M192" s="32">
        <f t="shared" si="145"/>
        <v>115</v>
      </c>
      <c r="N192" s="32">
        <f t="shared" si="145"/>
        <v>54</v>
      </c>
      <c r="O192" s="32">
        <f t="shared" si="145"/>
        <v>25</v>
      </c>
      <c r="P192" s="32"/>
      <c r="Q192" s="32"/>
      <c r="R192" s="32"/>
      <c r="S192" s="32">
        <f t="shared" si="138"/>
        <v>366</v>
      </c>
      <c r="T192" s="36">
        <v>6.6</v>
      </c>
      <c r="U192" s="36">
        <f t="shared" si="139"/>
        <v>2415.6</v>
      </c>
    </row>
    <row r="193" spans="1:21" x14ac:dyDescent="0.25">
      <c r="A193" s="1"/>
      <c r="B193" s="62"/>
      <c r="C193" s="114"/>
      <c r="D193" s="116"/>
      <c r="E193" s="42">
        <v>507202</v>
      </c>
      <c r="F193" s="30" t="s">
        <v>68</v>
      </c>
      <c r="G193" s="34" t="s">
        <v>86</v>
      </c>
      <c r="H193" s="119"/>
      <c r="I193" s="35"/>
      <c r="J193" s="32"/>
      <c r="K193" s="32">
        <f t="shared" ref="K193:O193" si="146">K12+K42+K72+K102+K132+K162</f>
        <v>287</v>
      </c>
      <c r="L193" s="32">
        <f t="shared" si="146"/>
        <v>633</v>
      </c>
      <c r="M193" s="32">
        <f t="shared" si="146"/>
        <v>864</v>
      </c>
      <c r="N193" s="32">
        <f t="shared" si="146"/>
        <v>792</v>
      </c>
      <c r="O193" s="32">
        <f t="shared" si="146"/>
        <v>277</v>
      </c>
      <c r="P193" s="32"/>
      <c r="Q193" s="32"/>
      <c r="R193" s="32"/>
      <c r="S193" s="32">
        <f t="shared" si="138"/>
        <v>2853</v>
      </c>
      <c r="T193" s="36">
        <v>5.61</v>
      </c>
      <c r="U193" s="36">
        <f t="shared" si="139"/>
        <v>16005.330000000002</v>
      </c>
    </row>
    <row r="194" spans="1:21" x14ac:dyDescent="0.25">
      <c r="A194" s="1"/>
      <c r="B194" s="62"/>
      <c r="C194" s="114"/>
      <c r="D194" s="116"/>
      <c r="E194" s="42">
        <v>507202</v>
      </c>
      <c r="F194" s="30" t="s">
        <v>69</v>
      </c>
      <c r="G194" s="34"/>
      <c r="H194" s="119"/>
      <c r="I194" s="35"/>
      <c r="J194" s="32"/>
      <c r="K194" s="32">
        <f t="shared" ref="K194:O194" si="147">K13+K43+K73+K103+K133+K163</f>
        <v>46</v>
      </c>
      <c r="L194" s="32">
        <f t="shared" si="147"/>
        <v>132</v>
      </c>
      <c r="M194" s="32">
        <f t="shared" si="147"/>
        <v>112</v>
      </c>
      <c r="N194" s="32">
        <f t="shared" si="147"/>
        <v>60</v>
      </c>
      <c r="O194" s="32">
        <f t="shared" si="147"/>
        <v>24</v>
      </c>
      <c r="P194" s="32"/>
      <c r="Q194" s="32"/>
      <c r="R194" s="32"/>
      <c r="S194" s="32">
        <f t="shared" si="138"/>
        <v>374</v>
      </c>
      <c r="T194" s="36"/>
      <c r="U194" s="36">
        <f t="shared" si="139"/>
        <v>0</v>
      </c>
    </row>
    <row r="195" spans="1:21" x14ac:dyDescent="0.25">
      <c r="A195" s="1"/>
      <c r="B195" s="62"/>
      <c r="C195" s="114"/>
      <c r="D195" s="116"/>
      <c r="E195" s="42">
        <v>507202</v>
      </c>
      <c r="F195" s="30" t="s">
        <v>70</v>
      </c>
      <c r="G195" s="34" t="s">
        <v>87</v>
      </c>
      <c r="H195" s="119"/>
      <c r="I195" s="35"/>
      <c r="J195" s="32"/>
      <c r="K195" s="32">
        <f t="shared" ref="K195:O195" si="148">K14+K44+K74+K104+K134+K164</f>
        <v>110</v>
      </c>
      <c r="L195" s="32">
        <f t="shared" si="148"/>
        <v>344</v>
      </c>
      <c r="M195" s="32">
        <f t="shared" si="148"/>
        <v>300</v>
      </c>
      <c r="N195" s="32">
        <f t="shared" si="148"/>
        <v>145</v>
      </c>
      <c r="O195" s="32">
        <f t="shared" si="148"/>
        <v>54</v>
      </c>
      <c r="P195" s="32"/>
      <c r="Q195" s="32"/>
      <c r="R195" s="32"/>
      <c r="S195" s="32">
        <f t="shared" si="138"/>
        <v>953</v>
      </c>
      <c r="T195" s="36">
        <v>5.61</v>
      </c>
      <c r="U195" s="36">
        <f t="shared" si="139"/>
        <v>5346.33</v>
      </c>
    </row>
    <row r="196" spans="1:21" x14ac:dyDescent="0.25">
      <c r="A196" s="1"/>
      <c r="B196" s="62"/>
      <c r="C196" s="114"/>
      <c r="D196" s="116"/>
      <c r="E196" s="42">
        <v>507202</v>
      </c>
      <c r="F196" s="30" t="s">
        <v>71</v>
      </c>
      <c r="G196" s="34" t="s">
        <v>89</v>
      </c>
      <c r="H196" s="119"/>
      <c r="I196" s="35"/>
      <c r="J196" s="32"/>
      <c r="K196" s="32">
        <f t="shared" ref="K196:O196" si="149">K15+K45+K75+K105+K135+K165</f>
        <v>104</v>
      </c>
      <c r="L196" s="32">
        <f t="shared" si="149"/>
        <v>317</v>
      </c>
      <c r="M196" s="32">
        <f t="shared" si="149"/>
        <v>274</v>
      </c>
      <c r="N196" s="32">
        <f t="shared" si="149"/>
        <v>137</v>
      </c>
      <c r="O196" s="32">
        <f t="shared" si="149"/>
        <v>51</v>
      </c>
      <c r="P196" s="32"/>
      <c r="Q196" s="32"/>
      <c r="R196" s="32"/>
      <c r="S196" s="32">
        <f t="shared" si="138"/>
        <v>883</v>
      </c>
      <c r="T196" s="36">
        <v>6</v>
      </c>
      <c r="U196" s="36">
        <f t="shared" si="139"/>
        <v>5298</v>
      </c>
    </row>
    <row r="197" spans="1:21" x14ac:dyDescent="0.25">
      <c r="A197" s="1"/>
      <c r="B197" s="62"/>
      <c r="C197" s="114"/>
      <c r="D197" s="116"/>
      <c r="E197" s="42">
        <v>507202</v>
      </c>
      <c r="F197" s="30" t="s">
        <v>72</v>
      </c>
      <c r="G197" s="34" t="s">
        <v>99</v>
      </c>
      <c r="H197" s="119"/>
      <c r="I197" s="35"/>
      <c r="J197" s="32"/>
      <c r="K197" s="32">
        <f t="shared" ref="K197:O197" si="150">K16+K46+K76+K106+K136+K166</f>
        <v>258</v>
      </c>
      <c r="L197" s="32">
        <f t="shared" si="150"/>
        <v>807</v>
      </c>
      <c r="M197" s="32">
        <f t="shared" si="150"/>
        <v>704</v>
      </c>
      <c r="N197" s="32">
        <f t="shared" si="150"/>
        <v>336</v>
      </c>
      <c r="O197" s="32">
        <f t="shared" si="150"/>
        <v>122</v>
      </c>
      <c r="P197" s="32"/>
      <c r="Q197" s="32"/>
      <c r="R197" s="32"/>
      <c r="S197" s="32">
        <f t="shared" si="138"/>
        <v>2227</v>
      </c>
      <c r="T197" s="36">
        <v>5.68</v>
      </c>
      <c r="U197" s="36">
        <f t="shared" si="139"/>
        <v>12649.359999999999</v>
      </c>
    </row>
    <row r="198" spans="1:21" x14ac:dyDescent="0.25">
      <c r="A198" s="1"/>
      <c r="B198" s="62"/>
      <c r="C198" s="114"/>
      <c r="D198" s="116"/>
      <c r="E198" s="42">
        <v>507202</v>
      </c>
      <c r="F198" s="30" t="s">
        <v>73</v>
      </c>
      <c r="G198" s="34" t="s">
        <v>85</v>
      </c>
      <c r="H198" s="119"/>
      <c r="I198" s="35"/>
      <c r="J198" s="32"/>
      <c r="K198" s="32">
        <f t="shared" ref="K198:O198" si="151">K17+K47+K77+K107+K137+K167</f>
        <v>307</v>
      </c>
      <c r="L198" s="32">
        <f t="shared" si="151"/>
        <v>689</v>
      </c>
      <c r="M198" s="32">
        <f t="shared" si="151"/>
        <v>913</v>
      </c>
      <c r="N198" s="32">
        <f t="shared" si="151"/>
        <v>821</v>
      </c>
      <c r="O198" s="32">
        <f t="shared" si="151"/>
        <v>284</v>
      </c>
      <c r="P198" s="32"/>
      <c r="Q198" s="32"/>
      <c r="R198" s="32"/>
      <c r="S198" s="32">
        <f t="shared" si="138"/>
        <v>3014</v>
      </c>
      <c r="T198" s="36">
        <v>5.61</v>
      </c>
      <c r="U198" s="36">
        <f t="shared" si="139"/>
        <v>16908.54</v>
      </c>
    </row>
    <row r="199" spans="1:21" x14ac:dyDescent="0.25">
      <c r="A199" s="1"/>
      <c r="B199" s="62"/>
      <c r="C199" s="114"/>
      <c r="D199" s="116"/>
      <c r="E199" s="42">
        <v>507202</v>
      </c>
      <c r="F199" s="30" t="s">
        <v>74</v>
      </c>
      <c r="G199" s="34" t="s">
        <v>90</v>
      </c>
      <c r="H199" s="119"/>
      <c r="I199" s="35"/>
      <c r="J199" s="32"/>
      <c r="K199" s="32">
        <f t="shared" ref="K199:O199" si="152">K18+K48+K78+K108+K138+K168</f>
        <v>321</v>
      </c>
      <c r="L199" s="32">
        <f t="shared" si="152"/>
        <v>733</v>
      </c>
      <c r="M199" s="32">
        <f t="shared" si="152"/>
        <v>952</v>
      </c>
      <c r="N199" s="32">
        <f t="shared" si="152"/>
        <v>839</v>
      </c>
      <c r="O199" s="32">
        <f t="shared" si="152"/>
        <v>290</v>
      </c>
      <c r="P199" s="32"/>
      <c r="Q199" s="32"/>
      <c r="R199" s="32"/>
      <c r="S199" s="32">
        <f t="shared" si="138"/>
        <v>3135</v>
      </c>
      <c r="T199" s="36">
        <v>5.71</v>
      </c>
      <c r="U199" s="36">
        <f t="shared" si="139"/>
        <v>17900.849999999999</v>
      </c>
    </row>
    <row r="200" spans="1:21" x14ac:dyDescent="0.25">
      <c r="A200" s="1"/>
      <c r="B200" s="62"/>
      <c r="C200" s="114"/>
      <c r="D200" s="116"/>
      <c r="E200" s="42">
        <v>507202</v>
      </c>
      <c r="F200" s="30" t="s">
        <v>75</v>
      </c>
      <c r="G200" s="34"/>
      <c r="H200" s="119"/>
      <c r="I200" s="35"/>
      <c r="J200" s="32"/>
      <c r="K200" s="32">
        <f t="shared" ref="K200:O200" si="153">K19+K49+K79+K109+K139+K169</f>
        <v>24</v>
      </c>
      <c r="L200" s="32">
        <f t="shared" si="153"/>
        <v>72</v>
      </c>
      <c r="M200" s="32">
        <f t="shared" si="153"/>
        <v>62</v>
      </c>
      <c r="N200" s="32">
        <f t="shared" si="153"/>
        <v>34</v>
      </c>
      <c r="O200" s="32">
        <f t="shared" si="153"/>
        <v>12</v>
      </c>
      <c r="P200" s="32"/>
      <c r="Q200" s="32"/>
      <c r="R200" s="32"/>
      <c r="S200" s="32">
        <f t="shared" si="138"/>
        <v>204</v>
      </c>
      <c r="T200" s="36"/>
      <c r="U200" s="36">
        <f t="shared" si="139"/>
        <v>0</v>
      </c>
    </row>
    <row r="201" spans="1:21" x14ac:dyDescent="0.25">
      <c r="A201" s="1"/>
      <c r="B201" s="62"/>
      <c r="C201" s="114"/>
      <c r="D201" s="116"/>
      <c r="E201" s="42">
        <v>507202</v>
      </c>
      <c r="F201" s="30" t="s">
        <v>76</v>
      </c>
      <c r="G201" s="34" t="s">
        <v>88</v>
      </c>
      <c r="H201" s="119"/>
      <c r="I201" s="35"/>
      <c r="J201" s="32"/>
      <c r="K201" s="32">
        <f t="shared" ref="K201:R203" si="154">K20+K50+K80+K110+K140+K170</f>
        <v>77</v>
      </c>
      <c r="L201" s="32">
        <f t="shared" si="154"/>
        <v>242</v>
      </c>
      <c r="M201" s="32">
        <f t="shared" si="154"/>
        <v>211</v>
      </c>
      <c r="N201" s="32">
        <f t="shared" si="154"/>
        <v>103</v>
      </c>
      <c r="O201" s="32">
        <f t="shared" si="154"/>
        <v>37</v>
      </c>
      <c r="P201" s="32"/>
      <c r="Q201" s="32"/>
      <c r="R201" s="32"/>
      <c r="S201" s="32">
        <f t="shared" si="138"/>
        <v>670</v>
      </c>
      <c r="T201" s="36">
        <v>5.71</v>
      </c>
      <c r="U201" s="36">
        <f t="shared" si="139"/>
        <v>3825.7</v>
      </c>
    </row>
    <row r="202" spans="1:21" x14ac:dyDescent="0.25">
      <c r="A202" s="1"/>
      <c r="B202" s="37"/>
      <c r="C202" s="114"/>
      <c r="D202" s="31"/>
      <c r="E202" s="42" t="s">
        <v>10</v>
      </c>
      <c r="F202" s="30"/>
      <c r="G202" s="30"/>
      <c r="H202" s="119"/>
      <c r="I202" s="31">
        <f>SUM(I191:I191)</f>
        <v>0</v>
      </c>
      <c r="J202" s="32"/>
      <c r="K202" s="32">
        <f>SUM(K185:K201)</f>
        <v>3338</v>
      </c>
      <c r="L202" s="32">
        <f>SUM(L185:L201)</f>
        <v>8661</v>
      </c>
      <c r="M202" s="32">
        <f>SUM(M185:M201)</f>
        <v>9734</v>
      </c>
      <c r="N202" s="32">
        <f>SUM(N185:N201)</f>
        <v>7217</v>
      </c>
      <c r="O202" s="32">
        <f>SUM(O185:O201)</f>
        <v>2388</v>
      </c>
      <c r="P202" s="32">
        <f>SUM(P185:P192)</f>
        <v>0</v>
      </c>
      <c r="Q202" s="32">
        <f>SUM(Q185:Q192)</f>
        <v>0</v>
      </c>
      <c r="R202" s="32">
        <f>SUM(R185:R192)</f>
        <v>0</v>
      </c>
      <c r="S202" s="32">
        <f>SUM(S185:S201)</f>
        <v>31338</v>
      </c>
      <c r="T202" s="32"/>
      <c r="U202" s="32">
        <f>SUM(U185:U201)</f>
        <v>177841.84000000003</v>
      </c>
    </row>
    <row r="203" spans="1:21" x14ac:dyDescent="0.25">
      <c r="A203" s="1"/>
      <c r="B203" s="39"/>
      <c r="C203" s="114"/>
      <c r="D203" s="115" t="s">
        <v>59</v>
      </c>
      <c r="E203" s="42">
        <v>529693</v>
      </c>
      <c r="F203" s="34" t="s">
        <v>60</v>
      </c>
      <c r="G203" s="34" t="s">
        <v>91</v>
      </c>
      <c r="H203" s="119"/>
      <c r="I203" s="35"/>
      <c r="J203" s="32"/>
      <c r="K203" s="32"/>
      <c r="L203" s="32"/>
      <c r="M203" s="32"/>
      <c r="N203" s="32"/>
      <c r="O203" s="32"/>
      <c r="P203" s="32">
        <f t="shared" si="154"/>
        <v>136</v>
      </c>
      <c r="Q203" s="32">
        <f t="shared" si="154"/>
        <v>112</v>
      </c>
      <c r="R203" s="32">
        <f t="shared" si="154"/>
        <v>34</v>
      </c>
      <c r="S203" s="32">
        <f t="shared" ref="S203:S210" si="155">SUM(K203:R203)</f>
        <v>282</v>
      </c>
      <c r="T203" s="36">
        <v>5.82</v>
      </c>
      <c r="U203" s="36">
        <f t="shared" ref="U203:U210" si="156">T203*S203</f>
        <v>1641.24</v>
      </c>
    </row>
    <row r="204" spans="1:21" x14ac:dyDescent="0.25">
      <c r="A204" s="1"/>
      <c r="B204" s="40"/>
      <c r="C204" s="114"/>
      <c r="D204" s="114"/>
      <c r="E204" s="42">
        <v>529693</v>
      </c>
      <c r="F204" s="30" t="s">
        <v>61</v>
      </c>
      <c r="G204" s="34" t="s">
        <v>92</v>
      </c>
      <c r="H204" s="119"/>
      <c r="I204" s="35"/>
      <c r="J204" s="32"/>
      <c r="K204" s="32"/>
      <c r="L204" s="32"/>
      <c r="M204" s="32"/>
      <c r="N204" s="32"/>
      <c r="O204" s="32"/>
      <c r="P204" s="32">
        <f t="shared" ref="P204:R204" si="157">P23+P53+P83+P113+P143+P173</f>
        <v>149</v>
      </c>
      <c r="Q204" s="32">
        <f t="shared" si="157"/>
        <v>124</v>
      </c>
      <c r="R204" s="32">
        <f t="shared" si="157"/>
        <v>37</v>
      </c>
      <c r="S204" s="32">
        <f t="shared" si="155"/>
        <v>310</v>
      </c>
      <c r="T204" s="36">
        <v>6.07</v>
      </c>
      <c r="U204" s="36">
        <f t="shared" si="156"/>
        <v>1881.7</v>
      </c>
    </row>
    <row r="205" spans="1:21" x14ac:dyDescent="0.25">
      <c r="A205" s="1"/>
      <c r="B205" s="40"/>
      <c r="C205" s="114"/>
      <c r="D205" s="114"/>
      <c r="E205" s="42">
        <v>529693</v>
      </c>
      <c r="F205" s="30" t="s">
        <v>62</v>
      </c>
      <c r="G205" s="34" t="s">
        <v>93</v>
      </c>
      <c r="H205" s="119"/>
      <c r="I205" s="35"/>
      <c r="J205" s="32"/>
      <c r="K205" s="32"/>
      <c r="L205" s="32"/>
      <c r="M205" s="32"/>
      <c r="N205" s="32"/>
      <c r="O205" s="32"/>
      <c r="P205" s="32">
        <f t="shared" ref="P205:R205" si="158">P24+P54+P84+P114+P144+P174</f>
        <v>0</v>
      </c>
      <c r="Q205" s="32">
        <f t="shared" si="158"/>
        <v>0</v>
      </c>
      <c r="R205" s="32">
        <f t="shared" si="158"/>
        <v>0</v>
      </c>
      <c r="S205" s="32">
        <f t="shared" si="155"/>
        <v>0</v>
      </c>
      <c r="T205" s="36"/>
      <c r="U205" s="36">
        <f t="shared" si="156"/>
        <v>0</v>
      </c>
    </row>
    <row r="206" spans="1:21" x14ac:dyDescent="0.25">
      <c r="A206" s="1"/>
      <c r="B206" s="40"/>
      <c r="C206" s="114"/>
      <c r="D206" s="114"/>
      <c r="E206" s="42">
        <v>529693</v>
      </c>
      <c r="F206" s="30" t="s">
        <v>63</v>
      </c>
      <c r="G206" s="34" t="s">
        <v>94</v>
      </c>
      <c r="H206" s="119"/>
      <c r="I206" s="35"/>
      <c r="J206" s="32"/>
      <c r="K206" s="32"/>
      <c r="L206" s="32"/>
      <c r="M206" s="32"/>
      <c r="N206" s="32"/>
      <c r="O206" s="32"/>
      <c r="P206" s="32">
        <f t="shared" ref="P206:R206" si="159">P25+P55+P85+P115+P145+P175</f>
        <v>0</v>
      </c>
      <c r="Q206" s="32">
        <f t="shared" si="159"/>
        <v>0</v>
      </c>
      <c r="R206" s="32">
        <f t="shared" si="159"/>
        <v>0</v>
      </c>
      <c r="S206" s="32">
        <f t="shared" si="155"/>
        <v>0</v>
      </c>
      <c r="T206" s="36"/>
      <c r="U206" s="36">
        <f t="shared" si="156"/>
        <v>0</v>
      </c>
    </row>
    <row r="207" spans="1:21" x14ac:dyDescent="0.25">
      <c r="A207" s="1"/>
      <c r="B207" s="40"/>
      <c r="C207" s="114"/>
      <c r="D207" s="114"/>
      <c r="E207" s="42">
        <v>529693</v>
      </c>
      <c r="F207" s="30" t="s">
        <v>64</v>
      </c>
      <c r="G207" s="34" t="s">
        <v>95</v>
      </c>
      <c r="H207" s="119"/>
      <c r="I207" s="35"/>
      <c r="J207" s="32"/>
      <c r="K207" s="32"/>
      <c r="L207" s="32"/>
      <c r="M207" s="32"/>
      <c r="N207" s="32"/>
      <c r="O207" s="32"/>
      <c r="P207" s="32">
        <f t="shared" ref="P207:R207" si="160">P26+P56+P86+P116+P146+P176</f>
        <v>225</v>
      </c>
      <c r="Q207" s="32">
        <f t="shared" si="160"/>
        <v>185</v>
      </c>
      <c r="R207" s="32">
        <f t="shared" si="160"/>
        <v>56</v>
      </c>
      <c r="S207" s="32">
        <f t="shared" si="155"/>
        <v>466</v>
      </c>
      <c r="T207" s="36">
        <v>5.82</v>
      </c>
      <c r="U207" s="36">
        <f t="shared" si="156"/>
        <v>2712.1200000000003</v>
      </c>
    </row>
    <row r="208" spans="1:21" x14ac:dyDescent="0.25">
      <c r="A208" s="1"/>
      <c r="B208" s="40"/>
      <c r="C208" s="114"/>
      <c r="D208" s="114"/>
      <c r="E208" s="42">
        <v>529693</v>
      </c>
      <c r="F208" s="30" t="s">
        <v>65</v>
      </c>
      <c r="G208" s="34" t="s">
        <v>96</v>
      </c>
      <c r="H208" s="119"/>
      <c r="I208" s="35"/>
      <c r="J208" s="32"/>
      <c r="K208" s="32"/>
      <c r="L208" s="32"/>
      <c r="M208" s="32"/>
      <c r="N208" s="32"/>
      <c r="O208" s="32"/>
      <c r="P208" s="32">
        <f t="shared" ref="P208:R208" si="161">P27+P57+P87+P117+P147+P177</f>
        <v>0</v>
      </c>
      <c r="Q208" s="32">
        <f t="shared" si="161"/>
        <v>0</v>
      </c>
      <c r="R208" s="32">
        <f t="shared" si="161"/>
        <v>0</v>
      </c>
      <c r="S208" s="32">
        <f t="shared" si="155"/>
        <v>0</v>
      </c>
      <c r="T208" s="36"/>
      <c r="U208" s="36">
        <f t="shared" si="156"/>
        <v>0</v>
      </c>
    </row>
    <row r="209" spans="1:21" x14ac:dyDescent="0.25">
      <c r="A209" s="1"/>
      <c r="B209" s="40"/>
      <c r="C209" s="114"/>
      <c r="D209" s="114"/>
      <c r="E209" s="42">
        <v>529693</v>
      </c>
      <c r="F209" s="30" t="s">
        <v>66</v>
      </c>
      <c r="G209" s="34" t="s">
        <v>97</v>
      </c>
      <c r="H209" s="119"/>
      <c r="I209" s="35"/>
      <c r="J209" s="32"/>
      <c r="K209" s="32"/>
      <c r="L209" s="32"/>
      <c r="M209" s="32"/>
      <c r="N209" s="32"/>
      <c r="O209" s="32"/>
      <c r="P209" s="32">
        <f t="shared" ref="P209:R209" si="162">P28+P58+P88+P118+P148+P178</f>
        <v>202</v>
      </c>
      <c r="Q209" s="32">
        <f t="shared" si="162"/>
        <v>168</v>
      </c>
      <c r="R209" s="32">
        <f t="shared" si="162"/>
        <v>50</v>
      </c>
      <c r="S209" s="32">
        <f t="shared" si="155"/>
        <v>420</v>
      </c>
      <c r="T209" s="36">
        <v>5.82</v>
      </c>
      <c r="U209" s="36">
        <f t="shared" si="156"/>
        <v>2444.4</v>
      </c>
    </row>
    <row r="210" spans="1:21" x14ac:dyDescent="0.25">
      <c r="A210" s="1"/>
      <c r="B210" s="40"/>
      <c r="C210" s="114"/>
      <c r="D210" s="114"/>
      <c r="E210" s="42">
        <v>529693</v>
      </c>
      <c r="F210" s="30" t="s">
        <v>67</v>
      </c>
      <c r="G210" s="34" t="s">
        <v>98</v>
      </c>
      <c r="H210" s="119"/>
      <c r="I210" s="35"/>
      <c r="J210" s="32"/>
      <c r="K210" s="32"/>
      <c r="L210" s="32"/>
      <c r="M210" s="32"/>
      <c r="N210" s="32"/>
      <c r="O210" s="32"/>
      <c r="P210" s="32">
        <f t="shared" ref="P210:R210" si="163">P29+P59+P89+P119+P149+P179</f>
        <v>0</v>
      </c>
      <c r="Q210" s="32">
        <f t="shared" si="163"/>
        <v>0</v>
      </c>
      <c r="R210" s="32">
        <f t="shared" si="163"/>
        <v>0</v>
      </c>
      <c r="S210" s="32">
        <f t="shared" si="155"/>
        <v>0</v>
      </c>
      <c r="T210" s="36"/>
      <c r="U210" s="36">
        <f t="shared" si="156"/>
        <v>0</v>
      </c>
    </row>
    <row r="211" spans="1:21" x14ac:dyDescent="0.25">
      <c r="A211" s="1"/>
      <c r="B211" s="37"/>
      <c r="C211" s="31" t="s">
        <v>11</v>
      </c>
      <c r="D211" s="31"/>
      <c r="E211" s="42" t="s">
        <v>10</v>
      </c>
      <c r="F211" s="30"/>
      <c r="G211" s="30"/>
      <c r="H211" s="70" t="s">
        <v>12</v>
      </c>
      <c r="I211" s="31"/>
      <c r="J211" s="32">
        <f>SUM(J185:J210)</f>
        <v>0</v>
      </c>
      <c r="K211" s="32">
        <f t="shared" ref="K211:S211" si="164">SUM(K203:K210)</f>
        <v>0</v>
      </c>
      <c r="L211" s="32">
        <f t="shared" si="164"/>
        <v>0</v>
      </c>
      <c r="M211" s="32">
        <f t="shared" si="164"/>
        <v>0</v>
      </c>
      <c r="N211" s="32">
        <f t="shared" si="164"/>
        <v>0</v>
      </c>
      <c r="O211" s="32">
        <f t="shared" si="164"/>
        <v>0</v>
      </c>
      <c r="P211" s="32">
        <f t="shared" si="164"/>
        <v>712</v>
      </c>
      <c r="Q211" s="32">
        <f t="shared" si="164"/>
        <v>589</v>
      </c>
      <c r="R211" s="32">
        <f t="shared" si="164"/>
        <v>177</v>
      </c>
      <c r="S211" s="32">
        <f t="shared" si="164"/>
        <v>1478</v>
      </c>
      <c r="T211" s="32"/>
      <c r="U211" s="38">
        <f>SUM(U203:U210)</f>
        <v>8679.4600000000009</v>
      </c>
    </row>
    <row r="212" spans="1:21" x14ac:dyDescent="0.25">
      <c r="A212" s="1"/>
      <c r="B212" s="41"/>
      <c r="C212" s="30"/>
      <c r="D212" s="30"/>
      <c r="E212" s="42"/>
      <c r="F212" s="42" t="s">
        <v>14</v>
      </c>
      <c r="G212" s="42" t="s">
        <v>14</v>
      </c>
      <c r="H212" s="71"/>
      <c r="I212" s="31">
        <f>SUM(I211)</f>
        <v>0</v>
      </c>
      <c r="J212" s="31">
        <f t="shared" ref="J212" si="165">SUM(J211)</f>
        <v>0</v>
      </c>
      <c r="K212" s="43">
        <f t="shared" ref="K212:U212" si="166">SUM(K211,K202)</f>
        <v>3338</v>
      </c>
      <c r="L212" s="43">
        <f t="shared" si="166"/>
        <v>8661</v>
      </c>
      <c r="M212" s="43">
        <f t="shared" si="166"/>
        <v>9734</v>
      </c>
      <c r="N212" s="43">
        <f t="shared" si="166"/>
        <v>7217</v>
      </c>
      <c r="O212" s="43">
        <f t="shared" si="166"/>
        <v>2388</v>
      </c>
      <c r="P212" s="43">
        <f t="shared" si="166"/>
        <v>712</v>
      </c>
      <c r="Q212" s="43">
        <f t="shared" si="166"/>
        <v>589</v>
      </c>
      <c r="R212" s="43">
        <f t="shared" si="166"/>
        <v>177</v>
      </c>
      <c r="S212" s="43">
        <f t="shared" si="166"/>
        <v>32816</v>
      </c>
      <c r="T212" s="31">
        <f t="shared" si="166"/>
        <v>0</v>
      </c>
      <c r="U212" s="38">
        <f t="shared" si="166"/>
        <v>186521.30000000002</v>
      </c>
    </row>
    <row r="213" spans="1:21" s="29" customFormat="1" x14ac:dyDescent="0.25">
      <c r="A213" s="23"/>
      <c r="B213" s="24"/>
      <c r="C213" s="25"/>
      <c r="D213" s="25"/>
      <c r="E213" s="24"/>
      <c r="F213" s="24"/>
      <c r="G213" s="24"/>
      <c r="H213" s="72"/>
      <c r="I213" s="26"/>
      <c r="J213" s="26"/>
      <c r="K213" s="27"/>
      <c r="L213" s="27"/>
      <c r="M213" s="27"/>
      <c r="N213" s="27"/>
      <c r="O213" s="27"/>
      <c r="P213" s="27"/>
      <c r="Q213" s="27"/>
      <c r="R213" s="27"/>
      <c r="S213" s="27"/>
      <c r="T213" s="26"/>
      <c r="U213" s="28"/>
    </row>
    <row r="214" spans="1:21" ht="15" thickBot="1" x14ac:dyDescent="0.3">
      <c r="F214" s="1" t="s">
        <v>33</v>
      </c>
      <c r="G214" s="1"/>
      <c r="H214" s="6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F215" s="44" t="s">
        <v>18</v>
      </c>
      <c r="G215" s="45" t="s">
        <v>19</v>
      </c>
      <c r="H215" s="73"/>
      <c r="I215" s="46" t="s">
        <v>20</v>
      </c>
      <c r="J215" s="46" t="s">
        <v>21</v>
      </c>
      <c r="K215" s="46" t="s">
        <v>22</v>
      </c>
      <c r="L215" s="46" t="s">
        <v>23</v>
      </c>
      <c r="M215" s="93" t="s">
        <v>24</v>
      </c>
      <c r="N215" s="93"/>
      <c r="O215" s="93" t="s">
        <v>34</v>
      </c>
      <c r="P215" s="93"/>
      <c r="Q215" s="94" t="s">
        <v>35</v>
      </c>
      <c r="R215" s="95"/>
      <c r="S215" s="46" t="s">
        <v>36</v>
      </c>
      <c r="T215" s="94" t="s">
        <v>25</v>
      </c>
      <c r="U215" s="98"/>
    </row>
    <row r="216" spans="1:21" ht="14.4" customHeight="1" x14ac:dyDescent="0.25">
      <c r="F216" s="99" t="s">
        <v>39</v>
      </c>
      <c r="G216" s="50" t="s">
        <v>40</v>
      </c>
      <c r="H216" s="74"/>
      <c r="I216" s="17">
        <v>51</v>
      </c>
      <c r="J216" s="18">
        <v>172</v>
      </c>
      <c r="K216" s="19">
        <v>91</v>
      </c>
      <c r="L216" s="18">
        <v>131</v>
      </c>
      <c r="M216" s="91"/>
      <c r="N216" s="91"/>
      <c r="O216" s="91"/>
      <c r="P216" s="91"/>
      <c r="Q216" s="92"/>
      <c r="R216" s="92"/>
      <c r="S216" s="18"/>
      <c r="T216" s="89">
        <f t="shared" ref="T216:T232" si="167">SUM(H216:S216)</f>
        <v>445</v>
      </c>
      <c r="U216" s="102"/>
    </row>
    <row r="217" spans="1:21" x14ac:dyDescent="0.25">
      <c r="F217" s="99"/>
      <c r="G217" s="50" t="s">
        <v>41</v>
      </c>
      <c r="H217" s="74"/>
      <c r="I217" s="17">
        <v>466</v>
      </c>
      <c r="J217" s="18">
        <v>1222</v>
      </c>
      <c r="K217" s="19">
        <v>1213</v>
      </c>
      <c r="L217" s="18">
        <v>1011</v>
      </c>
      <c r="M217" s="91">
        <v>316</v>
      </c>
      <c r="N217" s="91"/>
      <c r="O217" s="91"/>
      <c r="P217" s="91"/>
      <c r="Q217" s="92"/>
      <c r="R217" s="92"/>
      <c r="S217" s="18"/>
      <c r="T217" s="89">
        <f t="shared" si="167"/>
        <v>4228</v>
      </c>
      <c r="U217" s="102"/>
    </row>
    <row r="218" spans="1:21" x14ac:dyDescent="0.25">
      <c r="F218" s="99"/>
      <c r="G218" s="50" t="s">
        <v>42</v>
      </c>
      <c r="H218" s="74"/>
      <c r="I218" s="17">
        <v>114</v>
      </c>
      <c r="J218" s="18">
        <v>438</v>
      </c>
      <c r="K218" s="19">
        <v>384</v>
      </c>
      <c r="L218" s="18">
        <v>192</v>
      </c>
      <c r="M218" s="91">
        <v>66</v>
      </c>
      <c r="N218" s="91"/>
      <c r="O218" s="91"/>
      <c r="P218" s="91"/>
      <c r="Q218" s="92"/>
      <c r="R218" s="92"/>
      <c r="S218" s="18"/>
      <c r="T218" s="89">
        <f t="shared" si="167"/>
        <v>1194</v>
      </c>
      <c r="U218" s="102"/>
    </row>
    <row r="219" spans="1:21" x14ac:dyDescent="0.25">
      <c r="F219" s="99"/>
      <c r="G219" s="50" t="s">
        <v>43</v>
      </c>
      <c r="H219" s="74"/>
      <c r="I219" s="17">
        <v>73</v>
      </c>
      <c r="J219" s="18">
        <v>233</v>
      </c>
      <c r="K219" s="19">
        <v>204</v>
      </c>
      <c r="L219" s="18">
        <v>95</v>
      </c>
      <c r="M219" s="91">
        <v>34</v>
      </c>
      <c r="N219" s="91"/>
      <c r="O219" s="91"/>
      <c r="P219" s="91"/>
      <c r="Q219" s="92"/>
      <c r="R219" s="92"/>
      <c r="S219" s="18"/>
      <c r="T219" s="89">
        <f t="shared" si="167"/>
        <v>639</v>
      </c>
      <c r="U219" s="102"/>
    </row>
    <row r="220" spans="1:21" ht="14.4" customHeight="1" x14ac:dyDescent="0.25">
      <c r="F220" s="99"/>
      <c r="G220" s="50" t="s">
        <v>44</v>
      </c>
      <c r="H220" s="74"/>
      <c r="I220" s="17">
        <v>545</v>
      </c>
      <c r="J220" s="18">
        <v>1216</v>
      </c>
      <c r="K220" s="19">
        <v>1604</v>
      </c>
      <c r="L220" s="18">
        <v>1233</v>
      </c>
      <c r="M220" s="91">
        <v>383</v>
      </c>
      <c r="N220" s="91"/>
      <c r="O220" s="91"/>
      <c r="P220" s="91"/>
      <c r="Q220" s="92"/>
      <c r="R220" s="92"/>
      <c r="S220" s="18"/>
      <c r="T220" s="89">
        <f t="shared" si="167"/>
        <v>4981</v>
      </c>
      <c r="U220" s="102"/>
    </row>
    <row r="221" spans="1:21" x14ac:dyDescent="0.25">
      <c r="F221" s="99"/>
      <c r="G221" s="50" t="s">
        <v>45</v>
      </c>
      <c r="H221" s="74"/>
      <c r="I221" s="17">
        <v>344</v>
      </c>
      <c r="J221" s="18">
        <v>803</v>
      </c>
      <c r="K221" s="19">
        <v>1012</v>
      </c>
      <c r="L221" s="18">
        <v>866</v>
      </c>
      <c r="M221" s="91">
        <v>297</v>
      </c>
      <c r="N221" s="91"/>
      <c r="O221" s="91"/>
      <c r="P221" s="91"/>
      <c r="Q221" s="92"/>
      <c r="R221" s="92"/>
      <c r="S221" s="18"/>
      <c r="T221" s="89">
        <f t="shared" si="167"/>
        <v>3322</v>
      </c>
      <c r="U221" s="102"/>
    </row>
    <row r="222" spans="1:21" x14ac:dyDescent="0.25">
      <c r="F222" s="99"/>
      <c r="G222" s="50" t="s">
        <v>46</v>
      </c>
      <c r="H222" s="75"/>
      <c r="I222" s="17">
        <v>168</v>
      </c>
      <c r="J222" s="18">
        <v>475</v>
      </c>
      <c r="K222" s="19">
        <v>719</v>
      </c>
      <c r="L222" s="18">
        <v>369</v>
      </c>
      <c r="M222" s="89">
        <v>117</v>
      </c>
      <c r="N222" s="90"/>
      <c r="O222" s="91"/>
      <c r="P222" s="91"/>
      <c r="Q222" s="92"/>
      <c r="R222" s="92"/>
      <c r="S222" s="18"/>
      <c r="T222" s="89">
        <f t="shared" si="167"/>
        <v>1848</v>
      </c>
      <c r="U222" s="102"/>
    </row>
    <row r="223" spans="1:21" x14ac:dyDescent="0.25">
      <c r="F223" s="99"/>
      <c r="G223" s="50" t="s">
        <v>47</v>
      </c>
      <c r="H223" s="75"/>
      <c r="I223" s="17">
        <v>41</v>
      </c>
      <c r="J223" s="18">
        <v>131</v>
      </c>
      <c r="K223" s="19">
        <v>115</v>
      </c>
      <c r="L223" s="18">
        <v>54</v>
      </c>
      <c r="M223" s="89">
        <v>25</v>
      </c>
      <c r="N223" s="90"/>
      <c r="O223" s="91"/>
      <c r="P223" s="91"/>
      <c r="Q223" s="92"/>
      <c r="R223" s="92"/>
      <c r="S223" s="18"/>
      <c r="T223" s="89">
        <f t="shared" si="167"/>
        <v>366</v>
      </c>
      <c r="U223" s="102"/>
    </row>
    <row r="224" spans="1:21" x14ac:dyDescent="0.25">
      <c r="F224" s="99"/>
      <c r="G224" s="50" t="s">
        <v>48</v>
      </c>
      <c r="H224" s="75"/>
      <c r="I224" s="17">
        <v>287</v>
      </c>
      <c r="J224" s="18">
        <v>633</v>
      </c>
      <c r="K224" s="19">
        <v>864</v>
      </c>
      <c r="L224" s="18">
        <v>792</v>
      </c>
      <c r="M224" s="89">
        <v>277</v>
      </c>
      <c r="N224" s="90"/>
      <c r="O224" s="91"/>
      <c r="P224" s="91"/>
      <c r="Q224" s="92"/>
      <c r="R224" s="92"/>
      <c r="S224" s="18"/>
      <c r="T224" s="89">
        <f t="shared" si="167"/>
        <v>2853</v>
      </c>
      <c r="U224" s="102"/>
    </row>
    <row r="225" spans="6:21" ht="15.6" customHeight="1" x14ac:dyDescent="0.25">
      <c r="F225" s="99"/>
      <c r="G225" s="50" t="s">
        <v>49</v>
      </c>
      <c r="H225" s="75"/>
      <c r="I225" s="17">
        <v>46</v>
      </c>
      <c r="J225" s="18">
        <v>132</v>
      </c>
      <c r="K225" s="19">
        <v>112</v>
      </c>
      <c r="L225" s="18">
        <v>60</v>
      </c>
      <c r="M225" s="89">
        <v>24</v>
      </c>
      <c r="N225" s="90"/>
      <c r="O225" s="91"/>
      <c r="P225" s="91"/>
      <c r="Q225" s="92"/>
      <c r="R225" s="92"/>
      <c r="S225" s="18"/>
      <c r="T225" s="89">
        <f t="shared" si="167"/>
        <v>374</v>
      </c>
      <c r="U225" s="102"/>
    </row>
    <row r="226" spans="6:21" x14ac:dyDescent="0.25">
      <c r="F226" s="99"/>
      <c r="G226" s="50" t="s">
        <v>50</v>
      </c>
      <c r="H226" s="75"/>
      <c r="I226" s="17">
        <v>110</v>
      </c>
      <c r="J226" s="18">
        <v>344</v>
      </c>
      <c r="K226" s="19">
        <v>300</v>
      </c>
      <c r="L226" s="18">
        <v>145</v>
      </c>
      <c r="M226" s="89">
        <v>54</v>
      </c>
      <c r="N226" s="90"/>
      <c r="O226" s="91"/>
      <c r="P226" s="91"/>
      <c r="Q226" s="92"/>
      <c r="R226" s="92"/>
      <c r="S226" s="18"/>
      <c r="T226" s="89">
        <f t="shared" si="167"/>
        <v>953</v>
      </c>
      <c r="U226" s="102"/>
    </row>
    <row r="227" spans="6:21" x14ac:dyDescent="0.25">
      <c r="F227" s="99"/>
      <c r="G227" s="51" t="s">
        <v>51</v>
      </c>
      <c r="H227" s="75"/>
      <c r="I227" s="17">
        <v>104</v>
      </c>
      <c r="J227" s="18">
        <v>317</v>
      </c>
      <c r="K227" s="19">
        <v>274</v>
      </c>
      <c r="L227" s="18">
        <v>137</v>
      </c>
      <c r="M227" s="89">
        <v>51</v>
      </c>
      <c r="N227" s="90"/>
      <c r="O227" s="91"/>
      <c r="P227" s="91"/>
      <c r="Q227" s="92"/>
      <c r="R227" s="92"/>
      <c r="S227" s="18"/>
      <c r="T227" s="89">
        <f t="shared" si="167"/>
        <v>883</v>
      </c>
      <c r="U227" s="102"/>
    </row>
    <row r="228" spans="6:21" x14ac:dyDescent="0.25">
      <c r="F228" s="99"/>
      <c r="G228" s="50" t="s">
        <v>52</v>
      </c>
      <c r="H228" s="75"/>
      <c r="I228" s="17">
        <v>258</v>
      </c>
      <c r="J228" s="18">
        <v>807</v>
      </c>
      <c r="K228" s="19">
        <v>704</v>
      </c>
      <c r="L228" s="18">
        <v>336</v>
      </c>
      <c r="M228" s="89">
        <v>122</v>
      </c>
      <c r="N228" s="90"/>
      <c r="O228" s="91"/>
      <c r="P228" s="91"/>
      <c r="Q228" s="92"/>
      <c r="R228" s="92"/>
      <c r="S228" s="18"/>
      <c r="T228" s="89">
        <f t="shared" si="167"/>
        <v>2227</v>
      </c>
      <c r="U228" s="102"/>
    </row>
    <row r="229" spans="6:21" x14ac:dyDescent="0.25">
      <c r="F229" s="99"/>
      <c r="G229" s="50" t="s">
        <v>53</v>
      </c>
      <c r="H229" s="75"/>
      <c r="I229" s="17">
        <v>307</v>
      </c>
      <c r="J229" s="18">
        <v>689</v>
      </c>
      <c r="K229" s="19">
        <v>913</v>
      </c>
      <c r="L229" s="18">
        <v>821</v>
      </c>
      <c r="M229" s="89">
        <v>284</v>
      </c>
      <c r="N229" s="90"/>
      <c r="O229" s="91"/>
      <c r="P229" s="91"/>
      <c r="Q229" s="92"/>
      <c r="R229" s="92"/>
      <c r="S229" s="18"/>
      <c r="T229" s="89">
        <f t="shared" si="167"/>
        <v>3014</v>
      </c>
      <c r="U229" s="102"/>
    </row>
    <row r="230" spans="6:21" x14ac:dyDescent="0.25">
      <c r="F230" s="99"/>
      <c r="G230" s="50" t="s">
        <v>54</v>
      </c>
      <c r="H230" s="75"/>
      <c r="I230" s="17">
        <v>321</v>
      </c>
      <c r="J230" s="18">
        <v>733</v>
      </c>
      <c r="K230" s="19">
        <v>952</v>
      </c>
      <c r="L230" s="18">
        <v>839</v>
      </c>
      <c r="M230" s="89">
        <v>290</v>
      </c>
      <c r="N230" s="90"/>
      <c r="O230" s="91"/>
      <c r="P230" s="91"/>
      <c r="Q230" s="92"/>
      <c r="R230" s="92"/>
      <c r="S230" s="18"/>
      <c r="T230" s="89">
        <f t="shared" si="167"/>
        <v>3135</v>
      </c>
      <c r="U230" s="102"/>
    </row>
    <row r="231" spans="6:21" x14ac:dyDescent="0.25">
      <c r="F231" s="100"/>
      <c r="G231" s="50" t="s">
        <v>55</v>
      </c>
      <c r="H231" s="75"/>
      <c r="I231" s="17">
        <v>24</v>
      </c>
      <c r="J231" s="18">
        <v>72</v>
      </c>
      <c r="K231" s="19">
        <v>62</v>
      </c>
      <c r="L231" s="18">
        <v>34</v>
      </c>
      <c r="M231" s="89">
        <v>12</v>
      </c>
      <c r="N231" s="90"/>
      <c r="O231" s="91"/>
      <c r="P231" s="91"/>
      <c r="Q231" s="92"/>
      <c r="R231" s="92"/>
      <c r="S231" s="18"/>
      <c r="T231" s="89">
        <f t="shared" si="167"/>
        <v>204</v>
      </c>
      <c r="U231" s="102"/>
    </row>
    <row r="232" spans="6:21" ht="15" thickBot="1" x14ac:dyDescent="0.3">
      <c r="F232" s="100"/>
      <c r="G232" s="52" t="s">
        <v>56</v>
      </c>
      <c r="H232" s="75"/>
      <c r="I232" s="17">
        <v>77</v>
      </c>
      <c r="J232" s="18">
        <v>242</v>
      </c>
      <c r="K232" s="19">
        <v>211</v>
      </c>
      <c r="L232" s="18">
        <v>103</v>
      </c>
      <c r="M232" s="105">
        <v>37</v>
      </c>
      <c r="N232" s="106"/>
      <c r="O232" s="107"/>
      <c r="P232" s="107"/>
      <c r="Q232" s="108"/>
      <c r="R232" s="108"/>
      <c r="S232" s="20"/>
      <c r="T232" s="103">
        <f t="shared" si="167"/>
        <v>670</v>
      </c>
      <c r="U232" s="104"/>
    </row>
    <row r="233" spans="6:21" ht="15" thickBot="1" x14ac:dyDescent="0.3">
      <c r="F233" s="101"/>
      <c r="G233" s="53" t="s">
        <v>25</v>
      </c>
      <c r="H233" s="76">
        <f>SUM(H216:H232)</f>
        <v>0</v>
      </c>
      <c r="I233" s="48">
        <f>SUM(I216:I232)</f>
        <v>3336</v>
      </c>
      <c r="J233" s="48">
        <f>SUM(J216:J232)</f>
        <v>8659</v>
      </c>
      <c r="K233" s="48">
        <f>SUM(K216:K232)</f>
        <v>9734</v>
      </c>
      <c r="L233" s="48">
        <f>SUM(L216:L232)</f>
        <v>7218</v>
      </c>
      <c r="M233" s="109">
        <f>SUM(M216:N232)</f>
        <v>2389</v>
      </c>
      <c r="N233" s="110"/>
      <c r="O233" s="109">
        <f>SUM(O216:O232)</f>
        <v>0</v>
      </c>
      <c r="P233" s="110"/>
      <c r="Q233" s="109">
        <f>SUM(Q216:Q232)</f>
        <v>0</v>
      </c>
      <c r="R233" s="110"/>
      <c r="S233" s="48">
        <f>SUM(S216:S232)</f>
        <v>0</v>
      </c>
      <c r="T233" s="96">
        <f>SUM(T216:U232)</f>
        <v>31336</v>
      </c>
      <c r="U233" s="97"/>
    </row>
    <row r="234" spans="6:21" x14ac:dyDescent="0.25">
      <c r="F234" s="99" t="s">
        <v>57</v>
      </c>
      <c r="G234" s="50" t="s">
        <v>40</v>
      </c>
      <c r="H234" s="74"/>
      <c r="I234" s="17"/>
      <c r="J234" s="18"/>
      <c r="K234" s="19"/>
      <c r="L234" s="18"/>
      <c r="M234" s="91"/>
      <c r="N234" s="91"/>
      <c r="O234" s="91">
        <v>136</v>
      </c>
      <c r="P234" s="91"/>
      <c r="Q234" s="92">
        <v>112</v>
      </c>
      <c r="R234" s="92"/>
      <c r="S234" s="18">
        <v>34</v>
      </c>
      <c r="T234" s="89">
        <f t="shared" ref="T234:T250" si="168">SUM(H234:S234)</f>
        <v>282</v>
      </c>
      <c r="U234" s="102"/>
    </row>
    <row r="235" spans="6:21" x14ac:dyDescent="0.25">
      <c r="F235" s="99"/>
      <c r="G235" s="50" t="s">
        <v>41</v>
      </c>
      <c r="H235" s="74"/>
      <c r="I235" s="17"/>
      <c r="J235" s="18"/>
      <c r="K235" s="19"/>
      <c r="L235" s="18"/>
      <c r="M235" s="91"/>
      <c r="N235" s="91"/>
      <c r="O235" s="91">
        <v>149</v>
      </c>
      <c r="P235" s="91"/>
      <c r="Q235" s="92">
        <v>124</v>
      </c>
      <c r="R235" s="92"/>
      <c r="S235" s="18">
        <v>37</v>
      </c>
      <c r="T235" s="89">
        <f t="shared" si="168"/>
        <v>310</v>
      </c>
      <c r="U235" s="102"/>
    </row>
    <row r="236" spans="6:21" x14ac:dyDescent="0.25">
      <c r="F236" s="99"/>
      <c r="G236" s="50" t="s">
        <v>42</v>
      </c>
      <c r="H236" s="74"/>
      <c r="I236" s="17"/>
      <c r="J236" s="18"/>
      <c r="K236" s="19"/>
      <c r="L236" s="18"/>
      <c r="M236" s="91"/>
      <c r="N236" s="91"/>
      <c r="O236" s="91"/>
      <c r="P236" s="91"/>
      <c r="Q236" s="92"/>
      <c r="R236" s="92"/>
      <c r="S236" s="18"/>
      <c r="T236" s="89">
        <f t="shared" si="168"/>
        <v>0</v>
      </c>
      <c r="U236" s="102"/>
    </row>
    <row r="237" spans="6:21" x14ac:dyDescent="0.25">
      <c r="F237" s="99"/>
      <c r="G237" s="50" t="s">
        <v>43</v>
      </c>
      <c r="H237" s="74"/>
      <c r="I237" s="17"/>
      <c r="J237" s="18"/>
      <c r="K237" s="19"/>
      <c r="L237" s="18"/>
      <c r="M237" s="91"/>
      <c r="N237" s="91"/>
      <c r="O237" s="91"/>
      <c r="P237" s="91"/>
      <c r="Q237" s="92"/>
      <c r="R237" s="92"/>
      <c r="S237" s="18"/>
      <c r="T237" s="89">
        <f t="shared" si="168"/>
        <v>0</v>
      </c>
      <c r="U237" s="102"/>
    </row>
    <row r="238" spans="6:21" x14ac:dyDescent="0.25">
      <c r="F238" s="99"/>
      <c r="G238" s="50" t="s">
        <v>44</v>
      </c>
      <c r="H238" s="74"/>
      <c r="I238" s="17"/>
      <c r="J238" s="18"/>
      <c r="K238" s="19"/>
      <c r="L238" s="18"/>
      <c r="M238" s="91"/>
      <c r="N238" s="91"/>
      <c r="O238" s="91">
        <v>225</v>
      </c>
      <c r="P238" s="91"/>
      <c r="Q238" s="92">
        <v>185</v>
      </c>
      <c r="R238" s="92"/>
      <c r="S238" s="18">
        <v>56</v>
      </c>
      <c r="T238" s="89">
        <f t="shared" si="168"/>
        <v>466</v>
      </c>
      <c r="U238" s="102"/>
    </row>
    <row r="239" spans="6:21" x14ac:dyDescent="0.25">
      <c r="F239" s="99"/>
      <c r="G239" s="50" t="s">
        <v>45</v>
      </c>
      <c r="H239" s="74"/>
      <c r="I239" s="17"/>
      <c r="J239" s="18"/>
      <c r="K239" s="19"/>
      <c r="L239" s="18"/>
      <c r="M239" s="91"/>
      <c r="N239" s="91"/>
      <c r="O239" s="91"/>
      <c r="P239" s="91"/>
      <c r="Q239" s="92"/>
      <c r="R239" s="92"/>
      <c r="S239" s="18"/>
      <c r="T239" s="89">
        <f t="shared" si="168"/>
        <v>0</v>
      </c>
      <c r="U239" s="102"/>
    </row>
    <row r="240" spans="6:21" x14ac:dyDescent="0.25">
      <c r="F240" s="99"/>
      <c r="G240" s="50" t="s">
        <v>46</v>
      </c>
      <c r="H240" s="74"/>
      <c r="I240" s="17"/>
      <c r="J240" s="18"/>
      <c r="K240" s="19"/>
      <c r="L240" s="18"/>
      <c r="M240" s="91"/>
      <c r="N240" s="91"/>
      <c r="O240" s="91">
        <v>202</v>
      </c>
      <c r="P240" s="91"/>
      <c r="Q240" s="92">
        <v>168</v>
      </c>
      <c r="R240" s="92"/>
      <c r="S240" s="18">
        <v>50</v>
      </c>
      <c r="T240" s="89">
        <f t="shared" si="168"/>
        <v>420</v>
      </c>
      <c r="U240" s="102"/>
    </row>
    <row r="241" spans="6:21" x14ac:dyDescent="0.25">
      <c r="F241" s="99"/>
      <c r="G241" s="50" t="s">
        <v>47</v>
      </c>
      <c r="H241" s="74"/>
      <c r="I241" s="17"/>
      <c r="J241" s="18"/>
      <c r="K241" s="19"/>
      <c r="L241" s="18"/>
      <c r="M241" s="91"/>
      <c r="N241" s="91"/>
      <c r="O241" s="91"/>
      <c r="P241" s="91"/>
      <c r="Q241" s="92"/>
      <c r="R241" s="92"/>
      <c r="S241" s="18"/>
      <c r="T241" s="89">
        <f t="shared" si="168"/>
        <v>0</v>
      </c>
      <c r="U241" s="102"/>
    </row>
    <row r="242" spans="6:21" x14ac:dyDescent="0.25">
      <c r="F242" s="99"/>
      <c r="G242" s="50" t="s">
        <v>48</v>
      </c>
      <c r="H242" s="74"/>
      <c r="I242" s="17"/>
      <c r="J242" s="18"/>
      <c r="K242" s="19"/>
      <c r="L242" s="18"/>
      <c r="M242" s="91"/>
      <c r="N242" s="91"/>
      <c r="O242" s="91"/>
      <c r="P242" s="91"/>
      <c r="Q242" s="92"/>
      <c r="R242" s="92"/>
      <c r="S242" s="18"/>
      <c r="T242" s="89">
        <f t="shared" si="168"/>
        <v>0</v>
      </c>
      <c r="U242" s="102"/>
    </row>
    <row r="243" spans="6:21" x14ac:dyDescent="0.25">
      <c r="F243" s="99"/>
      <c r="G243" s="50" t="s">
        <v>49</v>
      </c>
      <c r="H243" s="74"/>
      <c r="I243" s="17"/>
      <c r="J243" s="18"/>
      <c r="K243" s="19"/>
      <c r="L243" s="18"/>
      <c r="M243" s="91"/>
      <c r="N243" s="91"/>
      <c r="O243" s="91"/>
      <c r="P243" s="91"/>
      <c r="Q243" s="92"/>
      <c r="R243" s="92"/>
      <c r="S243" s="18"/>
      <c r="T243" s="89">
        <f t="shared" si="168"/>
        <v>0</v>
      </c>
      <c r="U243" s="102"/>
    </row>
    <row r="244" spans="6:21" x14ac:dyDescent="0.25">
      <c r="F244" s="99"/>
      <c r="G244" s="50" t="s">
        <v>50</v>
      </c>
      <c r="H244" s="74"/>
      <c r="I244" s="17"/>
      <c r="J244" s="18"/>
      <c r="K244" s="19"/>
      <c r="L244" s="18"/>
      <c r="M244" s="91"/>
      <c r="N244" s="91"/>
      <c r="O244" s="91"/>
      <c r="P244" s="91"/>
      <c r="Q244" s="92"/>
      <c r="R244" s="92"/>
      <c r="S244" s="18"/>
      <c r="T244" s="89">
        <f t="shared" si="168"/>
        <v>0</v>
      </c>
      <c r="U244" s="102"/>
    </row>
    <row r="245" spans="6:21" x14ac:dyDescent="0.25">
      <c r="F245" s="99"/>
      <c r="G245" s="51" t="s">
        <v>51</v>
      </c>
      <c r="H245" s="74"/>
      <c r="I245" s="17"/>
      <c r="J245" s="18"/>
      <c r="K245" s="19"/>
      <c r="L245" s="18"/>
      <c r="M245" s="91"/>
      <c r="N245" s="91"/>
      <c r="O245" s="91"/>
      <c r="P245" s="91"/>
      <c r="Q245" s="92"/>
      <c r="R245" s="92"/>
      <c r="S245" s="18"/>
      <c r="T245" s="89">
        <f t="shared" si="168"/>
        <v>0</v>
      </c>
      <c r="U245" s="102"/>
    </row>
    <row r="246" spans="6:21" x14ac:dyDescent="0.25">
      <c r="F246" s="99"/>
      <c r="G246" s="50" t="s">
        <v>52</v>
      </c>
      <c r="H246" s="74"/>
      <c r="I246" s="17"/>
      <c r="J246" s="18"/>
      <c r="K246" s="19"/>
      <c r="L246" s="18"/>
      <c r="M246" s="91"/>
      <c r="N246" s="91"/>
      <c r="O246" s="91"/>
      <c r="P246" s="91"/>
      <c r="Q246" s="92"/>
      <c r="R246" s="92"/>
      <c r="S246" s="18"/>
      <c r="T246" s="89">
        <f t="shared" si="168"/>
        <v>0</v>
      </c>
      <c r="U246" s="102"/>
    </row>
    <row r="247" spans="6:21" x14ac:dyDescent="0.25">
      <c r="F247" s="99"/>
      <c r="G247" s="50" t="s">
        <v>53</v>
      </c>
      <c r="H247" s="74"/>
      <c r="I247" s="17"/>
      <c r="J247" s="18"/>
      <c r="K247" s="19"/>
      <c r="L247" s="18"/>
      <c r="M247" s="91"/>
      <c r="N247" s="91"/>
      <c r="O247" s="91"/>
      <c r="P247" s="91"/>
      <c r="Q247" s="92"/>
      <c r="R247" s="92"/>
      <c r="S247" s="18"/>
      <c r="T247" s="89">
        <f t="shared" si="168"/>
        <v>0</v>
      </c>
      <c r="U247" s="102"/>
    </row>
    <row r="248" spans="6:21" x14ac:dyDescent="0.25">
      <c r="F248" s="99"/>
      <c r="G248" s="50" t="s">
        <v>54</v>
      </c>
      <c r="H248" s="74"/>
      <c r="I248" s="17"/>
      <c r="J248" s="18"/>
      <c r="K248" s="19"/>
      <c r="L248" s="18"/>
      <c r="M248" s="91"/>
      <c r="N248" s="91"/>
      <c r="O248" s="91"/>
      <c r="P248" s="91"/>
      <c r="Q248" s="92"/>
      <c r="R248" s="92"/>
      <c r="S248" s="18"/>
      <c r="T248" s="89">
        <f t="shared" si="168"/>
        <v>0</v>
      </c>
      <c r="U248" s="102"/>
    </row>
    <row r="249" spans="6:21" x14ac:dyDescent="0.25">
      <c r="F249" s="100"/>
      <c r="G249" s="50" t="s">
        <v>55</v>
      </c>
      <c r="H249" s="74"/>
      <c r="I249" s="17"/>
      <c r="J249" s="18"/>
      <c r="K249" s="19"/>
      <c r="L249" s="18"/>
      <c r="M249" s="91"/>
      <c r="N249" s="91"/>
      <c r="O249" s="91"/>
      <c r="P249" s="91"/>
      <c r="Q249" s="92"/>
      <c r="R249" s="92"/>
      <c r="S249" s="18"/>
      <c r="T249" s="89">
        <f t="shared" si="168"/>
        <v>0</v>
      </c>
      <c r="U249" s="102"/>
    </row>
    <row r="250" spans="6:21" ht="15" thickBot="1" x14ac:dyDescent="0.3">
      <c r="F250" s="100"/>
      <c r="G250" s="52" t="s">
        <v>56</v>
      </c>
      <c r="H250" s="74"/>
      <c r="I250" s="17"/>
      <c r="J250" s="18"/>
      <c r="K250" s="19"/>
      <c r="L250" s="18"/>
      <c r="M250" s="91"/>
      <c r="N250" s="91"/>
      <c r="O250" s="91"/>
      <c r="P250" s="91"/>
      <c r="Q250" s="92"/>
      <c r="R250" s="92"/>
      <c r="S250" s="18"/>
      <c r="T250" s="89">
        <f t="shared" si="168"/>
        <v>0</v>
      </c>
      <c r="U250" s="102"/>
    </row>
    <row r="251" spans="6:21" ht="15" thickBot="1" x14ac:dyDescent="0.3">
      <c r="F251" s="101"/>
      <c r="G251" s="47" t="s">
        <v>25</v>
      </c>
      <c r="H251" s="76">
        <f>SUM(H233:H250)</f>
        <v>0</v>
      </c>
      <c r="I251" s="48">
        <f>SUM(I234:I250)</f>
        <v>0</v>
      </c>
      <c r="J251" s="48"/>
      <c r="K251" s="48"/>
      <c r="L251" s="48"/>
      <c r="M251" s="109"/>
      <c r="N251" s="110"/>
      <c r="O251" s="109">
        <f>SUM(O234:O250)</f>
        <v>712</v>
      </c>
      <c r="P251" s="110"/>
      <c r="Q251" s="109">
        <f>SUM(Q234:Q250)</f>
        <v>589</v>
      </c>
      <c r="R251" s="110"/>
      <c r="S251" s="48">
        <f>SUM(S234:S250)</f>
        <v>177</v>
      </c>
      <c r="T251" s="96">
        <f>SUM(T234:U250)</f>
        <v>1478</v>
      </c>
      <c r="U251" s="97"/>
    </row>
    <row r="252" spans="6:21" ht="15" thickBot="1" x14ac:dyDescent="0.3">
      <c r="F252" s="120" t="s">
        <v>29</v>
      </c>
      <c r="G252" s="121"/>
      <c r="H252" s="77">
        <f>SUM(H234:H250)</f>
        <v>0</v>
      </c>
      <c r="I252" s="49">
        <f>I251+I233</f>
        <v>3336</v>
      </c>
      <c r="J252" s="49">
        <f>J251+J233</f>
        <v>8659</v>
      </c>
      <c r="K252" s="49">
        <f>K251+K233</f>
        <v>9734</v>
      </c>
      <c r="L252" s="49">
        <f>L251+L233</f>
        <v>7218</v>
      </c>
      <c r="M252" s="111">
        <f>M251+M233</f>
        <v>2389</v>
      </c>
      <c r="N252" s="112"/>
      <c r="O252" s="111">
        <f>O251+O233</f>
        <v>712</v>
      </c>
      <c r="P252" s="112"/>
      <c r="Q252" s="111">
        <f>Q251+Q233</f>
        <v>589</v>
      </c>
      <c r="R252" s="112"/>
      <c r="S252" s="49">
        <f>S251+S233</f>
        <v>177</v>
      </c>
      <c r="T252" s="111">
        <f>T251+T233</f>
        <v>32814</v>
      </c>
      <c r="U252" s="112"/>
    </row>
  </sheetData>
  <mergeCells count="189">
    <mergeCell ref="F252:G252"/>
    <mergeCell ref="M252:N252"/>
    <mergeCell ref="O252:P252"/>
    <mergeCell ref="Q252:R252"/>
    <mergeCell ref="M246:N246"/>
    <mergeCell ref="O246:P246"/>
    <mergeCell ref="Q246:R246"/>
    <mergeCell ref="M243:N243"/>
    <mergeCell ref="O243:P243"/>
    <mergeCell ref="Q243:R243"/>
    <mergeCell ref="F234:F251"/>
    <mergeCell ref="M237:N237"/>
    <mergeCell ref="O237:P237"/>
    <mergeCell ref="Q237:R237"/>
    <mergeCell ref="T252:U252"/>
    <mergeCell ref="M249:N249"/>
    <mergeCell ref="O249:P249"/>
    <mergeCell ref="Q249:R249"/>
    <mergeCell ref="T249:U249"/>
    <mergeCell ref="M250:N250"/>
    <mergeCell ref="O250:P250"/>
    <mergeCell ref="Q250:R250"/>
    <mergeCell ref="T250:U250"/>
    <mergeCell ref="M251:N251"/>
    <mergeCell ref="O251:P251"/>
    <mergeCell ref="Q251:R251"/>
    <mergeCell ref="T251:U251"/>
    <mergeCell ref="T246:U246"/>
    <mergeCell ref="M247:N247"/>
    <mergeCell ref="O247:P247"/>
    <mergeCell ref="Q247:R247"/>
    <mergeCell ref="T247:U247"/>
    <mergeCell ref="M248:N248"/>
    <mergeCell ref="O248:P248"/>
    <mergeCell ref="Q248:R248"/>
    <mergeCell ref="T248:U248"/>
    <mergeCell ref="T243:U243"/>
    <mergeCell ref="M244:N244"/>
    <mergeCell ref="O244:P244"/>
    <mergeCell ref="Q244:R244"/>
    <mergeCell ref="T244:U244"/>
    <mergeCell ref="M245:N245"/>
    <mergeCell ref="O245:P245"/>
    <mergeCell ref="Q245:R245"/>
    <mergeCell ref="T245:U245"/>
    <mergeCell ref="T240:U240"/>
    <mergeCell ref="M241:N241"/>
    <mergeCell ref="O241:P241"/>
    <mergeCell ref="Q241:R241"/>
    <mergeCell ref="T241:U241"/>
    <mergeCell ref="M242:N242"/>
    <mergeCell ref="O242:P242"/>
    <mergeCell ref="Q242:R242"/>
    <mergeCell ref="T242:U242"/>
    <mergeCell ref="M240:N240"/>
    <mergeCell ref="O240:P240"/>
    <mergeCell ref="Q240:R240"/>
    <mergeCell ref="T234:U234"/>
    <mergeCell ref="M235:N235"/>
    <mergeCell ref="O235:P235"/>
    <mergeCell ref="Q235:R235"/>
    <mergeCell ref="T235:U235"/>
    <mergeCell ref="M236:N236"/>
    <mergeCell ref="O236:P236"/>
    <mergeCell ref="Q236:R236"/>
    <mergeCell ref="T236:U236"/>
    <mergeCell ref="M234:N234"/>
    <mergeCell ref="O234:P234"/>
    <mergeCell ref="Q234:R234"/>
    <mergeCell ref="T237:U237"/>
    <mergeCell ref="M238:N238"/>
    <mergeCell ref="O238:P238"/>
    <mergeCell ref="Q238:R238"/>
    <mergeCell ref="T238:U238"/>
    <mergeCell ref="M239:N239"/>
    <mergeCell ref="O239:P239"/>
    <mergeCell ref="Q239:R239"/>
    <mergeCell ref="T239:U239"/>
    <mergeCell ref="T215:U215"/>
    <mergeCell ref="F216:F233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M232:N232"/>
    <mergeCell ref="O232:P232"/>
    <mergeCell ref="Q232:R232"/>
    <mergeCell ref="M233:N233"/>
    <mergeCell ref="O233:P233"/>
    <mergeCell ref="T233:U233"/>
    <mergeCell ref="M229:N229"/>
    <mergeCell ref="O229:P229"/>
    <mergeCell ref="Q229:R229"/>
    <mergeCell ref="M230:N230"/>
    <mergeCell ref="O230:P230"/>
    <mergeCell ref="Q230:R230"/>
    <mergeCell ref="M231:N231"/>
    <mergeCell ref="O231:P231"/>
    <mergeCell ref="Q231:R231"/>
    <mergeCell ref="Q233:R233"/>
    <mergeCell ref="M228:N228"/>
    <mergeCell ref="O228:P228"/>
    <mergeCell ref="Q228:R228"/>
    <mergeCell ref="M225:N225"/>
    <mergeCell ref="O225:P225"/>
    <mergeCell ref="Q225:R225"/>
    <mergeCell ref="M226:N226"/>
    <mergeCell ref="O226:P226"/>
    <mergeCell ref="Q226:R226"/>
    <mergeCell ref="M227:N227"/>
    <mergeCell ref="O227:P227"/>
    <mergeCell ref="Q227:R227"/>
    <mergeCell ref="Q223:R223"/>
    <mergeCell ref="O217:P217"/>
    <mergeCell ref="Q217:R217"/>
    <mergeCell ref="O215:P215"/>
    <mergeCell ref="Q215:R215"/>
    <mergeCell ref="M218:N218"/>
    <mergeCell ref="H4:H29"/>
    <mergeCell ref="D22:D29"/>
    <mergeCell ref="C4:C29"/>
    <mergeCell ref="M217:N217"/>
    <mergeCell ref="M215:N215"/>
    <mergeCell ref="M216:N216"/>
    <mergeCell ref="O216:P216"/>
    <mergeCell ref="Q216:R216"/>
    <mergeCell ref="H34:H59"/>
    <mergeCell ref="D4:D20"/>
    <mergeCell ref="C185:C210"/>
    <mergeCell ref="D185:D201"/>
    <mergeCell ref="H185:H210"/>
    <mergeCell ref="D203:D210"/>
    <mergeCell ref="B4:B31"/>
    <mergeCell ref="B34:B61"/>
    <mergeCell ref="C34:C59"/>
    <mergeCell ref="D34:D50"/>
    <mergeCell ref="D52:D59"/>
    <mergeCell ref="M224:N224"/>
    <mergeCell ref="O224:P224"/>
    <mergeCell ref="Q224:R224"/>
    <mergeCell ref="M221:N221"/>
    <mergeCell ref="O221:P221"/>
    <mergeCell ref="Q221:R221"/>
    <mergeCell ref="M222:N222"/>
    <mergeCell ref="O222:P222"/>
    <mergeCell ref="Q222:R222"/>
    <mergeCell ref="M220:N220"/>
    <mergeCell ref="O220:P220"/>
    <mergeCell ref="Q220:R220"/>
    <mergeCell ref="O218:P218"/>
    <mergeCell ref="Q218:R218"/>
    <mergeCell ref="M219:N219"/>
    <mergeCell ref="O219:P219"/>
    <mergeCell ref="Q219:R219"/>
    <mergeCell ref="M223:N223"/>
    <mergeCell ref="O223:P223"/>
    <mergeCell ref="B64:B91"/>
    <mergeCell ref="C64:C89"/>
    <mergeCell ref="D64:D80"/>
    <mergeCell ref="H64:H89"/>
    <mergeCell ref="D82:D89"/>
    <mergeCell ref="B94:B121"/>
    <mergeCell ref="C94:C119"/>
    <mergeCell ref="D94:D110"/>
    <mergeCell ref="H94:H119"/>
    <mergeCell ref="D112:D119"/>
    <mergeCell ref="B124:B151"/>
    <mergeCell ref="C124:C149"/>
    <mergeCell ref="D124:D140"/>
    <mergeCell ref="H124:H149"/>
    <mergeCell ref="D142:D149"/>
    <mergeCell ref="B154:B181"/>
    <mergeCell ref="C154:C179"/>
    <mergeCell ref="D154:D170"/>
    <mergeCell ref="H154:H179"/>
    <mergeCell ref="D172:D17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변재영</dc:creator>
  <cp:lastModifiedBy>Eileen Kang</cp:lastModifiedBy>
  <cp:lastPrinted>2019-11-27T00:29:17Z</cp:lastPrinted>
  <dcterms:created xsi:type="dcterms:W3CDTF">2019-09-30T05:29:53Z</dcterms:created>
  <dcterms:modified xsi:type="dcterms:W3CDTF">2021-09-17T01:06:57Z</dcterms:modified>
</cp:coreProperties>
</file>