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임시공간\업로드해야 할건\"/>
    </mc:Choice>
  </mc:AlternateContent>
  <xr:revisionPtr revIDLastSave="0" documentId="13_ncr:1_{41EFAC30-B5E1-4B82-8D4A-A3D78B0CC697}" xr6:coauthVersionLast="47" xr6:coauthVersionMax="47" xr10:uidLastSave="{00000000-0000-0000-0000-000000000000}"/>
  <bookViews>
    <workbookView xWindow="38290" yWindow="-110" windowWidth="29020" windowHeight="15820" xr2:uid="{00000000-000D-0000-FFFF-FFFF00000000}"/>
  </bookViews>
  <sheets>
    <sheet name="SHEET" sheetId="1" r:id="rId1"/>
  </sheets>
  <definedNames>
    <definedName name="_xlnm.Print_Area" localSheetId="0">SHEET!$A$1:$V$93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90" i="1" l="1"/>
  <c r="Q90" i="1"/>
  <c r="O90" i="1"/>
  <c r="M90" i="1"/>
  <c r="K90" i="1"/>
  <c r="J90" i="1"/>
  <c r="I90" i="1"/>
  <c r="H90" i="1"/>
  <c r="G90" i="1"/>
  <c r="F90" i="1"/>
  <c r="Q89" i="1"/>
  <c r="R89" i="1" s="1"/>
  <c r="S89" i="1" s="1"/>
  <c r="S88" i="1"/>
  <c r="S87" i="1"/>
  <c r="S86" i="1"/>
  <c r="S85" i="1"/>
  <c r="S84" i="1"/>
  <c r="S83" i="1"/>
  <c r="P74" i="1"/>
  <c r="O74" i="1"/>
  <c r="N74" i="1"/>
  <c r="M74" i="1"/>
  <c r="L74" i="1"/>
  <c r="P73" i="1"/>
  <c r="O73" i="1"/>
  <c r="N73" i="1"/>
  <c r="M73" i="1"/>
  <c r="L73" i="1"/>
  <c r="P72" i="1"/>
  <c r="O72" i="1"/>
  <c r="N72" i="1"/>
  <c r="M72" i="1"/>
  <c r="L72" i="1"/>
  <c r="P71" i="1"/>
  <c r="O71" i="1"/>
  <c r="N71" i="1"/>
  <c r="M71" i="1"/>
  <c r="L71" i="1"/>
  <c r="P70" i="1"/>
  <c r="O70" i="1"/>
  <c r="N70" i="1"/>
  <c r="M70" i="1"/>
  <c r="L70" i="1"/>
  <c r="S64" i="1"/>
  <c r="R64" i="1"/>
  <c r="Q64" i="1"/>
  <c r="P64" i="1"/>
  <c r="O64" i="1"/>
  <c r="N64" i="1"/>
  <c r="M64" i="1"/>
  <c r="L64" i="1"/>
  <c r="J64" i="1"/>
  <c r="T63" i="1"/>
  <c r="V63" i="1" s="1"/>
  <c r="T62" i="1"/>
  <c r="V62" i="1" s="1"/>
  <c r="T61" i="1"/>
  <c r="V61" i="1" s="1"/>
  <c r="T60" i="1"/>
  <c r="V60" i="1" s="1"/>
  <c r="T59" i="1"/>
  <c r="V59" i="1" s="1"/>
  <c r="S56" i="1"/>
  <c r="R56" i="1"/>
  <c r="Q56" i="1"/>
  <c r="P56" i="1"/>
  <c r="O56" i="1"/>
  <c r="N56" i="1"/>
  <c r="M56" i="1"/>
  <c r="L56" i="1"/>
  <c r="J56" i="1"/>
  <c r="T55" i="1"/>
  <c r="V55" i="1" s="1"/>
  <c r="T54" i="1"/>
  <c r="V54" i="1" s="1"/>
  <c r="T53" i="1"/>
  <c r="V53" i="1" s="1"/>
  <c r="T52" i="1"/>
  <c r="V52" i="1" s="1"/>
  <c r="T51" i="1"/>
  <c r="S90" i="1" l="1"/>
  <c r="V64" i="1"/>
  <c r="T64" i="1"/>
  <c r="T56" i="1"/>
  <c r="V51" i="1"/>
  <c r="V56" i="1" s="1"/>
  <c r="L75" i="1" l="1"/>
  <c r="M75" i="1"/>
  <c r="N75" i="1"/>
  <c r="O75" i="1"/>
  <c r="P75" i="1"/>
  <c r="Q75" i="1"/>
  <c r="R75" i="1"/>
  <c r="K75" i="1"/>
  <c r="Q74" i="1"/>
  <c r="R74" i="1"/>
  <c r="K74" i="1"/>
  <c r="Q73" i="1"/>
  <c r="R73" i="1"/>
  <c r="K73" i="1"/>
  <c r="R72" i="1"/>
  <c r="Q72" i="1"/>
  <c r="K72" i="1"/>
  <c r="Q71" i="1"/>
  <c r="R71" i="1"/>
  <c r="K71" i="1"/>
  <c r="Q70" i="1"/>
  <c r="R70" i="1"/>
  <c r="K70" i="1"/>
  <c r="T72" i="1" l="1"/>
  <c r="V72" i="1" s="1"/>
  <c r="T70" i="1"/>
  <c r="V70" i="1" s="1"/>
  <c r="T71" i="1"/>
  <c r="V71" i="1" s="1"/>
  <c r="T73" i="1"/>
  <c r="V73" i="1" s="1"/>
  <c r="T74" i="1"/>
  <c r="T75" i="1"/>
  <c r="I76" i="1"/>
  <c r="V75" i="1"/>
  <c r="V74" i="1"/>
  <c r="S48" i="1"/>
  <c r="R48" i="1"/>
  <c r="Q48" i="1"/>
  <c r="P48" i="1"/>
  <c r="O48" i="1"/>
  <c r="N48" i="1"/>
  <c r="M48" i="1"/>
  <c r="L48" i="1"/>
  <c r="J48" i="1"/>
  <c r="T47" i="1"/>
  <c r="V47" i="1" s="1"/>
  <c r="T46" i="1"/>
  <c r="V46" i="1" s="1"/>
  <c r="T45" i="1"/>
  <c r="V45" i="1" s="1"/>
  <c r="T44" i="1"/>
  <c r="V44" i="1" s="1"/>
  <c r="T43" i="1"/>
  <c r="S40" i="1"/>
  <c r="R40" i="1"/>
  <c r="Q40" i="1"/>
  <c r="P40" i="1"/>
  <c r="O40" i="1"/>
  <c r="N40" i="1"/>
  <c r="M40" i="1"/>
  <c r="L40" i="1"/>
  <c r="J40" i="1"/>
  <c r="T39" i="1"/>
  <c r="V39" i="1" s="1"/>
  <c r="T38" i="1"/>
  <c r="V38" i="1" s="1"/>
  <c r="T37" i="1"/>
  <c r="V37" i="1" s="1"/>
  <c r="T36" i="1"/>
  <c r="V36" i="1" s="1"/>
  <c r="T35" i="1"/>
  <c r="S32" i="1"/>
  <c r="R32" i="1"/>
  <c r="Q32" i="1"/>
  <c r="P32" i="1"/>
  <c r="O32" i="1"/>
  <c r="N32" i="1"/>
  <c r="M32" i="1"/>
  <c r="L32" i="1"/>
  <c r="J32" i="1"/>
  <c r="T31" i="1"/>
  <c r="V31" i="1" s="1"/>
  <c r="T30" i="1"/>
  <c r="V30" i="1" s="1"/>
  <c r="T29" i="1"/>
  <c r="V29" i="1" s="1"/>
  <c r="T28" i="1"/>
  <c r="V28" i="1" s="1"/>
  <c r="T27" i="1"/>
  <c r="S24" i="1"/>
  <c r="R24" i="1"/>
  <c r="R76" i="1" s="1"/>
  <c r="Q24" i="1"/>
  <c r="Q76" i="1" s="1"/>
  <c r="P24" i="1"/>
  <c r="P76" i="1" s="1"/>
  <c r="O24" i="1"/>
  <c r="O76" i="1" s="1"/>
  <c r="N24" i="1"/>
  <c r="N76" i="1" s="1"/>
  <c r="M24" i="1"/>
  <c r="M76" i="1" s="1"/>
  <c r="L24" i="1"/>
  <c r="L76" i="1" s="1"/>
  <c r="J24" i="1"/>
  <c r="T23" i="1"/>
  <c r="V23" i="1" s="1"/>
  <c r="T22" i="1"/>
  <c r="V22" i="1" s="1"/>
  <c r="S19" i="1"/>
  <c r="R19" i="1"/>
  <c r="Q19" i="1"/>
  <c r="J19" i="1"/>
  <c r="T18" i="1"/>
  <c r="V18" i="1" s="1"/>
  <c r="S11" i="1"/>
  <c r="R11" i="1"/>
  <c r="Q11" i="1"/>
  <c r="P11" i="1"/>
  <c r="O11" i="1"/>
  <c r="N11" i="1"/>
  <c r="M11" i="1"/>
  <c r="L11" i="1"/>
  <c r="J11" i="1"/>
  <c r="T10" i="1"/>
  <c r="V10" i="1" s="1"/>
  <c r="T9" i="1"/>
  <c r="V76" i="1" l="1"/>
  <c r="T76" i="1"/>
  <c r="T48" i="1"/>
  <c r="V43" i="1"/>
  <c r="V48" i="1" s="1"/>
  <c r="T40" i="1"/>
  <c r="V35" i="1"/>
  <c r="V40" i="1" s="1"/>
  <c r="T32" i="1"/>
  <c r="V27" i="1"/>
  <c r="V32" i="1" s="1"/>
  <c r="T24" i="1"/>
  <c r="V24" i="1"/>
  <c r="V9" i="1"/>
  <c r="V11" i="1" s="1"/>
  <c r="T17" i="1"/>
  <c r="V17" i="1" s="1"/>
  <c r="M19" i="1"/>
  <c r="T16" i="1"/>
  <c r="V16" i="1" s="1"/>
  <c r="T15" i="1"/>
  <c r="V15" i="1" s="1"/>
  <c r="O19" i="1"/>
  <c r="P19" i="1"/>
  <c r="N19" i="1"/>
  <c r="T14" i="1"/>
  <c r="L19" i="1"/>
  <c r="T11" i="1"/>
  <c r="V14" i="1" l="1"/>
  <c r="V19" i="1" s="1"/>
  <c r="T19" i="1"/>
  <c r="P6" i="1" l="1"/>
  <c r="O6" i="1"/>
  <c r="N6" i="1"/>
  <c r="M6" i="1"/>
  <c r="L6" i="1"/>
  <c r="T5" i="1"/>
  <c r="V5" i="1" s="1"/>
  <c r="J6" i="1" l="1"/>
  <c r="Q6" i="1"/>
  <c r="R6" i="1"/>
  <c r="S6" i="1"/>
  <c r="T4" i="1"/>
  <c r="V4" i="1" s="1"/>
  <c r="V6" i="1" l="1"/>
  <c r="T6" i="1"/>
  <c r="K76" i="1"/>
</calcChain>
</file>

<file path=xl/sharedStrings.xml><?xml version="1.0" encoding="utf-8"?>
<sst xmlns="http://schemas.openxmlformats.org/spreadsheetml/2006/main" count="381" uniqueCount="67">
  <si>
    <t>SHELL</t>
    <phoneticPr fontId="4" type="noConversion"/>
  </si>
  <si>
    <t>PO#</t>
    <phoneticPr fontId="2" type="noConversion"/>
  </si>
  <si>
    <t>X-FTY</t>
    <phoneticPr fontId="2" type="noConversion"/>
  </si>
  <si>
    <t>XS</t>
    <phoneticPr fontId="4" type="noConversion"/>
  </si>
  <si>
    <t>S</t>
    <phoneticPr fontId="4" type="noConversion"/>
  </si>
  <si>
    <t>M</t>
    <phoneticPr fontId="4" type="noConversion"/>
  </si>
  <si>
    <t>L</t>
    <phoneticPr fontId="2" type="noConversion"/>
  </si>
  <si>
    <t>XL</t>
    <phoneticPr fontId="2" type="noConversion"/>
  </si>
  <si>
    <t>XXL</t>
    <phoneticPr fontId="2" type="noConversion"/>
  </si>
  <si>
    <t>TTL</t>
    <phoneticPr fontId="2" type="noConversion"/>
  </si>
  <si>
    <t>DESIGN # AND SKETCH</t>
    <phoneticPr fontId="2" type="noConversion"/>
  </si>
  <si>
    <t>COMMIT#</t>
    <phoneticPr fontId="2" type="noConversion"/>
  </si>
  <si>
    <t>XXS</t>
    <phoneticPr fontId="2" type="noConversion"/>
  </si>
  <si>
    <t>Type</t>
    <phoneticPr fontId="2" type="noConversion"/>
  </si>
  <si>
    <t>FLOW</t>
    <phoneticPr fontId="8" type="noConversion"/>
  </si>
  <si>
    <t>COLOR / SIZE</t>
    <phoneticPr fontId="8" type="noConversion"/>
  </si>
  <si>
    <t>S</t>
    <phoneticPr fontId="8" type="noConversion"/>
  </si>
  <si>
    <t>M</t>
    <phoneticPr fontId="8" type="noConversion"/>
  </si>
  <si>
    <t>L</t>
    <phoneticPr fontId="8" type="noConversion"/>
  </si>
  <si>
    <t>XL</t>
    <phoneticPr fontId="8" type="noConversion"/>
  </si>
  <si>
    <t>XXL</t>
    <phoneticPr fontId="8" type="noConversion"/>
  </si>
  <si>
    <t>TOTAL</t>
    <phoneticPr fontId="8" type="noConversion"/>
  </si>
  <si>
    <t>Amount</t>
    <phoneticPr fontId="2" type="noConversion"/>
  </si>
  <si>
    <t>FOB</t>
    <phoneticPr fontId="2" type="noConversion"/>
  </si>
  <si>
    <t>PLM NO.</t>
    <phoneticPr fontId="4" type="noConversion"/>
  </si>
  <si>
    <t>Style#</t>
    <phoneticPr fontId="2" type="noConversion"/>
  </si>
  <si>
    <t>TOTAL</t>
    <phoneticPr fontId="2" type="noConversion"/>
  </si>
  <si>
    <t>MSUNSET</t>
    <phoneticPr fontId="2" type="noConversion"/>
  </si>
  <si>
    <t xml:space="preserve">521530
(Regular)
</t>
    <phoneticPr fontId="2" type="noConversion"/>
  </si>
  <si>
    <t>Deep Sea Navy Diamond Geo</t>
    <phoneticPr fontId="8" type="noConversion"/>
  </si>
  <si>
    <t>Orange-Cobalt Stripe</t>
    <phoneticPr fontId="8" type="noConversion"/>
  </si>
  <si>
    <t>Turquoise-Blue Stripe</t>
    <phoneticPr fontId="8" type="noConversion"/>
  </si>
  <si>
    <t>Ultimate Gray Diamond Geo</t>
    <phoneticPr fontId="8" type="noConversion"/>
  </si>
  <si>
    <t>Compass Red-Blue Stripe</t>
    <phoneticPr fontId="2" type="noConversion"/>
  </si>
  <si>
    <t>CLR CODE</t>
    <phoneticPr fontId="4" type="noConversion"/>
  </si>
  <si>
    <t>9E4</t>
    <phoneticPr fontId="2" type="noConversion"/>
  </si>
  <si>
    <t>8ZL</t>
    <phoneticPr fontId="2" type="noConversion"/>
  </si>
  <si>
    <t>8ZK</t>
    <phoneticPr fontId="2" type="noConversion"/>
  </si>
  <si>
    <t>9MP</t>
    <phoneticPr fontId="2" type="noConversion"/>
  </si>
  <si>
    <t>13L521530-8ZK</t>
  </si>
  <si>
    <t>13L521530-8ZL</t>
    <phoneticPr fontId="2" type="noConversion"/>
  </si>
  <si>
    <t>13L521530-9E4</t>
    <phoneticPr fontId="2" type="noConversion"/>
  </si>
  <si>
    <t>13L521530-9MP</t>
    <phoneticPr fontId="2" type="noConversion"/>
  </si>
  <si>
    <t>2XL</t>
    <phoneticPr fontId="2" type="noConversion"/>
  </si>
  <si>
    <t>3XL</t>
    <phoneticPr fontId="2" type="noConversion"/>
  </si>
  <si>
    <t>4XL</t>
    <phoneticPr fontId="2" type="noConversion"/>
  </si>
  <si>
    <t>521530
(Regular)</t>
    <phoneticPr fontId="8" type="noConversion"/>
  </si>
  <si>
    <t>SU22</t>
    <phoneticPr fontId="2" type="noConversion"/>
  </si>
  <si>
    <t>13L521530-3F0</t>
    <phoneticPr fontId="2" type="noConversion"/>
  </si>
  <si>
    <t>Compass Red-Blue Stripe</t>
  </si>
  <si>
    <t>13L521530-9XW</t>
    <phoneticPr fontId="2" type="noConversion"/>
  </si>
  <si>
    <t>MSUNSET</t>
  </si>
  <si>
    <t>9XW</t>
  </si>
  <si>
    <t>3F0</t>
  </si>
  <si>
    <t>2XLT</t>
    <phoneticPr fontId="2" type="noConversion"/>
  </si>
  <si>
    <t>3XLT</t>
    <phoneticPr fontId="2" type="noConversion"/>
  </si>
  <si>
    <t>4XLT</t>
    <phoneticPr fontId="2" type="noConversion"/>
  </si>
  <si>
    <t xml:space="preserve">521530
(Regular)
</t>
  </si>
  <si>
    <t>Yellow Navy Color Block Stripe</t>
    <phoneticPr fontId="8" type="noConversion"/>
  </si>
  <si>
    <t>13L521530-8ZK</t>
    <phoneticPr fontId="2" type="noConversion"/>
  </si>
  <si>
    <t>M</t>
    <phoneticPr fontId="2" type="noConversion"/>
  </si>
  <si>
    <t>2XL</t>
    <phoneticPr fontId="8" type="noConversion"/>
  </si>
  <si>
    <t>3XL</t>
    <phoneticPr fontId="8" type="noConversion"/>
  </si>
  <si>
    <t>4XL</t>
    <phoneticPr fontId="8" type="noConversion"/>
  </si>
  <si>
    <t>Deep Sea Navy-Red stripe</t>
    <phoneticPr fontId="8" type="noConversion"/>
  </si>
  <si>
    <t>Compass Red blue stripe</t>
    <phoneticPr fontId="8" type="noConversion"/>
  </si>
  <si>
    <t>Deep sea navy red stripe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</si>
</sst>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76" formatCode="0_);[Red]\(0\)"/>
    <numFmt numFmtId="177" formatCode="#,##0_);[Red]\(#,##0\)"/>
    <numFmt numFmtId="178" formatCode="m&quot;/&quot;d;@"/>
    <numFmt numFmtId="179" formatCode="\$#,##0.00"/>
    <numFmt numFmtId="180" formatCode="_-\$* #,##0.00_ ;_-\$* \-#,##0.00\ ;_-\$* &quot;-&quot;??_ ;_-@_ "/>
    <numFmt numFmtId="181" formatCode="_-&quot;US$&quot;* #,##0.00_ ;_-&quot;US$&quot;* \-#,##0.00\ ;_-&quot;US$&quot;* &quot;-&quot;??_ ;_-@_ "/>
  </numFmts>
  <fonts count="14" x14ac:knownFonts="1">
    <font>
      <sz val="11"/>
      <name val="돋움"/>
      <family val="3"/>
      <charset val="129"/>
    </font>
    <font>
      <sz val="8"/>
      <name val="Arial"/>
      <family val="2"/>
    </font>
    <font>
      <sz val="8"/>
      <name val="돋움"/>
      <family val="3"/>
      <charset val="129"/>
    </font>
    <font>
      <b/>
      <sz val="8"/>
      <color rgb="FFFF0000"/>
      <name val="Arial"/>
      <family val="2"/>
    </font>
    <font>
      <sz val="8"/>
      <name val="바탕"/>
      <family val="1"/>
      <charset val="129"/>
    </font>
    <font>
      <b/>
      <sz val="8"/>
      <name val="Arial"/>
      <family val="2"/>
    </font>
    <font>
      <sz val="8"/>
      <color theme="1"/>
      <name val="Arial"/>
      <family val="2"/>
    </font>
    <font>
      <sz val="11"/>
      <name val="돋움"/>
      <family val="3"/>
      <charset val="129"/>
    </font>
    <font>
      <sz val="8"/>
      <name val="바탕체"/>
      <family val="1"/>
      <charset val="129"/>
    </font>
    <font>
      <sz val="10"/>
      <name val="맑은 고딕"/>
      <family val="3"/>
      <charset val="129"/>
    </font>
    <font>
      <sz val="9"/>
      <name val="맑은 고딕"/>
      <family val="3"/>
      <charset val="129"/>
      <scheme val="minor"/>
    </font>
    <font>
      <b/>
      <sz val="10"/>
      <name val="맑은 고딕"/>
      <family val="3"/>
      <charset val="129"/>
    </font>
    <font>
      <sz val="8"/>
      <color rgb="FFFF0000"/>
      <name val="Arial"/>
      <family val="2"/>
    </font>
    <font>
      <sz val="10"/>
      <color rgb="FFFF0000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top"/>
    </xf>
    <xf numFmtId="41" fontId="7" fillId="0" borderId="0" applyFont="0" applyFill="0" applyBorder="0" applyAlignment="0" applyProtection="0">
      <alignment vertical="center"/>
    </xf>
    <xf numFmtId="0" fontId="7" fillId="0" borderId="0"/>
  </cellStyleXfs>
  <cellXfs count="105">
    <xf numFmtId="0" fontId="0" fillId="0" borderId="0" xfId="0">
      <alignment vertical="top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76" fontId="1" fillId="3" borderId="1" xfId="0" applyNumberFormat="1" applyFon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180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horizontal="center" vertical="center"/>
    </xf>
    <xf numFmtId="41" fontId="1" fillId="0" borderId="0" xfId="1" applyFont="1" applyFill="1" applyBorder="1" applyAlignment="1">
      <alignment horizontal="center" vertical="center"/>
    </xf>
    <xf numFmtId="181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9" fillId="0" borderId="2" xfId="2" applyNumberFormat="1" applyFont="1" applyBorder="1" applyAlignment="1">
      <alignment horizontal="center" vertical="center" wrapText="1"/>
    </xf>
    <xf numFmtId="11" fontId="10" fillId="2" borderId="1" xfId="0" quotePrefix="1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4" borderId="5" xfId="2" applyFont="1" applyFill="1" applyBorder="1" applyAlignment="1">
      <alignment horizontal="center" vertical="center"/>
    </xf>
    <xf numFmtId="0" fontId="11" fillId="4" borderId="6" xfId="2" applyFont="1" applyFill="1" applyBorder="1" applyAlignment="1">
      <alignment horizontal="center" vertical="center"/>
    </xf>
    <xf numFmtId="49" fontId="11" fillId="0" borderId="1" xfId="2" applyNumberFormat="1" applyFont="1" applyBorder="1" applyAlignment="1">
      <alignment horizontal="left" vertical="center"/>
    </xf>
    <xf numFmtId="0" fontId="11" fillId="0" borderId="1" xfId="2" applyFont="1" applyBorder="1" applyAlignment="1">
      <alignment horizontal="centerContinuous" vertical="center"/>
    </xf>
    <xf numFmtId="0" fontId="11" fillId="0" borderId="1" xfId="2" applyFont="1" applyBorder="1" applyAlignment="1">
      <alignment vertical="center"/>
    </xf>
    <xf numFmtId="0" fontId="9" fillId="0" borderId="1" xfId="2" applyFont="1" applyBorder="1" applyAlignment="1">
      <alignment horizontal="centerContinuous" vertical="center"/>
    </xf>
    <xf numFmtId="0" fontId="11" fillId="5" borderId="8" xfId="2" applyFont="1" applyFill="1" applyBorder="1" applyAlignment="1">
      <alignment horizontal="center" vertical="center"/>
    </xf>
    <xf numFmtId="41" fontId="11" fillId="5" borderId="8" xfId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180" fontId="1" fillId="3" borderId="1" xfId="0" applyNumberFormat="1" applyFont="1" applyFill="1" applyBorder="1" applyAlignment="1">
      <alignment horizontal="center" vertical="center"/>
    </xf>
    <xf numFmtId="49" fontId="9" fillId="0" borderId="1" xfId="2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12" fillId="2" borderId="0" xfId="0" applyFont="1" applyFill="1" applyAlignment="1">
      <alignment vertical="center"/>
    </xf>
    <xf numFmtId="0" fontId="1" fillId="6" borderId="1" xfId="0" applyFont="1" applyFill="1" applyBorder="1" applyAlignment="1">
      <alignment vertical="center"/>
    </xf>
    <xf numFmtId="176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76" fontId="12" fillId="6" borderId="1" xfId="0" applyNumberFormat="1" applyFont="1" applyFill="1" applyBorder="1" applyAlignment="1">
      <alignment horizontal="center" vertical="center"/>
    </xf>
    <xf numFmtId="177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center" wrapText="1"/>
    </xf>
    <xf numFmtId="178" fontId="5" fillId="6" borderId="1" xfId="0" applyNumberFormat="1" applyFont="1" applyFill="1" applyBorder="1" applyAlignment="1">
      <alignment horizontal="center" vertical="center"/>
    </xf>
    <xf numFmtId="180" fontId="1" fillId="6" borderId="1" xfId="0" applyNumberFormat="1" applyFont="1" applyFill="1" applyBorder="1" applyAlignment="1">
      <alignment horizontal="center" vertical="center"/>
    </xf>
    <xf numFmtId="181" fontId="1" fillId="6" borderId="1" xfId="0" applyNumberFormat="1" applyFont="1" applyFill="1" applyBorder="1" applyAlignment="1">
      <alignment horizontal="center" vertical="center"/>
    </xf>
    <xf numFmtId="0" fontId="9" fillId="4" borderId="6" xfId="2" applyFont="1" applyFill="1" applyBorder="1" applyAlignment="1">
      <alignment horizontal="center" vertical="center"/>
    </xf>
    <xf numFmtId="0" fontId="9" fillId="4" borderId="12" xfId="2" applyFont="1" applyFill="1" applyBorder="1" applyAlignment="1">
      <alignment horizontal="center" vertical="center"/>
    </xf>
    <xf numFmtId="41" fontId="11" fillId="0" borderId="1" xfId="1" applyFont="1" applyFill="1" applyBorder="1" applyAlignment="1">
      <alignment vertical="center"/>
    </xf>
    <xf numFmtId="41" fontId="11" fillId="0" borderId="1" xfId="1" applyFont="1" applyFill="1" applyBorder="1" applyAlignment="1">
      <alignment horizontal="right" vertical="center"/>
    </xf>
    <xf numFmtId="41" fontId="11" fillId="0" borderId="1" xfId="1" applyFont="1" applyBorder="1" applyAlignment="1">
      <alignment vertical="center"/>
    </xf>
    <xf numFmtId="41" fontId="11" fillId="0" borderId="1" xfId="1" applyFont="1" applyBorder="1" applyAlignment="1">
      <alignment horizontal="right" vertical="center"/>
    </xf>
    <xf numFmtId="0" fontId="11" fillId="0" borderId="1" xfId="2" applyFont="1" applyFill="1" applyBorder="1" applyAlignment="1">
      <alignment vertical="center"/>
    </xf>
    <xf numFmtId="49" fontId="13" fillId="0" borderId="2" xfId="2" applyNumberFormat="1" applyFont="1" applyBorder="1" applyAlignment="1">
      <alignment horizontal="center" vertical="center" wrapText="1"/>
    </xf>
    <xf numFmtId="41" fontId="11" fillId="5" borderId="15" xfId="1" applyFont="1" applyFill="1" applyBorder="1" applyAlignment="1">
      <alignment horizontal="center" vertical="center"/>
    </xf>
    <xf numFmtId="41" fontId="11" fillId="5" borderId="17" xfId="1" applyFont="1" applyFill="1" applyBorder="1" applyAlignment="1">
      <alignment horizontal="center" vertical="center"/>
    </xf>
    <xf numFmtId="41" fontId="11" fillId="5" borderId="8" xfId="1" applyFont="1" applyFill="1" applyBorder="1" applyAlignment="1">
      <alignment horizontal="center" vertical="center"/>
    </xf>
    <xf numFmtId="41" fontId="11" fillId="5" borderId="16" xfId="1" applyFont="1" applyFill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41" fontId="11" fillId="0" borderId="1" xfId="1" applyFont="1" applyFill="1" applyBorder="1" applyAlignment="1">
      <alignment horizontal="center" vertical="center"/>
    </xf>
    <xf numFmtId="41" fontId="11" fillId="0" borderId="14" xfId="1" applyFont="1" applyFill="1" applyBorder="1" applyAlignment="1">
      <alignment horizontal="center" vertical="center"/>
    </xf>
    <xf numFmtId="41" fontId="11" fillId="0" borderId="1" xfId="1" applyFont="1" applyBorder="1" applyAlignment="1">
      <alignment horizontal="center" vertical="center"/>
    </xf>
    <xf numFmtId="41" fontId="11" fillId="0" borderId="14" xfId="1" applyFont="1" applyBorder="1" applyAlignment="1">
      <alignment horizontal="center" vertical="center"/>
    </xf>
    <xf numFmtId="0" fontId="9" fillId="4" borderId="10" xfId="2" applyFont="1" applyFill="1" applyBorder="1" applyAlignment="1">
      <alignment horizontal="center" vertical="center"/>
    </xf>
    <xf numFmtId="0" fontId="9" fillId="4" borderId="11" xfId="2" applyFont="1" applyFill="1" applyBorder="1" applyAlignment="1">
      <alignment horizontal="center" vertical="center"/>
    </xf>
    <xf numFmtId="0" fontId="9" fillId="4" borderId="6" xfId="2" applyFont="1" applyFill="1" applyBorder="1" applyAlignment="1">
      <alignment horizontal="center" vertical="center"/>
    </xf>
    <xf numFmtId="0" fontId="9" fillId="4" borderId="13" xfId="2" applyFont="1" applyFill="1" applyBorder="1" applyAlignment="1">
      <alignment horizontal="center" vertical="center"/>
    </xf>
    <xf numFmtId="0" fontId="11" fillId="0" borderId="9" xfId="2" applyFont="1" applyBorder="1" applyAlignment="1">
      <alignment horizontal="center" vertical="center" wrapText="1"/>
    </xf>
    <xf numFmtId="0" fontId="11" fillId="0" borderId="9" xfId="2" applyFont="1" applyBorder="1" applyAlignment="1">
      <alignment horizontal="center" vertical="center"/>
    </xf>
    <xf numFmtId="0" fontId="11" fillId="0" borderId="7" xfId="2" applyFont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 wrapText="1"/>
    </xf>
    <xf numFmtId="178" fontId="5" fillId="2" borderId="3" xfId="0" applyNumberFormat="1" applyFont="1" applyFill="1" applyBorder="1" applyAlignment="1">
      <alignment horizontal="center" vertical="center" wrapText="1"/>
    </xf>
    <xf numFmtId="178" fontId="5" fillId="2" borderId="4" xfId="0" applyNumberFormat="1" applyFont="1" applyFill="1" applyBorder="1" applyAlignment="1">
      <alignment horizontal="center" vertical="center" wrapText="1"/>
    </xf>
    <xf numFmtId="179" fontId="6" fillId="2" borderId="2" xfId="0" applyNumberFormat="1" applyFont="1" applyFill="1" applyBorder="1" applyAlignment="1">
      <alignment horizontal="center" vertical="center"/>
    </xf>
    <xf numFmtId="179" fontId="6" fillId="2" borderId="3" xfId="0" applyNumberFormat="1" applyFont="1" applyFill="1" applyBorder="1" applyAlignment="1">
      <alignment horizontal="center" vertical="center"/>
    </xf>
    <xf numFmtId="179" fontId="6" fillId="2" borderId="4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179" fontId="6" fillId="6" borderId="2" xfId="0" applyNumberFormat="1" applyFont="1" applyFill="1" applyBorder="1" applyAlignment="1">
      <alignment horizontal="center" vertical="center"/>
    </xf>
    <xf numFmtId="179" fontId="6" fillId="6" borderId="3" xfId="0" applyNumberFormat="1" applyFont="1" applyFill="1" applyBorder="1" applyAlignment="1">
      <alignment horizontal="center" vertical="center"/>
    </xf>
    <xf numFmtId="179" fontId="6" fillId="6" borderId="4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178" fontId="3" fillId="6" borderId="2" xfId="0" applyNumberFormat="1" applyFont="1" applyFill="1" applyBorder="1" applyAlignment="1">
      <alignment horizontal="center" vertical="center" wrapText="1"/>
    </xf>
    <xf numFmtId="178" fontId="3" fillId="6" borderId="3" xfId="0" applyNumberFormat="1" applyFont="1" applyFill="1" applyBorder="1" applyAlignment="1">
      <alignment horizontal="center" vertical="center" wrapText="1"/>
    </xf>
    <xf numFmtId="178" fontId="3" fillId="6" borderId="3" xfId="0" applyNumberFormat="1" applyFont="1" applyFill="1" applyBorder="1" applyAlignment="1">
      <alignment horizontal="center" vertical="center"/>
    </xf>
    <xf numFmtId="178" fontId="3" fillId="6" borderId="4" xfId="0" applyNumberFormat="1" applyFont="1" applyFill="1" applyBorder="1" applyAlignment="1">
      <alignment horizontal="center" vertical="center"/>
    </xf>
    <xf numFmtId="0" fontId="9" fillId="4" borderId="12" xfId="2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</cellXfs>
  <cellStyles count="3">
    <cellStyle name="쉼표 [0]" xfId="1" builtinId="6"/>
    <cellStyle name="표준" xfId="0" builtinId="0"/>
    <cellStyle name="표준 2" xfId="2" xr:uid="{00000000-0005-0000-0000-000002000000}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79</xdr:row>
      <xdr:rowOff>0</xdr:rowOff>
    </xdr:from>
    <xdr:to>
      <xdr:col>8</xdr:col>
      <xdr:colOff>206375</xdr:colOff>
      <xdr:row>80</xdr:row>
      <xdr:rowOff>81189</xdr:rowOff>
    </xdr:to>
    <xdr:sp macro="" textlink="">
      <xdr:nvSpPr>
        <xdr:cNvPr id="2" name="Text Box 1" hidden="1">
          <a:extLst>
            <a:ext uri="{FF2B5EF4-FFF2-40B4-BE49-F238E27FC236}">
              <a16:creationId xmlns:a16="http://schemas.microsoft.com/office/drawing/2014/main" id="{2C133B75-217F-4B04-9522-39EC6951BB95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79</xdr:row>
      <xdr:rowOff>0</xdr:rowOff>
    </xdr:from>
    <xdr:to>
      <xdr:col>8</xdr:col>
      <xdr:colOff>206375</xdr:colOff>
      <xdr:row>80</xdr:row>
      <xdr:rowOff>81189</xdr:rowOff>
    </xdr:to>
    <xdr:sp macro="" textlink="">
      <xdr:nvSpPr>
        <xdr:cNvPr id="3" name="Text Box 2" hidden="1">
          <a:extLst>
            <a:ext uri="{FF2B5EF4-FFF2-40B4-BE49-F238E27FC236}">
              <a16:creationId xmlns:a16="http://schemas.microsoft.com/office/drawing/2014/main" id="{2CF60648-455B-490D-91A3-7CE9D15E6097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79</xdr:row>
      <xdr:rowOff>0</xdr:rowOff>
    </xdr:from>
    <xdr:to>
      <xdr:col>8</xdr:col>
      <xdr:colOff>206375</xdr:colOff>
      <xdr:row>80</xdr:row>
      <xdr:rowOff>81189</xdr:rowOff>
    </xdr:to>
    <xdr:sp macro="" textlink="">
      <xdr:nvSpPr>
        <xdr:cNvPr id="4" name="Text Box 1" hidden="1">
          <a:extLst>
            <a:ext uri="{FF2B5EF4-FFF2-40B4-BE49-F238E27FC236}">
              <a16:creationId xmlns:a16="http://schemas.microsoft.com/office/drawing/2014/main" id="{7B59DDA0-1F60-4DD4-8506-14FF7E9282BA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79</xdr:row>
      <xdr:rowOff>0</xdr:rowOff>
    </xdr:from>
    <xdr:to>
      <xdr:col>8</xdr:col>
      <xdr:colOff>206375</xdr:colOff>
      <xdr:row>80</xdr:row>
      <xdr:rowOff>81189</xdr:rowOff>
    </xdr:to>
    <xdr:sp macro="" textlink="">
      <xdr:nvSpPr>
        <xdr:cNvPr id="5" name="Text Box 2" hidden="1">
          <a:extLst>
            <a:ext uri="{FF2B5EF4-FFF2-40B4-BE49-F238E27FC236}">
              <a16:creationId xmlns:a16="http://schemas.microsoft.com/office/drawing/2014/main" id="{24893C81-7F55-4A50-AEE9-5F45193A06D5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79</xdr:row>
      <xdr:rowOff>0</xdr:rowOff>
    </xdr:from>
    <xdr:to>
      <xdr:col>8</xdr:col>
      <xdr:colOff>206375</xdr:colOff>
      <xdr:row>80</xdr:row>
      <xdr:rowOff>81189</xdr:rowOff>
    </xdr:to>
    <xdr:sp macro="" textlink="">
      <xdr:nvSpPr>
        <xdr:cNvPr id="6" name="Text Box 1" hidden="1">
          <a:extLst>
            <a:ext uri="{FF2B5EF4-FFF2-40B4-BE49-F238E27FC236}">
              <a16:creationId xmlns:a16="http://schemas.microsoft.com/office/drawing/2014/main" id="{E88853AA-F21F-40D8-88BF-D8E622E0FCE6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79</xdr:row>
      <xdr:rowOff>0</xdr:rowOff>
    </xdr:from>
    <xdr:to>
      <xdr:col>8</xdr:col>
      <xdr:colOff>206375</xdr:colOff>
      <xdr:row>80</xdr:row>
      <xdr:rowOff>81189</xdr:rowOff>
    </xdr:to>
    <xdr:sp macro="" textlink="">
      <xdr:nvSpPr>
        <xdr:cNvPr id="7" name="Text Box 1" hidden="1">
          <a:extLst>
            <a:ext uri="{FF2B5EF4-FFF2-40B4-BE49-F238E27FC236}">
              <a16:creationId xmlns:a16="http://schemas.microsoft.com/office/drawing/2014/main" id="{8EF10C31-04FA-4A8E-93D8-5BC81B6F9B13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79</xdr:row>
      <xdr:rowOff>0</xdr:rowOff>
    </xdr:from>
    <xdr:to>
      <xdr:col>8</xdr:col>
      <xdr:colOff>206375</xdr:colOff>
      <xdr:row>80</xdr:row>
      <xdr:rowOff>81189</xdr:rowOff>
    </xdr:to>
    <xdr:sp macro="" textlink="">
      <xdr:nvSpPr>
        <xdr:cNvPr id="8" name="Text Box 2" hidden="1">
          <a:extLst>
            <a:ext uri="{FF2B5EF4-FFF2-40B4-BE49-F238E27FC236}">
              <a16:creationId xmlns:a16="http://schemas.microsoft.com/office/drawing/2014/main" id="{A5D89E6B-D842-4D66-979C-2787D49571C7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79</xdr:row>
      <xdr:rowOff>0</xdr:rowOff>
    </xdr:from>
    <xdr:to>
      <xdr:col>8</xdr:col>
      <xdr:colOff>206375</xdr:colOff>
      <xdr:row>80</xdr:row>
      <xdr:rowOff>81189</xdr:rowOff>
    </xdr:to>
    <xdr:sp macro="" textlink="">
      <xdr:nvSpPr>
        <xdr:cNvPr id="9" name="Text Box 1" hidden="1">
          <a:extLst>
            <a:ext uri="{FF2B5EF4-FFF2-40B4-BE49-F238E27FC236}">
              <a16:creationId xmlns:a16="http://schemas.microsoft.com/office/drawing/2014/main" id="{516AF9F2-7893-4616-98EE-4E55A886E6C5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79</xdr:row>
      <xdr:rowOff>0</xdr:rowOff>
    </xdr:from>
    <xdr:to>
      <xdr:col>8</xdr:col>
      <xdr:colOff>206375</xdr:colOff>
      <xdr:row>80</xdr:row>
      <xdr:rowOff>81189</xdr:rowOff>
    </xdr:to>
    <xdr:sp macro="" textlink="">
      <xdr:nvSpPr>
        <xdr:cNvPr id="10" name="Text Box 2" hidden="1">
          <a:extLst>
            <a:ext uri="{FF2B5EF4-FFF2-40B4-BE49-F238E27FC236}">
              <a16:creationId xmlns:a16="http://schemas.microsoft.com/office/drawing/2014/main" id="{2292CE90-796B-46FA-A0DF-434664D144C9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79</xdr:row>
      <xdr:rowOff>0</xdr:rowOff>
    </xdr:from>
    <xdr:to>
      <xdr:col>8</xdr:col>
      <xdr:colOff>206375</xdr:colOff>
      <xdr:row>80</xdr:row>
      <xdr:rowOff>81189</xdr:rowOff>
    </xdr:to>
    <xdr:sp macro="" textlink="">
      <xdr:nvSpPr>
        <xdr:cNvPr id="11" name="Text Box 1" hidden="1">
          <a:extLst>
            <a:ext uri="{FF2B5EF4-FFF2-40B4-BE49-F238E27FC236}">
              <a16:creationId xmlns:a16="http://schemas.microsoft.com/office/drawing/2014/main" id="{59B194C4-9799-4811-828E-B51DB1C369B0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79</xdr:row>
      <xdr:rowOff>0</xdr:rowOff>
    </xdr:from>
    <xdr:to>
      <xdr:col>8</xdr:col>
      <xdr:colOff>206375</xdr:colOff>
      <xdr:row>80</xdr:row>
      <xdr:rowOff>81190</xdr:rowOff>
    </xdr:to>
    <xdr:sp macro="" textlink="">
      <xdr:nvSpPr>
        <xdr:cNvPr id="12" name="Text Box 1" hidden="1">
          <a:extLst>
            <a:ext uri="{FF2B5EF4-FFF2-40B4-BE49-F238E27FC236}">
              <a16:creationId xmlns:a16="http://schemas.microsoft.com/office/drawing/2014/main" id="{FD16AB2A-07AB-4E1A-8C0D-923E240AC3B7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79</xdr:row>
      <xdr:rowOff>0</xdr:rowOff>
    </xdr:from>
    <xdr:to>
      <xdr:col>8</xdr:col>
      <xdr:colOff>206375</xdr:colOff>
      <xdr:row>80</xdr:row>
      <xdr:rowOff>81190</xdr:rowOff>
    </xdr:to>
    <xdr:sp macro="" textlink="">
      <xdr:nvSpPr>
        <xdr:cNvPr id="13" name="Text Box 2" hidden="1">
          <a:extLst>
            <a:ext uri="{FF2B5EF4-FFF2-40B4-BE49-F238E27FC236}">
              <a16:creationId xmlns:a16="http://schemas.microsoft.com/office/drawing/2014/main" id="{BE4CCC60-2D34-4173-9267-181383DC919B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79</xdr:row>
      <xdr:rowOff>0</xdr:rowOff>
    </xdr:from>
    <xdr:to>
      <xdr:col>8</xdr:col>
      <xdr:colOff>206375</xdr:colOff>
      <xdr:row>80</xdr:row>
      <xdr:rowOff>81190</xdr:rowOff>
    </xdr:to>
    <xdr:sp macro="" textlink="">
      <xdr:nvSpPr>
        <xdr:cNvPr id="14" name="Text Box 1" hidden="1">
          <a:extLst>
            <a:ext uri="{FF2B5EF4-FFF2-40B4-BE49-F238E27FC236}">
              <a16:creationId xmlns:a16="http://schemas.microsoft.com/office/drawing/2014/main" id="{12E7964D-C293-4E03-A2EF-22258CDEF487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79</xdr:row>
      <xdr:rowOff>0</xdr:rowOff>
    </xdr:from>
    <xdr:to>
      <xdr:col>8</xdr:col>
      <xdr:colOff>206375</xdr:colOff>
      <xdr:row>80</xdr:row>
      <xdr:rowOff>81190</xdr:rowOff>
    </xdr:to>
    <xdr:sp macro="" textlink="">
      <xdr:nvSpPr>
        <xdr:cNvPr id="15" name="Text Box 2" hidden="1">
          <a:extLst>
            <a:ext uri="{FF2B5EF4-FFF2-40B4-BE49-F238E27FC236}">
              <a16:creationId xmlns:a16="http://schemas.microsoft.com/office/drawing/2014/main" id="{C79D24E3-8B7A-4E67-9578-CB0FC89A7A77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79</xdr:row>
      <xdr:rowOff>0</xdr:rowOff>
    </xdr:from>
    <xdr:to>
      <xdr:col>8</xdr:col>
      <xdr:colOff>206375</xdr:colOff>
      <xdr:row>80</xdr:row>
      <xdr:rowOff>81190</xdr:rowOff>
    </xdr:to>
    <xdr:sp macro="" textlink="">
      <xdr:nvSpPr>
        <xdr:cNvPr id="16" name="Text Box 1" hidden="1">
          <a:extLst>
            <a:ext uri="{FF2B5EF4-FFF2-40B4-BE49-F238E27FC236}">
              <a16:creationId xmlns:a16="http://schemas.microsoft.com/office/drawing/2014/main" id="{BE0DBBDA-1A56-4EB8-A9CC-C561E87C9387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79</xdr:row>
      <xdr:rowOff>0</xdr:rowOff>
    </xdr:from>
    <xdr:to>
      <xdr:col>8</xdr:col>
      <xdr:colOff>206375</xdr:colOff>
      <xdr:row>80</xdr:row>
      <xdr:rowOff>81190</xdr:rowOff>
    </xdr:to>
    <xdr:sp macro="" textlink="">
      <xdr:nvSpPr>
        <xdr:cNvPr id="17" name="Text Box 1" hidden="1">
          <a:extLst>
            <a:ext uri="{FF2B5EF4-FFF2-40B4-BE49-F238E27FC236}">
              <a16:creationId xmlns:a16="http://schemas.microsoft.com/office/drawing/2014/main" id="{9AC5AE73-6084-48FB-87D1-37C5590C04DB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79</xdr:row>
      <xdr:rowOff>0</xdr:rowOff>
    </xdr:from>
    <xdr:to>
      <xdr:col>8</xdr:col>
      <xdr:colOff>206375</xdr:colOff>
      <xdr:row>80</xdr:row>
      <xdr:rowOff>81190</xdr:rowOff>
    </xdr:to>
    <xdr:sp macro="" textlink="">
      <xdr:nvSpPr>
        <xdr:cNvPr id="18" name="Text Box 2" hidden="1">
          <a:extLst>
            <a:ext uri="{FF2B5EF4-FFF2-40B4-BE49-F238E27FC236}">
              <a16:creationId xmlns:a16="http://schemas.microsoft.com/office/drawing/2014/main" id="{EB13BA37-750A-4F87-BFDD-783BA9DDAA7A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79</xdr:row>
      <xdr:rowOff>0</xdr:rowOff>
    </xdr:from>
    <xdr:to>
      <xdr:col>8</xdr:col>
      <xdr:colOff>206375</xdr:colOff>
      <xdr:row>80</xdr:row>
      <xdr:rowOff>81190</xdr:rowOff>
    </xdr:to>
    <xdr:sp macro="" textlink="">
      <xdr:nvSpPr>
        <xdr:cNvPr id="19" name="Text Box 1" hidden="1">
          <a:extLst>
            <a:ext uri="{FF2B5EF4-FFF2-40B4-BE49-F238E27FC236}">
              <a16:creationId xmlns:a16="http://schemas.microsoft.com/office/drawing/2014/main" id="{5FB5C499-A075-4E43-A3B9-2B0CDA32315E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79</xdr:row>
      <xdr:rowOff>0</xdr:rowOff>
    </xdr:from>
    <xdr:to>
      <xdr:col>8</xdr:col>
      <xdr:colOff>206375</xdr:colOff>
      <xdr:row>80</xdr:row>
      <xdr:rowOff>81190</xdr:rowOff>
    </xdr:to>
    <xdr:sp macro="" textlink="">
      <xdr:nvSpPr>
        <xdr:cNvPr id="20" name="Text Box 2" hidden="1">
          <a:extLst>
            <a:ext uri="{FF2B5EF4-FFF2-40B4-BE49-F238E27FC236}">
              <a16:creationId xmlns:a16="http://schemas.microsoft.com/office/drawing/2014/main" id="{5432FCEC-3D0C-4889-B8A4-59C3CE32ECDA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79</xdr:row>
      <xdr:rowOff>0</xdr:rowOff>
    </xdr:from>
    <xdr:to>
      <xdr:col>8</xdr:col>
      <xdr:colOff>206375</xdr:colOff>
      <xdr:row>80</xdr:row>
      <xdr:rowOff>81190</xdr:rowOff>
    </xdr:to>
    <xdr:sp macro="" textlink="">
      <xdr:nvSpPr>
        <xdr:cNvPr id="21" name="Text Box 1" hidden="1">
          <a:extLst>
            <a:ext uri="{FF2B5EF4-FFF2-40B4-BE49-F238E27FC236}">
              <a16:creationId xmlns:a16="http://schemas.microsoft.com/office/drawing/2014/main" id="{C5721919-6C45-439A-AEA8-55DAE0713881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79</xdr:row>
      <xdr:rowOff>0</xdr:rowOff>
    </xdr:from>
    <xdr:to>
      <xdr:col>8</xdr:col>
      <xdr:colOff>206375</xdr:colOff>
      <xdr:row>80</xdr:row>
      <xdr:rowOff>108857</xdr:rowOff>
    </xdr:to>
    <xdr:sp macro="" textlink="">
      <xdr:nvSpPr>
        <xdr:cNvPr id="22" name="Text Box 1" hidden="1">
          <a:extLst>
            <a:ext uri="{FF2B5EF4-FFF2-40B4-BE49-F238E27FC236}">
              <a16:creationId xmlns:a16="http://schemas.microsoft.com/office/drawing/2014/main" id="{F9564FC5-7935-4599-9996-3E67DC57BBAE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79</xdr:row>
      <xdr:rowOff>0</xdr:rowOff>
    </xdr:from>
    <xdr:to>
      <xdr:col>8</xdr:col>
      <xdr:colOff>206375</xdr:colOff>
      <xdr:row>80</xdr:row>
      <xdr:rowOff>108857</xdr:rowOff>
    </xdr:to>
    <xdr:sp macro="" textlink="">
      <xdr:nvSpPr>
        <xdr:cNvPr id="23" name="Text Box 2" hidden="1">
          <a:extLst>
            <a:ext uri="{FF2B5EF4-FFF2-40B4-BE49-F238E27FC236}">
              <a16:creationId xmlns:a16="http://schemas.microsoft.com/office/drawing/2014/main" id="{A4477F01-E8C8-4F81-B83A-2E994F7EF130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79</xdr:row>
      <xdr:rowOff>0</xdr:rowOff>
    </xdr:from>
    <xdr:to>
      <xdr:col>8</xdr:col>
      <xdr:colOff>206375</xdr:colOff>
      <xdr:row>80</xdr:row>
      <xdr:rowOff>108857</xdr:rowOff>
    </xdr:to>
    <xdr:sp macro="" textlink="">
      <xdr:nvSpPr>
        <xdr:cNvPr id="24" name="Text Box 1" hidden="1">
          <a:extLst>
            <a:ext uri="{FF2B5EF4-FFF2-40B4-BE49-F238E27FC236}">
              <a16:creationId xmlns:a16="http://schemas.microsoft.com/office/drawing/2014/main" id="{74591E20-5D4A-4711-99EF-B3F1720DC273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79</xdr:row>
      <xdr:rowOff>0</xdr:rowOff>
    </xdr:from>
    <xdr:to>
      <xdr:col>8</xdr:col>
      <xdr:colOff>206375</xdr:colOff>
      <xdr:row>80</xdr:row>
      <xdr:rowOff>108857</xdr:rowOff>
    </xdr:to>
    <xdr:sp macro="" textlink="">
      <xdr:nvSpPr>
        <xdr:cNvPr id="25" name="Text Box 2" hidden="1">
          <a:extLst>
            <a:ext uri="{FF2B5EF4-FFF2-40B4-BE49-F238E27FC236}">
              <a16:creationId xmlns:a16="http://schemas.microsoft.com/office/drawing/2014/main" id="{CF839E2A-52A6-43EB-89C8-127D77768E38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79</xdr:row>
      <xdr:rowOff>0</xdr:rowOff>
    </xdr:from>
    <xdr:to>
      <xdr:col>8</xdr:col>
      <xdr:colOff>206375</xdr:colOff>
      <xdr:row>80</xdr:row>
      <xdr:rowOff>108857</xdr:rowOff>
    </xdr:to>
    <xdr:sp macro="" textlink="">
      <xdr:nvSpPr>
        <xdr:cNvPr id="26" name="Text Box 1" hidden="1">
          <a:extLst>
            <a:ext uri="{FF2B5EF4-FFF2-40B4-BE49-F238E27FC236}">
              <a16:creationId xmlns:a16="http://schemas.microsoft.com/office/drawing/2014/main" id="{7BD135C6-C62B-4ADE-9E2E-DADE13C28CD1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79</xdr:row>
      <xdr:rowOff>0</xdr:rowOff>
    </xdr:from>
    <xdr:to>
      <xdr:col>8</xdr:col>
      <xdr:colOff>206375</xdr:colOff>
      <xdr:row>80</xdr:row>
      <xdr:rowOff>108857</xdr:rowOff>
    </xdr:to>
    <xdr:sp macro="" textlink="">
      <xdr:nvSpPr>
        <xdr:cNvPr id="27" name="Text Box 1" hidden="1">
          <a:extLst>
            <a:ext uri="{FF2B5EF4-FFF2-40B4-BE49-F238E27FC236}">
              <a16:creationId xmlns:a16="http://schemas.microsoft.com/office/drawing/2014/main" id="{B9753212-77D7-4F49-9659-10167A3757BD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79</xdr:row>
      <xdr:rowOff>0</xdr:rowOff>
    </xdr:from>
    <xdr:to>
      <xdr:col>8</xdr:col>
      <xdr:colOff>206375</xdr:colOff>
      <xdr:row>80</xdr:row>
      <xdr:rowOff>108857</xdr:rowOff>
    </xdr:to>
    <xdr:sp macro="" textlink="">
      <xdr:nvSpPr>
        <xdr:cNvPr id="28" name="Text Box 2" hidden="1">
          <a:extLst>
            <a:ext uri="{FF2B5EF4-FFF2-40B4-BE49-F238E27FC236}">
              <a16:creationId xmlns:a16="http://schemas.microsoft.com/office/drawing/2014/main" id="{0436E7D1-4CBF-4B49-9E75-66535BCACB2A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79</xdr:row>
      <xdr:rowOff>0</xdr:rowOff>
    </xdr:from>
    <xdr:to>
      <xdr:col>8</xdr:col>
      <xdr:colOff>206375</xdr:colOff>
      <xdr:row>80</xdr:row>
      <xdr:rowOff>108857</xdr:rowOff>
    </xdr:to>
    <xdr:sp macro="" textlink="">
      <xdr:nvSpPr>
        <xdr:cNvPr id="29" name="Text Box 1" hidden="1">
          <a:extLst>
            <a:ext uri="{FF2B5EF4-FFF2-40B4-BE49-F238E27FC236}">
              <a16:creationId xmlns:a16="http://schemas.microsoft.com/office/drawing/2014/main" id="{CCB06CB6-1547-4BB3-983F-EBFAC3C17DCE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79</xdr:row>
      <xdr:rowOff>0</xdr:rowOff>
    </xdr:from>
    <xdr:to>
      <xdr:col>8</xdr:col>
      <xdr:colOff>206375</xdr:colOff>
      <xdr:row>80</xdr:row>
      <xdr:rowOff>108857</xdr:rowOff>
    </xdr:to>
    <xdr:sp macro="" textlink="">
      <xdr:nvSpPr>
        <xdr:cNvPr id="30" name="Text Box 2" hidden="1">
          <a:extLst>
            <a:ext uri="{FF2B5EF4-FFF2-40B4-BE49-F238E27FC236}">
              <a16:creationId xmlns:a16="http://schemas.microsoft.com/office/drawing/2014/main" id="{0F09745A-3CFF-4AE5-B3A6-DEA17C48D5AD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79</xdr:row>
      <xdr:rowOff>0</xdr:rowOff>
    </xdr:from>
    <xdr:to>
      <xdr:col>8</xdr:col>
      <xdr:colOff>206375</xdr:colOff>
      <xdr:row>80</xdr:row>
      <xdr:rowOff>108857</xdr:rowOff>
    </xdr:to>
    <xdr:sp macro="" textlink="">
      <xdr:nvSpPr>
        <xdr:cNvPr id="31" name="Text Box 1" hidden="1">
          <a:extLst>
            <a:ext uri="{FF2B5EF4-FFF2-40B4-BE49-F238E27FC236}">
              <a16:creationId xmlns:a16="http://schemas.microsoft.com/office/drawing/2014/main" id="{99707755-8B7E-4A18-BA91-94C1CDEB1E0A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79</xdr:row>
      <xdr:rowOff>0</xdr:rowOff>
    </xdr:from>
    <xdr:to>
      <xdr:col>8</xdr:col>
      <xdr:colOff>206375</xdr:colOff>
      <xdr:row>80</xdr:row>
      <xdr:rowOff>81189</xdr:rowOff>
    </xdr:to>
    <xdr:sp macro="" textlink="">
      <xdr:nvSpPr>
        <xdr:cNvPr id="32" name="Text Box 1" hidden="1">
          <a:extLst>
            <a:ext uri="{FF2B5EF4-FFF2-40B4-BE49-F238E27FC236}">
              <a16:creationId xmlns:a16="http://schemas.microsoft.com/office/drawing/2014/main" id="{52D22EAD-A663-4C36-A8AB-E0084B59885C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79</xdr:row>
      <xdr:rowOff>0</xdr:rowOff>
    </xdr:from>
    <xdr:to>
      <xdr:col>8</xdr:col>
      <xdr:colOff>206375</xdr:colOff>
      <xdr:row>80</xdr:row>
      <xdr:rowOff>81189</xdr:rowOff>
    </xdr:to>
    <xdr:sp macro="" textlink="">
      <xdr:nvSpPr>
        <xdr:cNvPr id="33" name="Text Box 2" hidden="1">
          <a:extLst>
            <a:ext uri="{FF2B5EF4-FFF2-40B4-BE49-F238E27FC236}">
              <a16:creationId xmlns:a16="http://schemas.microsoft.com/office/drawing/2014/main" id="{DD8A0AB8-F094-4215-907C-18506A7FCE5A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79</xdr:row>
      <xdr:rowOff>0</xdr:rowOff>
    </xdr:from>
    <xdr:to>
      <xdr:col>8</xdr:col>
      <xdr:colOff>206375</xdr:colOff>
      <xdr:row>80</xdr:row>
      <xdr:rowOff>81189</xdr:rowOff>
    </xdr:to>
    <xdr:sp macro="" textlink="">
      <xdr:nvSpPr>
        <xdr:cNvPr id="34" name="Text Box 1" hidden="1">
          <a:extLst>
            <a:ext uri="{FF2B5EF4-FFF2-40B4-BE49-F238E27FC236}">
              <a16:creationId xmlns:a16="http://schemas.microsoft.com/office/drawing/2014/main" id="{D9F4A26C-A5CA-4B83-A42C-0C62EE4D66AC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79</xdr:row>
      <xdr:rowOff>0</xdr:rowOff>
    </xdr:from>
    <xdr:to>
      <xdr:col>8</xdr:col>
      <xdr:colOff>206375</xdr:colOff>
      <xdr:row>80</xdr:row>
      <xdr:rowOff>81189</xdr:rowOff>
    </xdr:to>
    <xdr:sp macro="" textlink="">
      <xdr:nvSpPr>
        <xdr:cNvPr id="35" name="Text Box 2" hidden="1">
          <a:extLst>
            <a:ext uri="{FF2B5EF4-FFF2-40B4-BE49-F238E27FC236}">
              <a16:creationId xmlns:a16="http://schemas.microsoft.com/office/drawing/2014/main" id="{B3D7B1AE-BDEF-44A3-B5C9-DEEF008D59BF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79</xdr:row>
      <xdr:rowOff>0</xdr:rowOff>
    </xdr:from>
    <xdr:to>
      <xdr:col>8</xdr:col>
      <xdr:colOff>206375</xdr:colOff>
      <xdr:row>80</xdr:row>
      <xdr:rowOff>81189</xdr:rowOff>
    </xdr:to>
    <xdr:sp macro="" textlink="">
      <xdr:nvSpPr>
        <xdr:cNvPr id="36" name="Text Box 1" hidden="1">
          <a:extLst>
            <a:ext uri="{FF2B5EF4-FFF2-40B4-BE49-F238E27FC236}">
              <a16:creationId xmlns:a16="http://schemas.microsoft.com/office/drawing/2014/main" id="{82948249-4F56-4339-9F5F-F28AC8454A18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79</xdr:row>
      <xdr:rowOff>0</xdr:rowOff>
    </xdr:from>
    <xdr:to>
      <xdr:col>8</xdr:col>
      <xdr:colOff>206375</xdr:colOff>
      <xdr:row>80</xdr:row>
      <xdr:rowOff>81189</xdr:rowOff>
    </xdr:to>
    <xdr:sp macro="" textlink="">
      <xdr:nvSpPr>
        <xdr:cNvPr id="37" name="Text Box 1" hidden="1">
          <a:extLst>
            <a:ext uri="{FF2B5EF4-FFF2-40B4-BE49-F238E27FC236}">
              <a16:creationId xmlns:a16="http://schemas.microsoft.com/office/drawing/2014/main" id="{923C4438-426D-423B-94ED-F6DC52923128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79</xdr:row>
      <xdr:rowOff>0</xdr:rowOff>
    </xdr:from>
    <xdr:to>
      <xdr:col>8</xdr:col>
      <xdr:colOff>206375</xdr:colOff>
      <xdr:row>80</xdr:row>
      <xdr:rowOff>81189</xdr:rowOff>
    </xdr:to>
    <xdr:sp macro="" textlink="">
      <xdr:nvSpPr>
        <xdr:cNvPr id="38" name="Text Box 2" hidden="1">
          <a:extLst>
            <a:ext uri="{FF2B5EF4-FFF2-40B4-BE49-F238E27FC236}">
              <a16:creationId xmlns:a16="http://schemas.microsoft.com/office/drawing/2014/main" id="{F5782BA3-33F8-4E94-95EA-2B45C0A05F4A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79</xdr:row>
      <xdr:rowOff>0</xdr:rowOff>
    </xdr:from>
    <xdr:to>
      <xdr:col>8</xdr:col>
      <xdr:colOff>206375</xdr:colOff>
      <xdr:row>80</xdr:row>
      <xdr:rowOff>81189</xdr:rowOff>
    </xdr:to>
    <xdr:sp macro="" textlink="">
      <xdr:nvSpPr>
        <xdr:cNvPr id="39" name="Text Box 1" hidden="1">
          <a:extLst>
            <a:ext uri="{FF2B5EF4-FFF2-40B4-BE49-F238E27FC236}">
              <a16:creationId xmlns:a16="http://schemas.microsoft.com/office/drawing/2014/main" id="{0825F6E0-A1E2-434B-B9FE-A9104AE85DBD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79</xdr:row>
      <xdr:rowOff>0</xdr:rowOff>
    </xdr:from>
    <xdr:to>
      <xdr:col>8</xdr:col>
      <xdr:colOff>206375</xdr:colOff>
      <xdr:row>80</xdr:row>
      <xdr:rowOff>81189</xdr:rowOff>
    </xdr:to>
    <xdr:sp macro="" textlink="">
      <xdr:nvSpPr>
        <xdr:cNvPr id="40" name="Text Box 2" hidden="1">
          <a:extLst>
            <a:ext uri="{FF2B5EF4-FFF2-40B4-BE49-F238E27FC236}">
              <a16:creationId xmlns:a16="http://schemas.microsoft.com/office/drawing/2014/main" id="{8CF231FF-3ABB-4998-A111-2374A4C77713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79</xdr:row>
      <xdr:rowOff>0</xdr:rowOff>
    </xdr:from>
    <xdr:to>
      <xdr:col>8</xdr:col>
      <xdr:colOff>206375</xdr:colOff>
      <xdr:row>80</xdr:row>
      <xdr:rowOff>81189</xdr:rowOff>
    </xdr:to>
    <xdr:sp macro="" textlink="">
      <xdr:nvSpPr>
        <xdr:cNvPr id="41" name="Text Box 1" hidden="1">
          <a:extLst>
            <a:ext uri="{FF2B5EF4-FFF2-40B4-BE49-F238E27FC236}">
              <a16:creationId xmlns:a16="http://schemas.microsoft.com/office/drawing/2014/main" id="{7920335C-AB7B-4871-846E-8EC22D23728B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79</xdr:row>
      <xdr:rowOff>0</xdr:rowOff>
    </xdr:from>
    <xdr:to>
      <xdr:col>8</xdr:col>
      <xdr:colOff>206375</xdr:colOff>
      <xdr:row>80</xdr:row>
      <xdr:rowOff>119289</xdr:rowOff>
    </xdr:to>
    <xdr:sp macro="" textlink="">
      <xdr:nvSpPr>
        <xdr:cNvPr id="42" name="Text Box 1" hidden="1">
          <a:extLst>
            <a:ext uri="{FF2B5EF4-FFF2-40B4-BE49-F238E27FC236}">
              <a16:creationId xmlns:a16="http://schemas.microsoft.com/office/drawing/2014/main" id="{B3E12190-D443-47CA-B036-05549AC0107E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79</xdr:row>
      <xdr:rowOff>0</xdr:rowOff>
    </xdr:from>
    <xdr:to>
      <xdr:col>8</xdr:col>
      <xdr:colOff>206375</xdr:colOff>
      <xdr:row>80</xdr:row>
      <xdr:rowOff>119289</xdr:rowOff>
    </xdr:to>
    <xdr:sp macro="" textlink="">
      <xdr:nvSpPr>
        <xdr:cNvPr id="43" name="Text Box 2" hidden="1">
          <a:extLst>
            <a:ext uri="{FF2B5EF4-FFF2-40B4-BE49-F238E27FC236}">
              <a16:creationId xmlns:a16="http://schemas.microsoft.com/office/drawing/2014/main" id="{C13AE329-65D5-417B-BAC5-C9EF55A7CA71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79</xdr:row>
      <xdr:rowOff>0</xdr:rowOff>
    </xdr:from>
    <xdr:to>
      <xdr:col>8</xdr:col>
      <xdr:colOff>206375</xdr:colOff>
      <xdr:row>80</xdr:row>
      <xdr:rowOff>119289</xdr:rowOff>
    </xdr:to>
    <xdr:sp macro="" textlink="">
      <xdr:nvSpPr>
        <xdr:cNvPr id="44" name="Text Box 1" hidden="1">
          <a:extLst>
            <a:ext uri="{FF2B5EF4-FFF2-40B4-BE49-F238E27FC236}">
              <a16:creationId xmlns:a16="http://schemas.microsoft.com/office/drawing/2014/main" id="{12030084-D27B-4919-A0DF-25C8C01CE68A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79</xdr:row>
      <xdr:rowOff>0</xdr:rowOff>
    </xdr:from>
    <xdr:to>
      <xdr:col>8</xdr:col>
      <xdr:colOff>206375</xdr:colOff>
      <xdr:row>80</xdr:row>
      <xdr:rowOff>119289</xdr:rowOff>
    </xdr:to>
    <xdr:sp macro="" textlink="">
      <xdr:nvSpPr>
        <xdr:cNvPr id="45" name="Text Box 2" hidden="1">
          <a:extLst>
            <a:ext uri="{FF2B5EF4-FFF2-40B4-BE49-F238E27FC236}">
              <a16:creationId xmlns:a16="http://schemas.microsoft.com/office/drawing/2014/main" id="{125AA5FD-37B5-44E0-8E43-808B5756253C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79</xdr:row>
      <xdr:rowOff>0</xdr:rowOff>
    </xdr:from>
    <xdr:to>
      <xdr:col>8</xdr:col>
      <xdr:colOff>206375</xdr:colOff>
      <xdr:row>80</xdr:row>
      <xdr:rowOff>119289</xdr:rowOff>
    </xdr:to>
    <xdr:sp macro="" textlink="">
      <xdr:nvSpPr>
        <xdr:cNvPr id="46" name="Text Box 1" hidden="1">
          <a:extLst>
            <a:ext uri="{FF2B5EF4-FFF2-40B4-BE49-F238E27FC236}">
              <a16:creationId xmlns:a16="http://schemas.microsoft.com/office/drawing/2014/main" id="{1966A0C2-25A5-439D-8F93-95165792555B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79</xdr:row>
      <xdr:rowOff>0</xdr:rowOff>
    </xdr:from>
    <xdr:to>
      <xdr:col>8</xdr:col>
      <xdr:colOff>206375</xdr:colOff>
      <xdr:row>80</xdr:row>
      <xdr:rowOff>119289</xdr:rowOff>
    </xdr:to>
    <xdr:sp macro="" textlink="">
      <xdr:nvSpPr>
        <xdr:cNvPr id="47" name="Text Box 1" hidden="1">
          <a:extLst>
            <a:ext uri="{FF2B5EF4-FFF2-40B4-BE49-F238E27FC236}">
              <a16:creationId xmlns:a16="http://schemas.microsoft.com/office/drawing/2014/main" id="{9A68E781-8B37-4A2A-B218-064B76F5DA53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79</xdr:row>
      <xdr:rowOff>0</xdr:rowOff>
    </xdr:from>
    <xdr:to>
      <xdr:col>8</xdr:col>
      <xdr:colOff>206375</xdr:colOff>
      <xdr:row>80</xdr:row>
      <xdr:rowOff>119289</xdr:rowOff>
    </xdr:to>
    <xdr:sp macro="" textlink="">
      <xdr:nvSpPr>
        <xdr:cNvPr id="48" name="Text Box 2" hidden="1">
          <a:extLst>
            <a:ext uri="{FF2B5EF4-FFF2-40B4-BE49-F238E27FC236}">
              <a16:creationId xmlns:a16="http://schemas.microsoft.com/office/drawing/2014/main" id="{ECEF2C55-4B7E-4BEE-81E5-868A79EDACAA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79</xdr:row>
      <xdr:rowOff>0</xdr:rowOff>
    </xdr:from>
    <xdr:to>
      <xdr:col>8</xdr:col>
      <xdr:colOff>206375</xdr:colOff>
      <xdr:row>80</xdr:row>
      <xdr:rowOff>119289</xdr:rowOff>
    </xdr:to>
    <xdr:sp macro="" textlink="">
      <xdr:nvSpPr>
        <xdr:cNvPr id="49" name="Text Box 1" hidden="1">
          <a:extLst>
            <a:ext uri="{FF2B5EF4-FFF2-40B4-BE49-F238E27FC236}">
              <a16:creationId xmlns:a16="http://schemas.microsoft.com/office/drawing/2014/main" id="{7DBF928D-D18B-41A4-BE6B-235BCB450807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79</xdr:row>
      <xdr:rowOff>0</xdr:rowOff>
    </xdr:from>
    <xdr:to>
      <xdr:col>8</xdr:col>
      <xdr:colOff>206375</xdr:colOff>
      <xdr:row>80</xdr:row>
      <xdr:rowOff>119289</xdr:rowOff>
    </xdr:to>
    <xdr:sp macro="" textlink="">
      <xdr:nvSpPr>
        <xdr:cNvPr id="50" name="Text Box 2" hidden="1">
          <a:extLst>
            <a:ext uri="{FF2B5EF4-FFF2-40B4-BE49-F238E27FC236}">
              <a16:creationId xmlns:a16="http://schemas.microsoft.com/office/drawing/2014/main" id="{D1B16B2D-B60E-4C67-AAC5-240CF4F61BAB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79</xdr:row>
      <xdr:rowOff>0</xdr:rowOff>
    </xdr:from>
    <xdr:to>
      <xdr:col>8</xdr:col>
      <xdr:colOff>206375</xdr:colOff>
      <xdr:row>80</xdr:row>
      <xdr:rowOff>119289</xdr:rowOff>
    </xdr:to>
    <xdr:sp macro="" textlink="">
      <xdr:nvSpPr>
        <xdr:cNvPr id="51" name="Text Box 1" hidden="1">
          <a:extLst>
            <a:ext uri="{FF2B5EF4-FFF2-40B4-BE49-F238E27FC236}">
              <a16:creationId xmlns:a16="http://schemas.microsoft.com/office/drawing/2014/main" id="{41BC93BF-23C4-4C0E-A57E-A7A0C50862B0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  <pageSetUpPr fitToPage="1"/>
  </sheetPr>
  <dimension ref="A1:V90"/>
  <sheetViews>
    <sheetView tabSelected="1" view="pageBreakPreview" zoomScale="85" zoomScaleNormal="100" zoomScaleSheetLayoutView="85" workbookViewId="0">
      <selection activeCell="D4" sqref="D4:D5"/>
    </sheetView>
  </sheetViews>
  <sheetFormatPr defaultColWidth="8.9140625" defaultRowHeight="14" x14ac:dyDescent="0.25"/>
  <cols>
    <col min="1" max="1" width="3" style="2" customWidth="1"/>
    <col min="2" max="2" width="36.83203125" style="2" customWidth="1"/>
    <col min="3" max="3" width="17.83203125" style="2" customWidth="1"/>
    <col min="4" max="4" width="12.58203125" style="2" customWidth="1"/>
    <col min="5" max="5" width="11.08203125" style="24" customWidth="1"/>
    <col min="6" max="6" width="25.1640625" style="2" customWidth="1"/>
    <col min="7" max="8" width="16.4140625" style="2" customWidth="1"/>
    <col min="9" max="9" width="10.83203125" style="2" customWidth="1"/>
    <col min="10" max="10" width="7.58203125" style="2" customWidth="1"/>
    <col min="11" max="11" width="7" style="2" customWidth="1"/>
    <col min="12" max="12" width="6.9140625" style="2" customWidth="1"/>
    <col min="13" max="19" width="7" style="2" customWidth="1"/>
    <col min="20" max="21" width="9" style="2" customWidth="1"/>
    <col min="22" max="22" width="10.83203125" style="2" bestFit="1" customWidth="1"/>
    <col min="23" max="16384" width="8.9140625" style="2"/>
  </cols>
  <sheetData>
    <row r="1" spans="1:22" x14ac:dyDescent="0.25">
      <c r="A1" s="1"/>
      <c r="B1" s="1" t="s">
        <v>11</v>
      </c>
      <c r="C1" s="1"/>
      <c r="D1" s="1"/>
      <c r="E1" s="20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3.5" customHeight="1" x14ac:dyDescent="0.25">
      <c r="A2" s="1"/>
      <c r="B2" s="3" t="s">
        <v>47</v>
      </c>
      <c r="C2" s="1"/>
      <c r="D2" s="1"/>
      <c r="E2" s="2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A3" s="1"/>
      <c r="B3" s="4" t="s">
        <v>10</v>
      </c>
      <c r="C3" s="5" t="s">
        <v>1</v>
      </c>
      <c r="D3" s="5" t="s">
        <v>13</v>
      </c>
      <c r="E3" s="22" t="s">
        <v>25</v>
      </c>
      <c r="F3" s="4" t="s">
        <v>0</v>
      </c>
      <c r="G3" s="4" t="s">
        <v>34</v>
      </c>
      <c r="H3" s="4" t="s">
        <v>24</v>
      </c>
      <c r="I3" s="5" t="s">
        <v>2</v>
      </c>
      <c r="J3" s="5" t="s">
        <v>12</v>
      </c>
      <c r="K3" s="5" t="s">
        <v>3</v>
      </c>
      <c r="L3" s="5" t="s">
        <v>4</v>
      </c>
      <c r="M3" s="5" t="s">
        <v>5</v>
      </c>
      <c r="N3" s="5" t="s">
        <v>6</v>
      </c>
      <c r="O3" s="5" t="s">
        <v>7</v>
      </c>
      <c r="P3" s="5" t="s">
        <v>8</v>
      </c>
      <c r="Q3" s="5" t="s">
        <v>43</v>
      </c>
      <c r="R3" s="5" t="s">
        <v>44</v>
      </c>
      <c r="S3" s="5" t="s">
        <v>45</v>
      </c>
      <c r="T3" s="6" t="s">
        <v>9</v>
      </c>
      <c r="U3" s="6" t="s">
        <v>23</v>
      </c>
      <c r="V3" s="6" t="s">
        <v>22</v>
      </c>
    </row>
    <row r="4" spans="1:22" ht="14.4" customHeight="1" x14ac:dyDescent="0.25">
      <c r="A4" s="1"/>
      <c r="B4" s="83" t="s">
        <v>51</v>
      </c>
      <c r="C4" s="86">
        <v>4500459336</v>
      </c>
      <c r="D4" s="89" t="s">
        <v>28</v>
      </c>
      <c r="E4" s="22">
        <v>521530</v>
      </c>
      <c r="F4" s="25" t="s">
        <v>33</v>
      </c>
      <c r="G4" s="28" t="s">
        <v>52</v>
      </c>
      <c r="H4" s="11" t="s">
        <v>50</v>
      </c>
      <c r="I4" s="80">
        <v>44552</v>
      </c>
      <c r="J4" s="7"/>
      <c r="K4" s="6"/>
      <c r="L4" s="6">
        <v>65</v>
      </c>
      <c r="M4" s="6">
        <v>190</v>
      </c>
      <c r="N4" s="6">
        <v>170</v>
      </c>
      <c r="O4" s="6">
        <v>63</v>
      </c>
      <c r="P4" s="6">
        <v>21</v>
      </c>
      <c r="Q4" s="6"/>
      <c r="R4" s="6"/>
      <c r="S4" s="6"/>
      <c r="T4" s="6">
        <f t="shared" ref="T4:T5" si="0">SUM(L4:S4)</f>
        <v>509</v>
      </c>
      <c r="U4" s="12">
        <v>10.4</v>
      </c>
      <c r="V4" s="12">
        <f t="shared" ref="V4:V5" si="1">U4*T4</f>
        <v>5293.6</v>
      </c>
    </row>
    <row r="5" spans="1:22" ht="16" x14ac:dyDescent="0.25">
      <c r="A5" s="1"/>
      <c r="B5" s="84"/>
      <c r="C5" s="87"/>
      <c r="D5" s="104"/>
      <c r="E5" s="22">
        <v>521530</v>
      </c>
      <c r="F5" s="63" t="s">
        <v>66</v>
      </c>
      <c r="G5" s="28" t="s">
        <v>53</v>
      </c>
      <c r="H5" s="11" t="s">
        <v>48</v>
      </c>
      <c r="I5" s="81"/>
      <c r="J5" s="7"/>
      <c r="K5" s="6"/>
      <c r="L5" s="6">
        <v>101</v>
      </c>
      <c r="M5" s="6">
        <v>296</v>
      </c>
      <c r="N5" s="6">
        <v>264</v>
      </c>
      <c r="O5" s="6">
        <v>98</v>
      </c>
      <c r="P5" s="6">
        <v>32</v>
      </c>
      <c r="Q5" s="6"/>
      <c r="R5" s="6"/>
      <c r="S5" s="6"/>
      <c r="T5" s="6">
        <f t="shared" si="0"/>
        <v>791</v>
      </c>
      <c r="U5" s="12">
        <v>10.4</v>
      </c>
      <c r="V5" s="12">
        <f t="shared" si="1"/>
        <v>8226.4</v>
      </c>
    </row>
    <row r="6" spans="1:22" x14ac:dyDescent="0.25">
      <c r="A6" s="1"/>
      <c r="B6" s="85"/>
      <c r="C6" s="88"/>
      <c r="D6" s="9"/>
      <c r="E6" s="23" t="s">
        <v>9</v>
      </c>
      <c r="F6" s="8"/>
      <c r="G6" s="8"/>
      <c r="H6" s="8"/>
      <c r="I6" s="82"/>
      <c r="J6" s="9" t="e">
        <f>SUM(#REF!)</f>
        <v>#REF!</v>
      </c>
      <c r="K6" s="10"/>
      <c r="L6" s="10">
        <f>SUM(L4:L5)</f>
        <v>166</v>
      </c>
      <c r="M6" s="10">
        <f>SUM(M4:M5)</f>
        <v>486</v>
      </c>
      <c r="N6" s="10">
        <f>SUM(N4:N5)</f>
        <v>434</v>
      </c>
      <c r="O6" s="10">
        <f>SUM(O4:O5)</f>
        <v>161</v>
      </c>
      <c r="P6" s="10">
        <f>SUM(P4:P5)</f>
        <v>53</v>
      </c>
      <c r="Q6" s="10">
        <f>SUM(Q4:Q4)</f>
        <v>0</v>
      </c>
      <c r="R6" s="10">
        <f>SUM(R4:R4)</f>
        <v>0</v>
      </c>
      <c r="S6" s="10">
        <f>SUM(S4:S4)</f>
        <v>0</v>
      </c>
      <c r="T6" s="10">
        <f>SUM(T4:T5)</f>
        <v>1300</v>
      </c>
      <c r="U6" s="10"/>
      <c r="V6" s="38">
        <f>SUM(V4:V5)</f>
        <v>13520</v>
      </c>
    </row>
    <row r="7" spans="1:22" ht="13.5" customHeight="1" x14ac:dyDescent="0.25">
      <c r="A7" s="1"/>
      <c r="B7" s="3"/>
      <c r="C7" s="1"/>
      <c r="D7" s="1"/>
      <c r="E7" s="2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5">
      <c r="A8" s="1"/>
      <c r="B8" s="4" t="s">
        <v>10</v>
      </c>
      <c r="C8" s="5" t="s">
        <v>1</v>
      </c>
      <c r="D8" s="5" t="s">
        <v>13</v>
      </c>
      <c r="E8" s="22" t="s">
        <v>25</v>
      </c>
      <c r="F8" s="4" t="s">
        <v>0</v>
      </c>
      <c r="G8" s="4" t="s">
        <v>34</v>
      </c>
      <c r="H8" s="4" t="s">
        <v>24</v>
      </c>
      <c r="I8" s="5" t="s">
        <v>2</v>
      </c>
      <c r="J8" s="5" t="s">
        <v>12</v>
      </c>
      <c r="K8" s="5" t="s">
        <v>3</v>
      </c>
      <c r="L8" s="5" t="s">
        <v>4</v>
      </c>
      <c r="M8" s="5" t="s">
        <v>5</v>
      </c>
      <c r="N8" s="5" t="s">
        <v>6</v>
      </c>
      <c r="O8" s="5" t="s">
        <v>7</v>
      </c>
      <c r="P8" s="5" t="s">
        <v>8</v>
      </c>
      <c r="Q8" s="5" t="s">
        <v>43</v>
      </c>
      <c r="R8" s="5" t="s">
        <v>44</v>
      </c>
      <c r="S8" s="5" t="s">
        <v>45</v>
      </c>
      <c r="T8" s="6" t="s">
        <v>9</v>
      </c>
      <c r="U8" s="6" t="s">
        <v>23</v>
      </c>
      <c r="V8" s="6" t="s">
        <v>22</v>
      </c>
    </row>
    <row r="9" spans="1:22" ht="14.4" customHeight="1" x14ac:dyDescent="0.25">
      <c r="A9" s="1"/>
      <c r="B9" s="83" t="s">
        <v>27</v>
      </c>
      <c r="C9" s="89">
        <v>4500459338</v>
      </c>
      <c r="D9" s="89" t="s">
        <v>28</v>
      </c>
      <c r="E9" s="22">
        <v>521530</v>
      </c>
      <c r="F9" s="39" t="s">
        <v>29</v>
      </c>
      <c r="G9" s="26" t="s">
        <v>35</v>
      </c>
      <c r="H9" s="11" t="s">
        <v>41</v>
      </c>
      <c r="I9" s="80">
        <v>44552</v>
      </c>
      <c r="J9" s="7"/>
      <c r="K9" s="6"/>
      <c r="L9" s="6"/>
      <c r="M9" s="6">
        <v>12</v>
      </c>
      <c r="N9" s="6">
        <v>36</v>
      </c>
      <c r="O9" s="6"/>
      <c r="P9" s="6">
        <v>48</v>
      </c>
      <c r="Q9" s="6"/>
      <c r="R9" s="6"/>
      <c r="S9" s="6"/>
      <c r="T9" s="6">
        <f t="shared" ref="T9:T10" si="2">SUM(L9:S9)</f>
        <v>96</v>
      </c>
      <c r="U9" s="12">
        <v>10.489999999999998</v>
      </c>
      <c r="V9" s="12">
        <f t="shared" ref="V9:V10" si="3">U9*T9</f>
        <v>1007.0399999999998</v>
      </c>
    </row>
    <row r="10" spans="1:22" ht="16" x14ac:dyDescent="0.25">
      <c r="A10" s="1"/>
      <c r="B10" s="84"/>
      <c r="C10" s="87"/>
      <c r="D10" s="90"/>
      <c r="E10" s="22">
        <v>521530</v>
      </c>
      <c r="F10" s="39" t="s">
        <v>31</v>
      </c>
      <c r="G10" s="27" t="s">
        <v>37</v>
      </c>
      <c r="H10" s="11" t="s">
        <v>39</v>
      </c>
      <c r="I10" s="81"/>
      <c r="J10" s="7"/>
      <c r="K10" s="6"/>
      <c r="L10" s="6"/>
      <c r="M10" s="6">
        <v>12</v>
      </c>
      <c r="N10" s="6">
        <v>36</v>
      </c>
      <c r="O10" s="6"/>
      <c r="P10" s="6">
        <v>48</v>
      </c>
      <c r="Q10" s="6"/>
      <c r="R10" s="6"/>
      <c r="S10" s="6"/>
      <c r="T10" s="6">
        <f t="shared" si="2"/>
        <v>96</v>
      </c>
      <c r="U10" s="12">
        <v>10.69</v>
      </c>
      <c r="V10" s="12">
        <f t="shared" si="3"/>
        <v>1026.24</v>
      </c>
    </row>
    <row r="11" spans="1:22" x14ac:dyDescent="0.25">
      <c r="A11" s="1"/>
      <c r="B11" s="85"/>
      <c r="C11" s="88"/>
      <c r="D11" s="9"/>
      <c r="E11" s="23" t="s">
        <v>9</v>
      </c>
      <c r="F11" s="8"/>
      <c r="G11" s="8"/>
      <c r="H11" s="8"/>
      <c r="I11" s="82"/>
      <c r="J11" s="9" t="e">
        <f>SUM(#REF!)</f>
        <v>#REF!</v>
      </c>
      <c r="K11" s="10"/>
      <c r="L11" s="10">
        <f t="shared" ref="L11:T11" si="4">SUM(L9:L10)</f>
        <v>0</v>
      </c>
      <c r="M11" s="10">
        <f t="shared" si="4"/>
        <v>24</v>
      </c>
      <c r="N11" s="10">
        <f t="shared" si="4"/>
        <v>72</v>
      </c>
      <c r="O11" s="10">
        <f t="shared" si="4"/>
        <v>0</v>
      </c>
      <c r="P11" s="10">
        <f t="shared" si="4"/>
        <v>96</v>
      </c>
      <c r="Q11" s="10">
        <f t="shared" si="4"/>
        <v>0</v>
      </c>
      <c r="R11" s="10">
        <f t="shared" si="4"/>
        <v>0</v>
      </c>
      <c r="S11" s="10">
        <f t="shared" si="4"/>
        <v>0</v>
      </c>
      <c r="T11" s="10">
        <f t="shared" si="4"/>
        <v>192</v>
      </c>
      <c r="U11" s="10"/>
      <c r="V11" s="38">
        <f>SUM(V9:V10)</f>
        <v>2033.2799999999997</v>
      </c>
    </row>
    <row r="12" spans="1:22" s="19" customFormat="1" x14ac:dyDescent="0.25">
      <c r="A12" s="13"/>
      <c r="B12" s="37"/>
      <c r="C12" s="15"/>
      <c r="D12" s="15"/>
      <c r="E12" s="14"/>
      <c r="F12" s="14"/>
      <c r="G12" s="14"/>
      <c r="H12" s="14"/>
      <c r="I12" s="14"/>
      <c r="J12" s="16"/>
      <c r="K12" s="16"/>
      <c r="L12" s="17"/>
      <c r="M12" s="17"/>
      <c r="N12" s="17"/>
      <c r="O12" s="17"/>
      <c r="P12" s="17"/>
      <c r="Q12" s="17"/>
      <c r="R12" s="17"/>
      <c r="S12" s="17"/>
      <c r="T12" s="17"/>
      <c r="U12" s="16"/>
      <c r="V12" s="18"/>
    </row>
    <row r="13" spans="1:22" x14ac:dyDescent="0.25">
      <c r="A13" s="1"/>
      <c r="B13" s="4" t="s">
        <v>10</v>
      </c>
      <c r="C13" s="5" t="s">
        <v>1</v>
      </c>
      <c r="D13" s="5" t="s">
        <v>13</v>
      </c>
      <c r="E13" s="22" t="s">
        <v>25</v>
      </c>
      <c r="F13" s="4" t="s">
        <v>0</v>
      </c>
      <c r="G13" s="4" t="s">
        <v>34</v>
      </c>
      <c r="H13" s="4" t="s">
        <v>24</v>
      </c>
      <c r="I13" s="5" t="s">
        <v>2</v>
      </c>
      <c r="J13" s="5" t="s">
        <v>12</v>
      </c>
      <c r="K13" s="5" t="s">
        <v>3</v>
      </c>
      <c r="L13" s="5" t="s">
        <v>4</v>
      </c>
      <c r="M13" s="5" t="s">
        <v>5</v>
      </c>
      <c r="N13" s="5" t="s">
        <v>6</v>
      </c>
      <c r="O13" s="5" t="s">
        <v>7</v>
      </c>
      <c r="P13" s="5" t="s">
        <v>8</v>
      </c>
      <c r="Q13" s="5" t="s">
        <v>43</v>
      </c>
      <c r="R13" s="5" t="s">
        <v>44</v>
      </c>
      <c r="S13" s="5" t="s">
        <v>45</v>
      </c>
      <c r="T13" s="6" t="s">
        <v>9</v>
      </c>
      <c r="U13" s="6" t="s">
        <v>23</v>
      </c>
      <c r="V13" s="6" t="s">
        <v>22</v>
      </c>
    </row>
    <row r="14" spans="1:22" ht="14.4" customHeight="1" x14ac:dyDescent="0.25">
      <c r="A14" s="1"/>
      <c r="B14" s="83" t="s">
        <v>27</v>
      </c>
      <c r="C14" s="86">
        <v>4500459339</v>
      </c>
      <c r="D14" s="89" t="s">
        <v>28</v>
      </c>
      <c r="E14" s="22">
        <v>521530</v>
      </c>
      <c r="F14" s="39" t="s">
        <v>29</v>
      </c>
      <c r="G14" s="26" t="s">
        <v>35</v>
      </c>
      <c r="H14" s="11" t="s">
        <v>41</v>
      </c>
      <c r="I14" s="80">
        <v>44215</v>
      </c>
      <c r="J14" s="7"/>
      <c r="K14" s="6"/>
      <c r="L14" s="6">
        <v>66</v>
      </c>
      <c r="M14" s="6">
        <v>180</v>
      </c>
      <c r="N14" s="6">
        <v>288</v>
      </c>
      <c r="O14" s="6">
        <v>198</v>
      </c>
      <c r="P14" s="6">
        <v>144</v>
      </c>
      <c r="Q14" s="6"/>
      <c r="R14" s="6"/>
      <c r="S14" s="6"/>
      <c r="T14" s="6">
        <f>SUM(L14:S14)</f>
        <v>876</v>
      </c>
      <c r="U14" s="12">
        <v>10.489999999999998</v>
      </c>
      <c r="V14" s="12">
        <f>U14*T14</f>
        <v>9189.239999999998</v>
      </c>
    </row>
    <row r="15" spans="1:22" ht="16" x14ac:dyDescent="0.25">
      <c r="A15" s="1"/>
      <c r="B15" s="84"/>
      <c r="C15" s="87"/>
      <c r="D15" s="90"/>
      <c r="E15" s="22">
        <v>521530</v>
      </c>
      <c r="F15" s="39" t="s">
        <v>30</v>
      </c>
      <c r="G15" s="27" t="s">
        <v>36</v>
      </c>
      <c r="H15" s="11" t="s">
        <v>40</v>
      </c>
      <c r="I15" s="81"/>
      <c r="J15" s="7"/>
      <c r="K15" s="6"/>
      <c r="L15" s="6">
        <v>12</v>
      </c>
      <c r="M15" s="6">
        <v>60</v>
      </c>
      <c r="N15" s="6">
        <v>102</v>
      </c>
      <c r="O15" s="6">
        <v>33</v>
      </c>
      <c r="P15" s="6">
        <v>81</v>
      </c>
      <c r="Q15" s="6"/>
      <c r="R15" s="6"/>
      <c r="S15" s="6"/>
      <c r="T15" s="6">
        <f t="shared" ref="T15:T18" si="5">SUM(L15:S15)</f>
        <v>288</v>
      </c>
      <c r="U15" s="12">
        <v>10.69</v>
      </c>
      <c r="V15" s="12">
        <f t="shared" ref="V15:V18" si="6">U15*T15</f>
        <v>3078.72</v>
      </c>
    </row>
    <row r="16" spans="1:22" ht="16" x14ac:dyDescent="0.25">
      <c r="A16" s="1"/>
      <c r="B16" s="84"/>
      <c r="C16" s="87"/>
      <c r="D16" s="90"/>
      <c r="E16" s="22">
        <v>521530</v>
      </c>
      <c r="F16" s="39" t="s">
        <v>31</v>
      </c>
      <c r="G16" s="27" t="s">
        <v>37</v>
      </c>
      <c r="H16" s="11" t="s">
        <v>39</v>
      </c>
      <c r="I16" s="81"/>
      <c r="J16" s="7"/>
      <c r="K16" s="6"/>
      <c r="L16" s="6">
        <v>66</v>
      </c>
      <c r="M16" s="6">
        <v>180</v>
      </c>
      <c r="N16" s="6">
        <v>288</v>
      </c>
      <c r="O16" s="6">
        <v>198</v>
      </c>
      <c r="P16" s="6">
        <v>144</v>
      </c>
      <c r="Q16" s="6"/>
      <c r="R16" s="6"/>
      <c r="S16" s="6"/>
      <c r="T16" s="6">
        <f t="shared" si="5"/>
        <v>876</v>
      </c>
      <c r="U16" s="12">
        <v>10.69</v>
      </c>
      <c r="V16" s="12">
        <f t="shared" si="6"/>
        <v>9364.4399999999987</v>
      </c>
    </row>
    <row r="17" spans="1:22" ht="16" x14ac:dyDescent="0.25">
      <c r="A17" s="1"/>
      <c r="B17" s="84"/>
      <c r="C17" s="87"/>
      <c r="D17" s="90"/>
      <c r="E17" s="22">
        <v>521530</v>
      </c>
      <c r="F17" s="39" t="s">
        <v>32</v>
      </c>
      <c r="G17" s="27" t="s">
        <v>38</v>
      </c>
      <c r="H17" s="11" t="s">
        <v>42</v>
      </c>
      <c r="I17" s="81"/>
      <c r="J17" s="7"/>
      <c r="K17" s="6"/>
      <c r="L17" s="6"/>
      <c r="M17" s="6">
        <v>18</v>
      </c>
      <c r="N17" s="6">
        <v>36</v>
      </c>
      <c r="O17" s="6"/>
      <c r="P17" s="6">
        <v>51</v>
      </c>
      <c r="Q17" s="6"/>
      <c r="R17" s="6"/>
      <c r="S17" s="6"/>
      <c r="T17" s="6">
        <f t="shared" si="5"/>
        <v>105</v>
      </c>
      <c r="U17" s="12">
        <v>10.489999999999998</v>
      </c>
      <c r="V17" s="12">
        <f t="shared" si="6"/>
        <v>1101.4499999999998</v>
      </c>
    </row>
    <row r="18" spans="1:22" ht="16" x14ac:dyDescent="0.25">
      <c r="A18" s="1"/>
      <c r="B18" s="84"/>
      <c r="C18" s="87"/>
      <c r="D18" s="90"/>
      <c r="E18" s="22">
        <v>521530</v>
      </c>
      <c r="F18" s="63" t="s">
        <v>66</v>
      </c>
      <c r="G18" s="28" t="s">
        <v>53</v>
      </c>
      <c r="H18" s="11" t="s">
        <v>48</v>
      </c>
      <c r="I18" s="81"/>
      <c r="J18" s="7"/>
      <c r="K18" s="6"/>
      <c r="L18" s="6"/>
      <c r="M18" s="6"/>
      <c r="N18" s="6"/>
      <c r="O18" s="6"/>
      <c r="P18" s="6">
        <v>24</v>
      </c>
      <c r="Q18" s="6"/>
      <c r="R18" s="6"/>
      <c r="S18" s="6"/>
      <c r="T18" s="6">
        <f t="shared" si="5"/>
        <v>24</v>
      </c>
      <c r="U18" s="12">
        <v>10.69</v>
      </c>
      <c r="V18" s="12">
        <f t="shared" si="6"/>
        <v>256.56</v>
      </c>
    </row>
    <row r="19" spans="1:22" x14ac:dyDescent="0.25">
      <c r="A19" s="1"/>
      <c r="B19" s="85"/>
      <c r="C19" s="88"/>
      <c r="D19" s="9"/>
      <c r="E19" s="23" t="s">
        <v>9</v>
      </c>
      <c r="F19" s="8"/>
      <c r="G19" s="8"/>
      <c r="H19" s="8"/>
      <c r="I19" s="82"/>
      <c r="J19" s="9" t="e">
        <f>SUM(#REF!)</f>
        <v>#REF!</v>
      </c>
      <c r="K19" s="10"/>
      <c r="L19" s="10">
        <f t="shared" ref="L19:T19" si="7">SUM(L14:L18)</f>
        <v>144</v>
      </c>
      <c r="M19" s="10">
        <f t="shared" si="7"/>
        <v>438</v>
      </c>
      <c r="N19" s="10">
        <f t="shared" si="7"/>
        <v>714</v>
      </c>
      <c r="O19" s="10">
        <f t="shared" si="7"/>
        <v>429</v>
      </c>
      <c r="P19" s="10">
        <f t="shared" si="7"/>
        <v>444</v>
      </c>
      <c r="Q19" s="10">
        <f t="shared" si="7"/>
        <v>0</v>
      </c>
      <c r="R19" s="10">
        <f t="shared" si="7"/>
        <v>0</v>
      </c>
      <c r="S19" s="10">
        <f t="shared" si="7"/>
        <v>0</v>
      </c>
      <c r="T19" s="10">
        <f t="shared" si="7"/>
        <v>2169</v>
      </c>
      <c r="U19" s="10"/>
      <c r="V19" s="38">
        <f>SUM(V14:V18)</f>
        <v>22990.409999999996</v>
      </c>
    </row>
    <row r="20" spans="1:22" ht="13.5" customHeight="1" x14ac:dyDescent="0.25">
      <c r="A20" s="1"/>
      <c r="B20" s="3"/>
      <c r="C20" s="1"/>
      <c r="D20" s="1"/>
      <c r="E20" s="2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1"/>
      <c r="B21" s="4" t="s">
        <v>10</v>
      </c>
      <c r="C21" s="5" t="s">
        <v>1</v>
      </c>
      <c r="D21" s="5" t="s">
        <v>13</v>
      </c>
      <c r="E21" s="22" t="s">
        <v>25</v>
      </c>
      <c r="F21" s="4" t="s">
        <v>0</v>
      </c>
      <c r="G21" s="4" t="s">
        <v>34</v>
      </c>
      <c r="H21" s="4" t="s">
        <v>24</v>
      </c>
      <c r="I21" s="5" t="s">
        <v>2</v>
      </c>
      <c r="J21" s="5" t="s">
        <v>12</v>
      </c>
      <c r="K21" s="5" t="s">
        <v>3</v>
      </c>
      <c r="L21" s="5" t="s">
        <v>4</v>
      </c>
      <c r="M21" s="5" t="s">
        <v>5</v>
      </c>
      <c r="N21" s="5" t="s">
        <v>6</v>
      </c>
      <c r="O21" s="5" t="s">
        <v>7</v>
      </c>
      <c r="P21" s="5" t="s">
        <v>8</v>
      </c>
      <c r="Q21" s="5" t="s">
        <v>43</v>
      </c>
      <c r="R21" s="5" t="s">
        <v>44</v>
      </c>
      <c r="S21" s="5" t="s">
        <v>45</v>
      </c>
      <c r="T21" s="6" t="s">
        <v>9</v>
      </c>
      <c r="U21" s="6" t="s">
        <v>23</v>
      </c>
      <c r="V21" s="6" t="s">
        <v>22</v>
      </c>
    </row>
    <row r="22" spans="1:22" ht="14.4" customHeight="1" x14ac:dyDescent="0.25">
      <c r="A22" s="1"/>
      <c r="B22" s="83" t="s">
        <v>27</v>
      </c>
      <c r="C22" s="86">
        <v>4500459337</v>
      </c>
      <c r="D22" s="89" t="s">
        <v>28</v>
      </c>
      <c r="E22" s="22">
        <v>521530</v>
      </c>
      <c r="F22" s="25" t="s">
        <v>33</v>
      </c>
      <c r="G22" s="28" t="s">
        <v>52</v>
      </c>
      <c r="H22" s="11" t="s">
        <v>50</v>
      </c>
      <c r="I22" s="80">
        <v>44222</v>
      </c>
      <c r="J22" s="7"/>
      <c r="K22" s="6"/>
      <c r="L22" s="6">
        <v>71</v>
      </c>
      <c r="M22" s="6">
        <v>207</v>
      </c>
      <c r="N22" s="6">
        <v>185</v>
      </c>
      <c r="O22" s="6">
        <v>68</v>
      </c>
      <c r="P22" s="6">
        <v>23</v>
      </c>
      <c r="Q22" s="6"/>
      <c r="R22" s="6"/>
      <c r="S22" s="6"/>
      <c r="T22" s="6">
        <f>SUM(L22:S22)</f>
        <v>554</v>
      </c>
      <c r="U22" s="12">
        <v>10.4</v>
      </c>
      <c r="V22" s="12">
        <f>U22*T22</f>
        <v>5761.6</v>
      </c>
    </row>
    <row r="23" spans="1:22" ht="16" x14ac:dyDescent="0.25">
      <c r="A23" s="1"/>
      <c r="B23" s="84"/>
      <c r="C23" s="87"/>
      <c r="D23" s="90"/>
      <c r="E23" s="22">
        <v>521530</v>
      </c>
      <c r="F23" s="63" t="s">
        <v>66</v>
      </c>
      <c r="G23" s="28" t="s">
        <v>53</v>
      </c>
      <c r="H23" s="11" t="s">
        <v>48</v>
      </c>
      <c r="I23" s="81"/>
      <c r="J23" s="7"/>
      <c r="K23" s="6"/>
      <c r="L23" s="6">
        <v>103</v>
      </c>
      <c r="M23" s="6">
        <v>300</v>
      </c>
      <c r="N23" s="6">
        <v>268</v>
      </c>
      <c r="O23" s="6">
        <v>100</v>
      </c>
      <c r="P23" s="6">
        <v>33</v>
      </c>
      <c r="Q23" s="6"/>
      <c r="R23" s="6"/>
      <c r="S23" s="6"/>
      <c r="T23" s="6">
        <f t="shared" ref="T23" si="8">SUM(L23:S23)</f>
        <v>804</v>
      </c>
      <c r="U23" s="12">
        <v>10.4</v>
      </c>
      <c r="V23" s="12">
        <f t="shared" ref="V23" si="9">U23*T23</f>
        <v>8361.6</v>
      </c>
    </row>
    <row r="24" spans="1:22" x14ac:dyDescent="0.25">
      <c r="A24" s="1"/>
      <c r="B24" s="85"/>
      <c r="C24" s="88"/>
      <c r="D24" s="9"/>
      <c r="E24" s="23" t="s">
        <v>9</v>
      </c>
      <c r="F24" s="8"/>
      <c r="G24" s="8"/>
      <c r="H24" s="8"/>
      <c r="I24" s="82"/>
      <c r="J24" s="9" t="e">
        <f>SUM(#REF!)</f>
        <v>#REF!</v>
      </c>
      <c r="K24" s="10"/>
      <c r="L24" s="10">
        <f t="shared" ref="L24:T24" si="10">SUM(L22:L23)</f>
        <v>174</v>
      </c>
      <c r="M24" s="10">
        <f t="shared" si="10"/>
        <v>507</v>
      </c>
      <c r="N24" s="10">
        <f t="shared" si="10"/>
        <v>453</v>
      </c>
      <c r="O24" s="10">
        <f t="shared" si="10"/>
        <v>168</v>
      </c>
      <c r="P24" s="10">
        <f t="shared" si="10"/>
        <v>56</v>
      </c>
      <c r="Q24" s="10">
        <f t="shared" si="10"/>
        <v>0</v>
      </c>
      <c r="R24" s="10">
        <f t="shared" si="10"/>
        <v>0</v>
      </c>
      <c r="S24" s="10">
        <f t="shared" si="10"/>
        <v>0</v>
      </c>
      <c r="T24" s="10">
        <f t="shared" si="10"/>
        <v>1358</v>
      </c>
      <c r="U24" s="10"/>
      <c r="V24" s="38">
        <f>SUM(V22:V23)</f>
        <v>14123.2</v>
      </c>
    </row>
    <row r="25" spans="1:22" s="19" customFormat="1" x14ac:dyDescent="0.25">
      <c r="A25" s="13"/>
      <c r="B25" s="37"/>
      <c r="C25" s="15"/>
      <c r="D25" s="15"/>
      <c r="E25" s="14"/>
      <c r="F25" s="14"/>
      <c r="G25" s="14"/>
      <c r="H25" s="14"/>
      <c r="I25" s="14"/>
      <c r="J25" s="16"/>
      <c r="K25" s="16"/>
      <c r="L25" s="17"/>
      <c r="M25" s="17"/>
      <c r="N25" s="17"/>
      <c r="O25" s="17"/>
      <c r="P25" s="17"/>
      <c r="Q25" s="17"/>
      <c r="R25" s="17"/>
      <c r="S25" s="17"/>
      <c r="T25" s="17"/>
      <c r="U25" s="16"/>
      <c r="V25" s="18"/>
    </row>
    <row r="26" spans="1:22" x14ac:dyDescent="0.25">
      <c r="A26" s="1"/>
      <c r="B26" s="4" t="s">
        <v>10</v>
      </c>
      <c r="C26" s="5" t="s">
        <v>1</v>
      </c>
      <c r="D26" s="5" t="s">
        <v>13</v>
      </c>
      <c r="E26" s="22" t="s">
        <v>25</v>
      </c>
      <c r="F26" s="4" t="s">
        <v>0</v>
      </c>
      <c r="G26" s="4" t="s">
        <v>34</v>
      </c>
      <c r="H26" s="4" t="s">
        <v>24</v>
      </c>
      <c r="I26" s="5" t="s">
        <v>2</v>
      </c>
      <c r="J26" s="5" t="s">
        <v>12</v>
      </c>
      <c r="K26" s="5" t="s">
        <v>3</v>
      </c>
      <c r="L26" s="5" t="s">
        <v>4</v>
      </c>
      <c r="M26" s="5" t="s">
        <v>5</v>
      </c>
      <c r="N26" s="5" t="s">
        <v>6</v>
      </c>
      <c r="O26" s="5" t="s">
        <v>7</v>
      </c>
      <c r="P26" s="5" t="s">
        <v>8</v>
      </c>
      <c r="Q26" s="5" t="s">
        <v>43</v>
      </c>
      <c r="R26" s="5" t="s">
        <v>44</v>
      </c>
      <c r="S26" s="5" t="s">
        <v>45</v>
      </c>
      <c r="T26" s="6" t="s">
        <v>9</v>
      </c>
      <c r="U26" s="6" t="s">
        <v>23</v>
      </c>
      <c r="V26" s="6" t="s">
        <v>22</v>
      </c>
    </row>
    <row r="27" spans="1:22" ht="14.4" customHeight="1" x14ac:dyDescent="0.25">
      <c r="A27" s="1"/>
      <c r="B27" s="83" t="s">
        <v>27</v>
      </c>
      <c r="C27" s="86">
        <v>4500459340</v>
      </c>
      <c r="D27" s="89" t="s">
        <v>28</v>
      </c>
      <c r="E27" s="22">
        <v>521530</v>
      </c>
      <c r="F27" s="39" t="s">
        <v>29</v>
      </c>
      <c r="G27" s="26" t="s">
        <v>35</v>
      </c>
      <c r="H27" s="11" t="s">
        <v>41</v>
      </c>
      <c r="I27" s="80">
        <v>44222</v>
      </c>
      <c r="J27" s="7"/>
      <c r="K27" s="6"/>
      <c r="L27" s="6">
        <v>69</v>
      </c>
      <c r="M27" s="6">
        <v>174</v>
      </c>
      <c r="N27" s="6">
        <v>276</v>
      </c>
      <c r="O27" s="6">
        <v>207</v>
      </c>
      <c r="P27" s="6">
        <v>138</v>
      </c>
      <c r="Q27" s="6"/>
      <c r="R27" s="6"/>
      <c r="S27" s="6"/>
      <c r="T27" s="6">
        <f>SUM(L27:S27)</f>
        <v>864</v>
      </c>
      <c r="U27" s="12">
        <v>10.489999999999998</v>
      </c>
      <c r="V27" s="12">
        <f>U27*T27</f>
        <v>9063.3599999999988</v>
      </c>
    </row>
    <row r="28" spans="1:22" ht="16" x14ac:dyDescent="0.25">
      <c r="A28" s="1"/>
      <c r="B28" s="84"/>
      <c r="C28" s="87"/>
      <c r="D28" s="90"/>
      <c r="E28" s="22">
        <v>521530</v>
      </c>
      <c r="F28" s="39" t="s">
        <v>30</v>
      </c>
      <c r="G28" s="27" t="s">
        <v>36</v>
      </c>
      <c r="H28" s="11" t="s">
        <v>40</v>
      </c>
      <c r="I28" s="81"/>
      <c r="J28" s="7"/>
      <c r="K28" s="6"/>
      <c r="L28" s="6">
        <v>39</v>
      </c>
      <c r="M28" s="6">
        <v>99</v>
      </c>
      <c r="N28" s="6">
        <v>156</v>
      </c>
      <c r="O28" s="6">
        <v>117</v>
      </c>
      <c r="P28" s="6">
        <v>78</v>
      </c>
      <c r="Q28" s="6"/>
      <c r="R28" s="6"/>
      <c r="S28" s="6"/>
      <c r="T28" s="6">
        <f t="shared" ref="T28:T31" si="11">SUM(L28:S28)</f>
        <v>489</v>
      </c>
      <c r="U28" s="12">
        <v>10.69</v>
      </c>
      <c r="V28" s="12">
        <f t="shared" ref="V28:V31" si="12">U28*T28</f>
        <v>5227.41</v>
      </c>
    </row>
    <row r="29" spans="1:22" ht="16" x14ac:dyDescent="0.25">
      <c r="A29" s="1"/>
      <c r="B29" s="84"/>
      <c r="C29" s="87"/>
      <c r="D29" s="90"/>
      <c r="E29" s="22">
        <v>521530</v>
      </c>
      <c r="F29" s="39" t="s">
        <v>31</v>
      </c>
      <c r="G29" s="27" t="s">
        <v>37</v>
      </c>
      <c r="H29" s="11" t="s">
        <v>39</v>
      </c>
      <c r="I29" s="81"/>
      <c r="J29" s="7"/>
      <c r="K29" s="6"/>
      <c r="L29" s="6">
        <v>69</v>
      </c>
      <c r="M29" s="6">
        <v>174</v>
      </c>
      <c r="N29" s="6">
        <v>276</v>
      </c>
      <c r="O29" s="6">
        <v>207</v>
      </c>
      <c r="P29" s="6">
        <v>138</v>
      </c>
      <c r="Q29" s="6"/>
      <c r="R29" s="6"/>
      <c r="S29" s="6"/>
      <c r="T29" s="6">
        <f t="shared" si="11"/>
        <v>864</v>
      </c>
      <c r="U29" s="12">
        <v>10.69</v>
      </c>
      <c r="V29" s="12">
        <f t="shared" si="12"/>
        <v>9236.16</v>
      </c>
    </row>
    <row r="30" spans="1:22" ht="16" x14ac:dyDescent="0.25">
      <c r="A30" s="1"/>
      <c r="B30" s="84"/>
      <c r="C30" s="87"/>
      <c r="D30" s="90"/>
      <c r="E30" s="22">
        <v>521530</v>
      </c>
      <c r="F30" s="39" t="s">
        <v>32</v>
      </c>
      <c r="G30" s="27" t="s">
        <v>38</v>
      </c>
      <c r="H30" s="11" t="s">
        <v>42</v>
      </c>
      <c r="I30" s="81"/>
      <c r="J30" s="7"/>
      <c r="K30" s="6"/>
      <c r="L30" s="6">
        <v>24</v>
      </c>
      <c r="M30" s="6">
        <v>75</v>
      </c>
      <c r="N30" s="6">
        <v>120</v>
      </c>
      <c r="O30" s="6">
        <v>75</v>
      </c>
      <c r="P30" s="6">
        <v>60</v>
      </c>
      <c r="Q30" s="6"/>
      <c r="R30" s="6"/>
      <c r="S30" s="6"/>
      <c r="T30" s="6">
        <f t="shared" si="11"/>
        <v>354</v>
      </c>
      <c r="U30" s="12">
        <v>10.489999999999998</v>
      </c>
      <c r="V30" s="12">
        <f t="shared" si="12"/>
        <v>3713.4599999999996</v>
      </c>
    </row>
    <row r="31" spans="1:22" ht="16" x14ac:dyDescent="0.25">
      <c r="A31" s="1"/>
      <c r="B31" s="84"/>
      <c r="C31" s="87"/>
      <c r="D31" s="90"/>
      <c r="E31" s="22">
        <v>521530</v>
      </c>
      <c r="F31" s="63" t="s">
        <v>66</v>
      </c>
      <c r="G31" s="28" t="s">
        <v>53</v>
      </c>
      <c r="H31" s="11" t="s">
        <v>48</v>
      </c>
      <c r="I31" s="81"/>
      <c r="J31" s="7"/>
      <c r="K31" s="6"/>
      <c r="L31" s="6">
        <v>6</v>
      </c>
      <c r="M31" s="6">
        <v>39</v>
      </c>
      <c r="N31" s="6">
        <v>81</v>
      </c>
      <c r="O31" s="6">
        <v>15</v>
      </c>
      <c r="P31" s="6">
        <v>45</v>
      </c>
      <c r="Q31" s="6"/>
      <c r="R31" s="6"/>
      <c r="S31" s="6"/>
      <c r="T31" s="6">
        <f t="shared" si="11"/>
        <v>186</v>
      </c>
      <c r="U31" s="12">
        <v>10.69</v>
      </c>
      <c r="V31" s="12">
        <f t="shared" si="12"/>
        <v>1988.34</v>
      </c>
    </row>
    <row r="32" spans="1:22" x14ac:dyDescent="0.25">
      <c r="A32" s="1"/>
      <c r="B32" s="85"/>
      <c r="C32" s="88"/>
      <c r="D32" s="9"/>
      <c r="E32" s="23" t="s">
        <v>9</v>
      </c>
      <c r="F32" s="8"/>
      <c r="G32" s="8"/>
      <c r="H32" s="8"/>
      <c r="I32" s="82"/>
      <c r="J32" s="9" t="e">
        <f>SUM(#REF!)</f>
        <v>#REF!</v>
      </c>
      <c r="K32" s="10"/>
      <c r="L32" s="10">
        <f t="shared" ref="L32:T32" si="13">SUM(L27:L31)</f>
        <v>207</v>
      </c>
      <c r="M32" s="10">
        <f t="shared" si="13"/>
        <v>561</v>
      </c>
      <c r="N32" s="10">
        <f t="shared" si="13"/>
        <v>909</v>
      </c>
      <c r="O32" s="10">
        <f t="shared" si="13"/>
        <v>621</v>
      </c>
      <c r="P32" s="10">
        <f t="shared" si="13"/>
        <v>459</v>
      </c>
      <c r="Q32" s="10">
        <f t="shared" si="13"/>
        <v>0</v>
      </c>
      <c r="R32" s="10">
        <f t="shared" si="13"/>
        <v>0</v>
      </c>
      <c r="S32" s="10">
        <f t="shared" si="13"/>
        <v>0</v>
      </c>
      <c r="T32" s="10">
        <f t="shared" si="13"/>
        <v>2757</v>
      </c>
      <c r="U32" s="10"/>
      <c r="V32" s="38">
        <f>SUM(V27:V31)</f>
        <v>29228.73</v>
      </c>
    </row>
    <row r="33" spans="1:22" ht="13.5" customHeight="1" x14ac:dyDescent="0.25">
      <c r="A33" s="1"/>
      <c r="B33" s="3"/>
      <c r="C33" s="1"/>
      <c r="D33" s="1"/>
      <c r="E33" s="2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25">
      <c r="A34" s="1"/>
      <c r="B34" s="4" t="s">
        <v>10</v>
      </c>
      <c r="C34" s="5" t="s">
        <v>1</v>
      </c>
      <c r="D34" s="5" t="s">
        <v>13</v>
      </c>
      <c r="E34" s="22" t="s">
        <v>25</v>
      </c>
      <c r="F34" s="4" t="s">
        <v>0</v>
      </c>
      <c r="G34" s="4" t="s">
        <v>34</v>
      </c>
      <c r="H34" s="4" t="s">
        <v>24</v>
      </c>
      <c r="I34" s="5" t="s">
        <v>2</v>
      </c>
      <c r="J34" s="5" t="s">
        <v>12</v>
      </c>
      <c r="K34" s="5" t="s">
        <v>3</v>
      </c>
      <c r="L34" s="5" t="s">
        <v>4</v>
      </c>
      <c r="M34" s="5" t="s">
        <v>5</v>
      </c>
      <c r="N34" s="5" t="s">
        <v>6</v>
      </c>
      <c r="O34" s="5" t="s">
        <v>7</v>
      </c>
      <c r="P34" s="5" t="s">
        <v>8</v>
      </c>
      <c r="Q34" s="5" t="s">
        <v>43</v>
      </c>
      <c r="R34" s="5" t="s">
        <v>44</v>
      </c>
      <c r="S34" s="5" t="s">
        <v>45</v>
      </c>
      <c r="T34" s="6" t="s">
        <v>9</v>
      </c>
      <c r="U34" s="6" t="s">
        <v>23</v>
      </c>
      <c r="V34" s="6" t="s">
        <v>22</v>
      </c>
    </row>
    <row r="35" spans="1:22" ht="14.4" customHeight="1" x14ac:dyDescent="0.25">
      <c r="A35" s="1"/>
      <c r="B35" s="83" t="s">
        <v>27</v>
      </c>
      <c r="C35" s="86">
        <v>4500459341</v>
      </c>
      <c r="D35" s="89" t="s">
        <v>28</v>
      </c>
      <c r="E35" s="22">
        <v>521530</v>
      </c>
      <c r="F35" s="39" t="s">
        <v>29</v>
      </c>
      <c r="G35" s="26" t="s">
        <v>35</v>
      </c>
      <c r="H35" s="11" t="s">
        <v>41</v>
      </c>
      <c r="I35" s="80">
        <v>44236</v>
      </c>
      <c r="J35" s="7"/>
      <c r="K35" s="6"/>
      <c r="L35" s="6">
        <v>48</v>
      </c>
      <c r="M35" s="6">
        <v>120</v>
      </c>
      <c r="N35" s="6">
        <v>192</v>
      </c>
      <c r="O35" s="6">
        <v>144</v>
      </c>
      <c r="P35" s="6">
        <v>96</v>
      </c>
      <c r="Q35" s="6"/>
      <c r="R35" s="6"/>
      <c r="S35" s="6"/>
      <c r="T35" s="6">
        <f>SUM(L35:S35)</f>
        <v>600</v>
      </c>
      <c r="U35" s="12">
        <v>10.489999999999998</v>
      </c>
      <c r="V35" s="12">
        <f>U35*T35</f>
        <v>6293.9999999999991</v>
      </c>
    </row>
    <row r="36" spans="1:22" ht="16" x14ac:dyDescent="0.25">
      <c r="A36" s="1"/>
      <c r="B36" s="84"/>
      <c r="C36" s="87"/>
      <c r="D36" s="90"/>
      <c r="E36" s="22">
        <v>521530</v>
      </c>
      <c r="F36" s="39" t="s">
        <v>30</v>
      </c>
      <c r="G36" s="27" t="s">
        <v>36</v>
      </c>
      <c r="H36" s="11" t="s">
        <v>40</v>
      </c>
      <c r="I36" s="81"/>
      <c r="J36" s="7"/>
      <c r="K36" s="6"/>
      <c r="L36" s="6">
        <v>27</v>
      </c>
      <c r="M36" s="6">
        <v>69</v>
      </c>
      <c r="N36" s="6">
        <v>108</v>
      </c>
      <c r="O36" s="6">
        <v>81</v>
      </c>
      <c r="P36" s="6">
        <v>54</v>
      </c>
      <c r="Q36" s="6"/>
      <c r="R36" s="6"/>
      <c r="S36" s="6"/>
      <c r="T36" s="6">
        <f t="shared" ref="T36:T39" si="14">SUM(L36:S36)</f>
        <v>339</v>
      </c>
      <c r="U36" s="12">
        <v>10.69</v>
      </c>
      <c r="V36" s="12">
        <f t="shared" ref="V36:V39" si="15">U36*T36</f>
        <v>3623.91</v>
      </c>
    </row>
    <row r="37" spans="1:22" ht="16" x14ac:dyDescent="0.25">
      <c r="A37" s="1"/>
      <c r="B37" s="84"/>
      <c r="C37" s="87"/>
      <c r="D37" s="90"/>
      <c r="E37" s="22">
        <v>521530</v>
      </c>
      <c r="F37" s="39" t="s">
        <v>31</v>
      </c>
      <c r="G37" s="27" t="s">
        <v>37</v>
      </c>
      <c r="H37" s="11" t="s">
        <v>39</v>
      </c>
      <c r="I37" s="81"/>
      <c r="J37" s="7"/>
      <c r="K37" s="6"/>
      <c r="L37" s="6">
        <v>48</v>
      </c>
      <c r="M37" s="6">
        <v>120</v>
      </c>
      <c r="N37" s="6">
        <v>192</v>
      </c>
      <c r="O37" s="6">
        <v>144</v>
      </c>
      <c r="P37" s="6">
        <v>96</v>
      </c>
      <c r="Q37" s="6"/>
      <c r="R37" s="6"/>
      <c r="S37" s="6"/>
      <c r="T37" s="6">
        <f t="shared" si="14"/>
        <v>600</v>
      </c>
      <c r="U37" s="12">
        <v>10.69</v>
      </c>
      <c r="V37" s="12">
        <f t="shared" si="15"/>
        <v>6414</v>
      </c>
    </row>
    <row r="38" spans="1:22" ht="16" x14ac:dyDescent="0.25">
      <c r="A38" s="1"/>
      <c r="B38" s="84"/>
      <c r="C38" s="87"/>
      <c r="D38" s="90"/>
      <c r="E38" s="22">
        <v>521530</v>
      </c>
      <c r="F38" s="39" t="s">
        <v>32</v>
      </c>
      <c r="G38" s="27" t="s">
        <v>38</v>
      </c>
      <c r="H38" s="11" t="s">
        <v>42</v>
      </c>
      <c r="I38" s="81"/>
      <c r="J38" s="7"/>
      <c r="K38" s="6"/>
      <c r="L38" s="6">
        <v>21</v>
      </c>
      <c r="M38" s="6">
        <v>51</v>
      </c>
      <c r="N38" s="6">
        <v>84</v>
      </c>
      <c r="O38" s="6">
        <v>63</v>
      </c>
      <c r="P38" s="6">
        <v>42</v>
      </c>
      <c r="Q38" s="6"/>
      <c r="R38" s="6"/>
      <c r="S38" s="6"/>
      <c r="T38" s="6">
        <f t="shared" si="14"/>
        <v>261</v>
      </c>
      <c r="U38" s="12">
        <v>10.489999999999998</v>
      </c>
      <c r="V38" s="12">
        <f t="shared" si="15"/>
        <v>2737.8899999999994</v>
      </c>
    </row>
    <row r="39" spans="1:22" ht="16" x14ac:dyDescent="0.25">
      <c r="A39" s="1"/>
      <c r="B39" s="84"/>
      <c r="C39" s="87"/>
      <c r="D39" s="90"/>
      <c r="E39" s="22">
        <v>521530</v>
      </c>
      <c r="F39" s="63" t="s">
        <v>66</v>
      </c>
      <c r="G39" s="28" t="s">
        <v>53</v>
      </c>
      <c r="H39" s="11" t="s">
        <v>48</v>
      </c>
      <c r="I39" s="81"/>
      <c r="J39" s="7"/>
      <c r="K39" s="6"/>
      <c r="L39" s="6">
        <v>15</v>
      </c>
      <c r="M39" s="6">
        <v>39</v>
      </c>
      <c r="N39" s="6">
        <v>63</v>
      </c>
      <c r="O39" s="6">
        <v>48</v>
      </c>
      <c r="P39" s="6">
        <v>33</v>
      </c>
      <c r="Q39" s="6"/>
      <c r="R39" s="6"/>
      <c r="S39" s="6"/>
      <c r="T39" s="6">
        <f t="shared" si="14"/>
        <v>198</v>
      </c>
      <c r="U39" s="12">
        <v>10.69</v>
      </c>
      <c r="V39" s="12">
        <f t="shared" si="15"/>
        <v>2116.62</v>
      </c>
    </row>
    <row r="40" spans="1:22" x14ac:dyDescent="0.25">
      <c r="A40" s="1"/>
      <c r="B40" s="85"/>
      <c r="C40" s="88"/>
      <c r="D40" s="9"/>
      <c r="E40" s="23" t="s">
        <v>9</v>
      </c>
      <c r="F40" s="8"/>
      <c r="G40" s="8"/>
      <c r="H40" s="8"/>
      <c r="I40" s="82"/>
      <c r="J40" s="9" t="e">
        <f>SUM(#REF!)</f>
        <v>#REF!</v>
      </c>
      <c r="K40" s="10"/>
      <c r="L40" s="10">
        <f t="shared" ref="L40:T40" si="16">SUM(L35:L39)</f>
        <v>159</v>
      </c>
      <c r="M40" s="10">
        <f t="shared" si="16"/>
        <v>399</v>
      </c>
      <c r="N40" s="10">
        <f t="shared" si="16"/>
        <v>639</v>
      </c>
      <c r="O40" s="10">
        <f t="shared" si="16"/>
        <v>480</v>
      </c>
      <c r="P40" s="10">
        <f t="shared" si="16"/>
        <v>321</v>
      </c>
      <c r="Q40" s="10">
        <f t="shared" si="16"/>
        <v>0</v>
      </c>
      <c r="R40" s="10">
        <f t="shared" si="16"/>
        <v>0</v>
      </c>
      <c r="S40" s="10">
        <f t="shared" si="16"/>
        <v>0</v>
      </c>
      <c r="T40" s="10">
        <f t="shared" si="16"/>
        <v>1998</v>
      </c>
      <c r="U40" s="10"/>
      <c r="V40" s="38">
        <f>SUM(V35:V39)</f>
        <v>21186.42</v>
      </c>
    </row>
    <row r="41" spans="1:22" ht="13.5" customHeight="1" x14ac:dyDescent="0.25">
      <c r="A41" s="1"/>
      <c r="B41" s="3"/>
      <c r="C41" s="1"/>
      <c r="D41" s="1"/>
      <c r="E41" s="2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x14ac:dyDescent="0.25">
      <c r="A42" s="1"/>
      <c r="B42" s="4" t="s">
        <v>10</v>
      </c>
      <c r="C42" s="5" t="s">
        <v>1</v>
      </c>
      <c r="D42" s="5" t="s">
        <v>13</v>
      </c>
      <c r="E42" s="22" t="s">
        <v>25</v>
      </c>
      <c r="F42" s="4" t="s">
        <v>0</v>
      </c>
      <c r="G42" s="4" t="s">
        <v>34</v>
      </c>
      <c r="H42" s="4" t="s">
        <v>24</v>
      </c>
      <c r="I42" s="5" t="s">
        <v>2</v>
      </c>
      <c r="J42" s="5" t="s">
        <v>12</v>
      </c>
      <c r="K42" s="5" t="s">
        <v>3</v>
      </c>
      <c r="L42" s="5" t="s">
        <v>4</v>
      </c>
      <c r="M42" s="5" t="s">
        <v>5</v>
      </c>
      <c r="N42" s="5" t="s">
        <v>6</v>
      </c>
      <c r="O42" s="5" t="s">
        <v>7</v>
      </c>
      <c r="P42" s="5" t="s">
        <v>8</v>
      </c>
      <c r="Q42" s="5" t="s">
        <v>43</v>
      </c>
      <c r="R42" s="5" t="s">
        <v>44</v>
      </c>
      <c r="S42" s="5" t="s">
        <v>45</v>
      </c>
      <c r="T42" s="6" t="s">
        <v>9</v>
      </c>
      <c r="U42" s="6" t="s">
        <v>23</v>
      </c>
      <c r="V42" s="6" t="s">
        <v>22</v>
      </c>
    </row>
    <row r="43" spans="1:22" ht="14.4" customHeight="1" x14ac:dyDescent="0.25">
      <c r="A43" s="1"/>
      <c r="B43" s="83" t="s">
        <v>27</v>
      </c>
      <c r="C43" s="86">
        <v>4500459342</v>
      </c>
      <c r="D43" s="89" t="s">
        <v>28</v>
      </c>
      <c r="E43" s="22">
        <v>521530</v>
      </c>
      <c r="F43" s="39" t="s">
        <v>29</v>
      </c>
      <c r="G43" s="26" t="s">
        <v>35</v>
      </c>
      <c r="H43" s="11" t="s">
        <v>41</v>
      </c>
      <c r="I43" s="80">
        <v>44257</v>
      </c>
      <c r="J43" s="7"/>
      <c r="K43" s="6"/>
      <c r="L43" s="6">
        <v>48</v>
      </c>
      <c r="M43" s="6">
        <v>120</v>
      </c>
      <c r="N43" s="6">
        <v>192</v>
      </c>
      <c r="O43" s="6">
        <v>144</v>
      </c>
      <c r="P43" s="6">
        <v>96</v>
      </c>
      <c r="Q43" s="6"/>
      <c r="R43" s="6"/>
      <c r="S43" s="6"/>
      <c r="T43" s="6">
        <f>SUM(L43:S43)</f>
        <v>600</v>
      </c>
      <c r="U43" s="12">
        <v>10.489999999999998</v>
      </c>
      <c r="V43" s="12">
        <f>U43*T43</f>
        <v>6293.9999999999991</v>
      </c>
    </row>
    <row r="44" spans="1:22" ht="16" x14ac:dyDescent="0.25">
      <c r="A44" s="1"/>
      <c r="B44" s="84"/>
      <c r="C44" s="87"/>
      <c r="D44" s="90"/>
      <c r="E44" s="22">
        <v>521530</v>
      </c>
      <c r="F44" s="39" t="s">
        <v>30</v>
      </c>
      <c r="G44" s="27" t="s">
        <v>36</v>
      </c>
      <c r="H44" s="11" t="s">
        <v>40</v>
      </c>
      <c r="I44" s="81"/>
      <c r="J44" s="7"/>
      <c r="K44" s="6"/>
      <c r="L44" s="6">
        <v>27</v>
      </c>
      <c r="M44" s="6">
        <v>69</v>
      </c>
      <c r="N44" s="6">
        <v>108</v>
      </c>
      <c r="O44" s="6">
        <v>81</v>
      </c>
      <c r="P44" s="6">
        <v>54</v>
      </c>
      <c r="Q44" s="6"/>
      <c r="R44" s="6"/>
      <c r="S44" s="6"/>
      <c r="T44" s="6">
        <f t="shared" ref="T44:T47" si="17">SUM(L44:S44)</f>
        <v>339</v>
      </c>
      <c r="U44" s="12">
        <v>10.69</v>
      </c>
      <c r="V44" s="12">
        <f t="shared" ref="V44:V47" si="18">U44*T44</f>
        <v>3623.91</v>
      </c>
    </row>
    <row r="45" spans="1:22" ht="16" x14ac:dyDescent="0.25">
      <c r="A45" s="1"/>
      <c r="B45" s="84"/>
      <c r="C45" s="87"/>
      <c r="D45" s="90"/>
      <c r="E45" s="22">
        <v>521530</v>
      </c>
      <c r="F45" s="39" t="s">
        <v>31</v>
      </c>
      <c r="G45" s="27" t="s">
        <v>37</v>
      </c>
      <c r="H45" s="11" t="s">
        <v>39</v>
      </c>
      <c r="I45" s="81"/>
      <c r="J45" s="7"/>
      <c r="K45" s="6"/>
      <c r="L45" s="6">
        <v>48</v>
      </c>
      <c r="M45" s="6">
        <v>120</v>
      </c>
      <c r="N45" s="6">
        <v>192</v>
      </c>
      <c r="O45" s="6">
        <v>144</v>
      </c>
      <c r="P45" s="6">
        <v>96</v>
      </c>
      <c r="Q45" s="6"/>
      <c r="R45" s="6"/>
      <c r="S45" s="6"/>
      <c r="T45" s="6">
        <f t="shared" si="17"/>
        <v>600</v>
      </c>
      <c r="U45" s="12">
        <v>10.69</v>
      </c>
      <c r="V45" s="12">
        <f t="shared" si="18"/>
        <v>6414</v>
      </c>
    </row>
    <row r="46" spans="1:22" ht="16" x14ac:dyDescent="0.25">
      <c r="A46" s="1"/>
      <c r="B46" s="84"/>
      <c r="C46" s="87"/>
      <c r="D46" s="90"/>
      <c r="E46" s="22">
        <v>521530</v>
      </c>
      <c r="F46" s="39" t="s">
        <v>32</v>
      </c>
      <c r="G46" s="27" t="s">
        <v>38</v>
      </c>
      <c r="H46" s="11" t="s">
        <v>42</v>
      </c>
      <c r="I46" s="81"/>
      <c r="J46" s="7"/>
      <c r="K46" s="6"/>
      <c r="L46" s="6">
        <v>21</v>
      </c>
      <c r="M46" s="6">
        <v>51</v>
      </c>
      <c r="N46" s="6">
        <v>84</v>
      </c>
      <c r="O46" s="6">
        <v>63</v>
      </c>
      <c r="P46" s="6">
        <v>42</v>
      </c>
      <c r="Q46" s="6"/>
      <c r="R46" s="6"/>
      <c r="S46" s="6"/>
      <c r="T46" s="6">
        <f t="shared" si="17"/>
        <v>261</v>
      </c>
      <c r="U46" s="12">
        <v>10.489999999999998</v>
      </c>
      <c r="V46" s="12">
        <f t="shared" si="18"/>
        <v>2737.8899999999994</v>
      </c>
    </row>
    <row r="47" spans="1:22" ht="16" x14ac:dyDescent="0.25">
      <c r="A47" s="1"/>
      <c r="B47" s="84"/>
      <c r="C47" s="87"/>
      <c r="D47" s="90"/>
      <c r="E47" s="22">
        <v>521530</v>
      </c>
      <c r="F47" s="63" t="s">
        <v>66</v>
      </c>
      <c r="G47" s="28" t="s">
        <v>53</v>
      </c>
      <c r="H47" s="11" t="s">
        <v>48</v>
      </c>
      <c r="I47" s="81"/>
      <c r="J47" s="7"/>
      <c r="K47" s="6"/>
      <c r="L47" s="6">
        <v>15</v>
      </c>
      <c r="M47" s="6">
        <v>39</v>
      </c>
      <c r="N47" s="6">
        <v>63</v>
      </c>
      <c r="O47" s="6">
        <v>48</v>
      </c>
      <c r="P47" s="6">
        <v>33</v>
      </c>
      <c r="Q47" s="6"/>
      <c r="R47" s="6"/>
      <c r="S47" s="6"/>
      <c r="T47" s="6">
        <f t="shared" si="17"/>
        <v>198</v>
      </c>
      <c r="U47" s="12">
        <v>10.69</v>
      </c>
      <c r="V47" s="12">
        <f t="shared" si="18"/>
        <v>2116.62</v>
      </c>
    </row>
    <row r="48" spans="1:22" x14ac:dyDescent="0.25">
      <c r="A48" s="1"/>
      <c r="B48" s="85"/>
      <c r="C48" s="88"/>
      <c r="D48" s="9"/>
      <c r="E48" s="23" t="s">
        <v>9</v>
      </c>
      <c r="F48" s="8"/>
      <c r="G48" s="8"/>
      <c r="H48" s="8"/>
      <c r="I48" s="82"/>
      <c r="J48" s="9" t="e">
        <f>SUM(#REF!)</f>
        <v>#REF!</v>
      </c>
      <c r="K48" s="10"/>
      <c r="L48" s="10">
        <f t="shared" ref="L48:T48" si="19">SUM(L43:L47)</f>
        <v>159</v>
      </c>
      <c r="M48" s="10">
        <f t="shared" si="19"/>
        <v>399</v>
      </c>
      <c r="N48" s="10">
        <f t="shared" si="19"/>
        <v>639</v>
      </c>
      <c r="O48" s="10">
        <f t="shared" si="19"/>
        <v>480</v>
      </c>
      <c r="P48" s="10">
        <f t="shared" si="19"/>
        <v>321</v>
      </c>
      <c r="Q48" s="10">
        <f t="shared" si="19"/>
        <v>0</v>
      </c>
      <c r="R48" s="10">
        <f t="shared" si="19"/>
        <v>0</v>
      </c>
      <c r="S48" s="10">
        <f t="shared" si="19"/>
        <v>0</v>
      </c>
      <c r="T48" s="10">
        <f t="shared" si="19"/>
        <v>1998</v>
      </c>
      <c r="U48" s="10"/>
      <c r="V48" s="38">
        <f>SUM(V43:V47)</f>
        <v>21186.42</v>
      </c>
    </row>
    <row r="49" spans="1:22" ht="13.5" customHeight="1" x14ac:dyDescent="0.25">
      <c r="A49" s="1"/>
      <c r="B49" s="3"/>
      <c r="C49" s="1"/>
      <c r="D49" s="1"/>
      <c r="E49" s="2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x14ac:dyDescent="0.25">
      <c r="A50" s="1"/>
      <c r="B50" s="4" t="s">
        <v>10</v>
      </c>
      <c r="C50" s="5" t="s">
        <v>1</v>
      </c>
      <c r="D50" s="5" t="s">
        <v>13</v>
      </c>
      <c r="E50" s="22" t="s">
        <v>25</v>
      </c>
      <c r="F50" s="4" t="s">
        <v>0</v>
      </c>
      <c r="G50" s="4" t="s">
        <v>34</v>
      </c>
      <c r="H50" s="4" t="s">
        <v>24</v>
      </c>
      <c r="I50" s="5" t="s">
        <v>2</v>
      </c>
      <c r="J50" s="5" t="s">
        <v>12</v>
      </c>
      <c r="K50" s="5" t="s">
        <v>3</v>
      </c>
      <c r="L50" s="5" t="s">
        <v>4</v>
      </c>
      <c r="M50" s="5" t="s">
        <v>5</v>
      </c>
      <c r="N50" s="5" t="s">
        <v>6</v>
      </c>
      <c r="O50" s="5" t="s">
        <v>7</v>
      </c>
      <c r="P50" s="5" t="s">
        <v>8</v>
      </c>
      <c r="Q50" s="5" t="s">
        <v>43</v>
      </c>
      <c r="R50" s="5" t="s">
        <v>44</v>
      </c>
      <c r="S50" s="5" t="s">
        <v>45</v>
      </c>
      <c r="T50" s="6" t="s">
        <v>9</v>
      </c>
      <c r="U50" s="6" t="s">
        <v>23</v>
      </c>
      <c r="V50" s="6" t="s">
        <v>22</v>
      </c>
    </row>
    <row r="51" spans="1:22" ht="14.4" customHeight="1" x14ac:dyDescent="0.25">
      <c r="A51" s="1"/>
      <c r="B51" s="83" t="s">
        <v>27</v>
      </c>
      <c r="C51" s="86">
        <v>4500459411</v>
      </c>
      <c r="D51" s="89" t="s">
        <v>28</v>
      </c>
      <c r="E51" s="22">
        <v>521530</v>
      </c>
      <c r="F51" s="39" t="s">
        <v>29</v>
      </c>
      <c r="G51" s="26" t="s">
        <v>35</v>
      </c>
      <c r="H51" s="11" t="s">
        <v>41</v>
      </c>
      <c r="I51" s="80">
        <v>44552</v>
      </c>
      <c r="J51" s="7"/>
      <c r="K51" s="6"/>
      <c r="L51" s="6"/>
      <c r="M51" s="6"/>
      <c r="N51" s="6"/>
      <c r="O51" s="6"/>
      <c r="P51" s="6"/>
      <c r="Q51" s="6"/>
      <c r="R51" s="6"/>
      <c r="S51" s="6"/>
      <c r="T51" s="6">
        <f>SUM(L51:S51)</f>
        <v>0</v>
      </c>
      <c r="U51" s="12">
        <v>10.489999999999998</v>
      </c>
      <c r="V51" s="12">
        <f>U51*T51</f>
        <v>0</v>
      </c>
    </row>
    <row r="52" spans="1:22" ht="16" x14ac:dyDescent="0.25">
      <c r="A52" s="1"/>
      <c r="B52" s="84"/>
      <c r="C52" s="87"/>
      <c r="D52" s="90"/>
      <c r="E52" s="22">
        <v>521530</v>
      </c>
      <c r="F52" s="39" t="s">
        <v>30</v>
      </c>
      <c r="G52" s="27" t="s">
        <v>36</v>
      </c>
      <c r="H52" s="11" t="s">
        <v>40</v>
      </c>
      <c r="I52" s="81"/>
      <c r="J52" s="7"/>
      <c r="K52" s="6"/>
      <c r="L52" s="6"/>
      <c r="M52" s="6"/>
      <c r="N52" s="6"/>
      <c r="O52" s="6"/>
      <c r="P52" s="6"/>
      <c r="Q52" s="6"/>
      <c r="R52" s="6"/>
      <c r="S52" s="6"/>
      <c r="T52" s="6">
        <f t="shared" ref="T52:T55" si="20">SUM(L52:S52)</f>
        <v>0</v>
      </c>
      <c r="U52" s="12">
        <v>10.69</v>
      </c>
      <c r="V52" s="12">
        <f t="shared" ref="V52:V55" si="21">U52*T52</f>
        <v>0</v>
      </c>
    </row>
    <row r="53" spans="1:22" ht="16" x14ac:dyDescent="0.25">
      <c r="A53" s="1"/>
      <c r="B53" s="84"/>
      <c r="C53" s="87"/>
      <c r="D53" s="90"/>
      <c r="E53" s="22">
        <v>521530</v>
      </c>
      <c r="F53" s="39" t="s">
        <v>31</v>
      </c>
      <c r="G53" s="27" t="s">
        <v>37</v>
      </c>
      <c r="H53" s="11" t="s">
        <v>39</v>
      </c>
      <c r="I53" s="81"/>
      <c r="J53" s="7"/>
      <c r="K53" s="6"/>
      <c r="L53" s="6"/>
      <c r="M53" s="6"/>
      <c r="N53" s="6"/>
      <c r="O53" s="6"/>
      <c r="P53" s="6"/>
      <c r="Q53" s="6"/>
      <c r="R53" s="6"/>
      <c r="S53" s="6"/>
      <c r="T53" s="6">
        <f t="shared" si="20"/>
        <v>0</v>
      </c>
      <c r="U53" s="12">
        <v>10.69</v>
      </c>
      <c r="V53" s="12">
        <f t="shared" si="21"/>
        <v>0</v>
      </c>
    </row>
    <row r="54" spans="1:22" ht="16" x14ac:dyDescent="0.25">
      <c r="A54" s="1"/>
      <c r="B54" s="84"/>
      <c r="C54" s="87"/>
      <c r="D54" s="90"/>
      <c r="E54" s="22">
        <v>521530</v>
      </c>
      <c r="F54" s="39" t="s">
        <v>32</v>
      </c>
      <c r="G54" s="27" t="s">
        <v>38</v>
      </c>
      <c r="H54" s="11" t="s">
        <v>42</v>
      </c>
      <c r="I54" s="81"/>
      <c r="J54" s="7"/>
      <c r="K54" s="6"/>
      <c r="L54" s="6"/>
      <c r="M54" s="6"/>
      <c r="N54" s="6"/>
      <c r="O54" s="6"/>
      <c r="P54" s="6"/>
      <c r="Q54" s="6"/>
      <c r="R54" s="6"/>
      <c r="S54" s="6"/>
      <c r="T54" s="6">
        <f t="shared" si="20"/>
        <v>0</v>
      </c>
      <c r="U54" s="12">
        <v>10.489999999999998</v>
      </c>
      <c r="V54" s="12">
        <f t="shared" si="21"/>
        <v>0</v>
      </c>
    </row>
    <row r="55" spans="1:22" ht="16" x14ac:dyDescent="0.25">
      <c r="A55" s="1"/>
      <c r="B55" s="84"/>
      <c r="C55" s="87"/>
      <c r="D55" s="90"/>
      <c r="E55" s="22">
        <v>521530</v>
      </c>
      <c r="F55" s="63" t="s">
        <v>66</v>
      </c>
      <c r="G55" s="28" t="s">
        <v>53</v>
      </c>
      <c r="H55" s="11" t="s">
        <v>48</v>
      </c>
      <c r="I55" s="81"/>
      <c r="J55" s="7"/>
      <c r="K55" s="6"/>
      <c r="L55" s="6">
        <v>240</v>
      </c>
      <c r="M55" s="6">
        <v>480</v>
      </c>
      <c r="N55" s="6">
        <v>720</v>
      </c>
      <c r="O55" s="6">
        <v>720</v>
      </c>
      <c r="P55" s="6">
        <v>240</v>
      </c>
      <c r="Q55" s="6"/>
      <c r="R55" s="6"/>
      <c r="S55" s="6"/>
      <c r="T55" s="6">
        <f t="shared" si="20"/>
        <v>2400</v>
      </c>
      <c r="U55" s="12">
        <v>10.69</v>
      </c>
      <c r="V55" s="12">
        <f t="shared" si="21"/>
        <v>25656</v>
      </c>
    </row>
    <row r="56" spans="1:22" x14ac:dyDescent="0.25">
      <c r="A56" s="1"/>
      <c r="B56" s="85"/>
      <c r="C56" s="88"/>
      <c r="D56" s="9"/>
      <c r="E56" s="23" t="s">
        <v>9</v>
      </c>
      <c r="F56" s="8"/>
      <c r="G56" s="8"/>
      <c r="H56" s="8"/>
      <c r="I56" s="82"/>
      <c r="J56" s="9" t="e">
        <f>SUM(#REF!)</f>
        <v>#REF!</v>
      </c>
      <c r="K56" s="10"/>
      <c r="L56" s="10">
        <f t="shared" ref="L56:T56" si="22">SUM(L51:L55)</f>
        <v>240</v>
      </c>
      <c r="M56" s="10">
        <f t="shared" si="22"/>
        <v>480</v>
      </c>
      <c r="N56" s="10">
        <f t="shared" si="22"/>
        <v>720</v>
      </c>
      <c r="O56" s="10">
        <f t="shared" si="22"/>
        <v>720</v>
      </c>
      <c r="P56" s="10">
        <f t="shared" si="22"/>
        <v>240</v>
      </c>
      <c r="Q56" s="10">
        <f t="shared" si="22"/>
        <v>0</v>
      </c>
      <c r="R56" s="10">
        <f t="shared" si="22"/>
        <v>0</v>
      </c>
      <c r="S56" s="10">
        <f t="shared" si="22"/>
        <v>0</v>
      </c>
      <c r="T56" s="10">
        <f t="shared" si="22"/>
        <v>2400</v>
      </c>
      <c r="U56" s="10"/>
      <c r="V56" s="38">
        <f>SUM(V51:V55)</f>
        <v>25656</v>
      </c>
    </row>
    <row r="57" spans="1:22" ht="13.5" customHeight="1" x14ac:dyDescent="0.25">
      <c r="A57" s="1"/>
      <c r="B57" s="3"/>
      <c r="C57" s="1"/>
      <c r="D57" s="1"/>
      <c r="E57" s="2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x14ac:dyDescent="0.25">
      <c r="A58" s="1"/>
      <c r="B58" s="4" t="s">
        <v>10</v>
      </c>
      <c r="C58" s="5" t="s">
        <v>1</v>
      </c>
      <c r="D58" s="5" t="s">
        <v>13</v>
      </c>
      <c r="E58" s="22" t="s">
        <v>25</v>
      </c>
      <c r="F58" s="4" t="s">
        <v>0</v>
      </c>
      <c r="G58" s="4" t="s">
        <v>34</v>
      </c>
      <c r="H58" s="4" t="s">
        <v>24</v>
      </c>
      <c r="I58" s="5" t="s">
        <v>2</v>
      </c>
      <c r="J58" s="5" t="s">
        <v>12</v>
      </c>
      <c r="K58" s="5" t="s">
        <v>3</v>
      </c>
      <c r="L58" s="5" t="s">
        <v>4</v>
      </c>
      <c r="M58" s="5" t="s">
        <v>5</v>
      </c>
      <c r="N58" s="5" t="s">
        <v>6</v>
      </c>
      <c r="O58" s="5" t="s">
        <v>7</v>
      </c>
      <c r="P58" s="5" t="s">
        <v>8</v>
      </c>
      <c r="Q58" s="5" t="s">
        <v>43</v>
      </c>
      <c r="R58" s="5" t="s">
        <v>44</v>
      </c>
      <c r="S58" s="5" t="s">
        <v>45</v>
      </c>
      <c r="T58" s="6" t="s">
        <v>9</v>
      </c>
      <c r="U58" s="6" t="s">
        <v>23</v>
      </c>
      <c r="V58" s="6" t="s">
        <v>22</v>
      </c>
    </row>
    <row r="59" spans="1:22" ht="14.4" customHeight="1" x14ac:dyDescent="0.25">
      <c r="A59" s="1"/>
      <c r="B59" s="83" t="s">
        <v>27</v>
      </c>
      <c r="C59" s="86">
        <v>4500459408</v>
      </c>
      <c r="D59" s="89" t="s">
        <v>28</v>
      </c>
      <c r="E59" s="22">
        <v>521530</v>
      </c>
      <c r="F59" s="39" t="s">
        <v>29</v>
      </c>
      <c r="G59" s="26" t="s">
        <v>35</v>
      </c>
      <c r="H59" s="11" t="s">
        <v>41</v>
      </c>
      <c r="I59" s="80">
        <v>44552</v>
      </c>
      <c r="J59" s="7"/>
      <c r="K59" s="6"/>
      <c r="L59" s="6">
        <v>60</v>
      </c>
      <c r="M59" s="6">
        <v>120</v>
      </c>
      <c r="N59" s="6">
        <v>180</v>
      </c>
      <c r="O59" s="6">
        <v>180</v>
      </c>
      <c r="P59" s="6">
        <v>60</v>
      </c>
      <c r="Q59" s="6"/>
      <c r="R59" s="6"/>
      <c r="S59" s="6"/>
      <c r="T59" s="6">
        <f>SUM(L59:S59)</f>
        <v>600</v>
      </c>
      <c r="U59" s="12">
        <v>10.489999999999998</v>
      </c>
      <c r="V59" s="12">
        <f>U59*T59</f>
        <v>6293.9999999999991</v>
      </c>
    </row>
    <row r="60" spans="1:22" ht="16" x14ac:dyDescent="0.25">
      <c r="A60" s="1"/>
      <c r="B60" s="84"/>
      <c r="C60" s="87"/>
      <c r="D60" s="90"/>
      <c r="E60" s="22">
        <v>521530</v>
      </c>
      <c r="F60" s="39" t="s">
        <v>30</v>
      </c>
      <c r="G60" s="27" t="s">
        <v>36</v>
      </c>
      <c r="H60" s="11" t="s">
        <v>40</v>
      </c>
      <c r="I60" s="81"/>
      <c r="J60" s="7"/>
      <c r="K60" s="6"/>
      <c r="L60" s="6">
        <v>60</v>
      </c>
      <c r="M60" s="6">
        <v>120</v>
      </c>
      <c r="N60" s="6">
        <v>180</v>
      </c>
      <c r="O60" s="6">
        <v>180</v>
      </c>
      <c r="P60" s="6">
        <v>60</v>
      </c>
      <c r="Q60" s="6"/>
      <c r="R60" s="6"/>
      <c r="S60" s="6"/>
      <c r="T60" s="6">
        <f t="shared" ref="T60:T63" si="23">SUM(L60:S60)</f>
        <v>600</v>
      </c>
      <c r="U60" s="12">
        <v>10.69</v>
      </c>
      <c r="V60" s="12">
        <f t="shared" ref="V60:V63" si="24">U60*T60</f>
        <v>6414</v>
      </c>
    </row>
    <row r="61" spans="1:22" ht="16" x14ac:dyDescent="0.25">
      <c r="A61" s="1"/>
      <c r="B61" s="84"/>
      <c r="C61" s="87"/>
      <c r="D61" s="90"/>
      <c r="E61" s="22">
        <v>521530</v>
      </c>
      <c r="F61" s="39" t="s">
        <v>31</v>
      </c>
      <c r="G61" s="27" t="s">
        <v>37</v>
      </c>
      <c r="H61" s="11" t="s">
        <v>39</v>
      </c>
      <c r="I61" s="81"/>
      <c r="J61" s="7"/>
      <c r="K61" s="6"/>
      <c r="L61" s="6">
        <v>60</v>
      </c>
      <c r="M61" s="6">
        <v>120</v>
      </c>
      <c r="N61" s="6">
        <v>180</v>
      </c>
      <c r="O61" s="6">
        <v>180</v>
      </c>
      <c r="P61" s="6">
        <v>60</v>
      </c>
      <c r="Q61" s="6"/>
      <c r="R61" s="6"/>
      <c r="S61" s="6"/>
      <c r="T61" s="6">
        <f t="shared" si="23"/>
        <v>600</v>
      </c>
      <c r="U61" s="12">
        <v>10.69</v>
      </c>
      <c r="V61" s="12">
        <f t="shared" si="24"/>
        <v>6414</v>
      </c>
    </row>
    <row r="62" spans="1:22" ht="16" x14ac:dyDescent="0.25">
      <c r="A62" s="1"/>
      <c r="B62" s="84"/>
      <c r="C62" s="87"/>
      <c r="D62" s="90"/>
      <c r="E62" s="22">
        <v>521530</v>
      </c>
      <c r="F62" s="39" t="s">
        <v>32</v>
      </c>
      <c r="G62" s="27" t="s">
        <v>38</v>
      </c>
      <c r="H62" s="11" t="s">
        <v>42</v>
      </c>
      <c r="I62" s="81"/>
      <c r="J62" s="7"/>
      <c r="K62" s="6"/>
      <c r="L62" s="6">
        <v>60</v>
      </c>
      <c r="M62" s="6">
        <v>120</v>
      </c>
      <c r="N62" s="6">
        <v>180</v>
      </c>
      <c r="O62" s="6">
        <v>180</v>
      </c>
      <c r="P62" s="6">
        <v>60</v>
      </c>
      <c r="Q62" s="6"/>
      <c r="R62" s="6"/>
      <c r="S62" s="6"/>
      <c r="T62" s="6">
        <f t="shared" si="23"/>
        <v>600</v>
      </c>
      <c r="U62" s="12">
        <v>10.489999999999998</v>
      </c>
      <c r="V62" s="12">
        <f t="shared" si="24"/>
        <v>6293.9999999999991</v>
      </c>
    </row>
    <row r="63" spans="1:22" ht="16" x14ac:dyDescent="0.25">
      <c r="A63" s="1"/>
      <c r="B63" s="84"/>
      <c r="C63" s="87"/>
      <c r="D63" s="90"/>
      <c r="E63" s="22">
        <v>521530</v>
      </c>
      <c r="F63" s="63" t="s">
        <v>66</v>
      </c>
      <c r="G63" s="28" t="s">
        <v>53</v>
      </c>
      <c r="H63" s="11" t="s">
        <v>48</v>
      </c>
      <c r="I63" s="81"/>
      <c r="J63" s="7"/>
      <c r="K63" s="6"/>
      <c r="L63" s="6">
        <v>60</v>
      </c>
      <c r="M63" s="6">
        <v>120</v>
      </c>
      <c r="N63" s="6">
        <v>180</v>
      </c>
      <c r="O63" s="6">
        <v>180</v>
      </c>
      <c r="P63" s="6">
        <v>60</v>
      </c>
      <c r="Q63" s="6"/>
      <c r="R63" s="6"/>
      <c r="S63" s="6"/>
      <c r="T63" s="6">
        <f t="shared" si="23"/>
        <v>600</v>
      </c>
      <c r="U63" s="12">
        <v>10.69</v>
      </c>
      <c r="V63" s="12">
        <f t="shared" si="24"/>
        <v>6414</v>
      </c>
    </row>
    <row r="64" spans="1:22" x14ac:dyDescent="0.25">
      <c r="A64" s="1"/>
      <c r="B64" s="85"/>
      <c r="C64" s="88"/>
      <c r="D64" s="9"/>
      <c r="E64" s="23" t="s">
        <v>9</v>
      </c>
      <c r="F64" s="8"/>
      <c r="G64" s="8"/>
      <c r="H64" s="8"/>
      <c r="I64" s="82"/>
      <c r="J64" s="9" t="e">
        <f>SUM(#REF!)</f>
        <v>#REF!</v>
      </c>
      <c r="K64" s="10"/>
      <c r="L64" s="10">
        <f t="shared" ref="L64:T64" si="25">SUM(L59:L63)</f>
        <v>300</v>
      </c>
      <c r="M64" s="10">
        <f t="shared" si="25"/>
        <v>600</v>
      </c>
      <c r="N64" s="10">
        <f t="shared" si="25"/>
        <v>900</v>
      </c>
      <c r="O64" s="10">
        <f t="shared" si="25"/>
        <v>900</v>
      </c>
      <c r="P64" s="10">
        <f t="shared" si="25"/>
        <v>300</v>
      </c>
      <c r="Q64" s="10">
        <f t="shared" si="25"/>
        <v>0</v>
      </c>
      <c r="R64" s="10">
        <f t="shared" si="25"/>
        <v>0</v>
      </c>
      <c r="S64" s="10">
        <f t="shared" si="25"/>
        <v>0</v>
      </c>
      <c r="T64" s="10">
        <f t="shared" si="25"/>
        <v>3000</v>
      </c>
      <c r="U64" s="10"/>
      <c r="V64" s="38">
        <f>SUM(V59:V63)</f>
        <v>31830</v>
      </c>
    </row>
    <row r="65" spans="1:22" ht="13.5" customHeight="1" x14ac:dyDescent="0.25">
      <c r="A65" s="1"/>
      <c r="B65" s="3"/>
      <c r="C65" s="1"/>
      <c r="D65" s="1"/>
      <c r="E65" s="2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3.5" customHeight="1" x14ac:dyDescent="0.25">
      <c r="A66" s="1"/>
      <c r="B66" s="3"/>
      <c r="C66" s="1"/>
      <c r="D66" s="1"/>
      <c r="E66" s="2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s="45" customFormat="1" x14ac:dyDescent="0.25">
      <c r="A67" s="40"/>
      <c r="B67" s="41"/>
      <c r="C67" s="40"/>
      <c r="D67" s="40"/>
      <c r="E67" s="41"/>
      <c r="F67" s="41"/>
      <c r="G67" s="41"/>
      <c r="H67" s="42"/>
      <c r="I67" s="43"/>
      <c r="J67" s="43"/>
      <c r="K67" s="17"/>
      <c r="L67" s="17"/>
      <c r="M67" s="17"/>
      <c r="N67" s="17"/>
      <c r="O67" s="17"/>
      <c r="P67" s="17"/>
      <c r="Q67" s="17"/>
      <c r="R67" s="17"/>
      <c r="S67" s="17"/>
      <c r="T67" s="43"/>
      <c r="U67" s="44"/>
    </row>
    <row r="68" spans="1:22" ht="13.5" customHeight="1" x14ac:dyDescent="0.25">
      <c r="A68" s="1"/>
      <c r="B68" s="3" t="s">
        <v>26</v>
      </c>
      <c r="C68" s="1"/>
      <c r="D68" s="1"/>
      <c r="E68" s="21"/>
      <c r="F68" s="1"/>
      <c r="G68" s="1"/>
      <c r="H68" s="4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2" x14ac:dyDescent="0.25">
      <c r="A69" s="1"/>
      <c r="B69" s="47" t="s">
        <v>10</v>
      </c>
      <c r="C69" s="48" t="s">
        <v>1</v>
      </c>
      <c r="D69" s="48" t="s">
        <v>13</v>
      </c>
      <c r="E69" s="49" t="s">
        <v>25</v>
      </c>
      <c r="F69" s="47" t="s">
        <v>0</v>
      </c>
      <c r="G69" s="47" t="s">
        <v>24</v>
      </c>
      <c r="H69" s="50" t="s">
        <v>2</v>
      </c>
      <c r="I69" s="48"/>
      <c r="J69" s="48" t="s">
        <v>12</v>
      </c>
      <c r="K69" s="48" t="s">
        <v>3</v>
      </c>
      <c r="L69" s="48" t="s">
        <v>4</v>
      </c>
      <c r="M69" s="48" t="s">
        <v>60</v>
      </c>
      <c r="N69" s="48" t="s">
        <v>6</v>
      </c>
      <c r="O69" s="48" t="s">
        <v>7</v>
      </c>
      <c r="P69" s="48" t="s">
        <v>8</v>
      </c>
      <c r="Q69" s="48" t="s">
        <v>54</v>
      </c>
      <c r="R69" s="48" t="s">
        <v>55</v>
      </c>
      <c r="S69" s="48" t="s">
        <v>56</v>
      </c>
      <c r="T69" s="51" t="s">
        <v>9</v>
      </c>
      <c r="U69" s="51" t="s">
        <v>23</v>
      </c>
      <c r="V69" s="51" t="s">
        <v>22</v>
      </c>
    </row>
    <row r="70" spans="1:22" ht="14.4" customHeight="1" x14ac:dyDescent="0.25">
      <c r="A70" s="1"/>
      <c r="B70" s="91" t="s">
        <v>51</v>
      </c>
      <c r="C70" s="94"/>
      <c r="D70" s="97" t="s">
        <v>57</v>
      </c>
      <c r="E70" s="49">
        <v>521530</v>
      </c>
      <c r="F70" s="49" t="s">
        <v>29</v>
      </c>
      <c r="G70" s="52" t="s">
        <v>41</v>
      </c>
      <c r="H70" s="99"/>
      <c r="I70" s="53"/>
      <c r="J70" s="51"/>
      <c r="K70" s="51">
        <f>K9+K14+K27+K35+K43</f>
        <v>0</v>
      </c>
      <c r="L70" s="51">
        <f>L9+L14+L27+L35+L43+L51+L59</f>
        <v>291</v>
      </c>
      <c r="M70" s="51">
        <f t="shared" ref="M70:P70" si="26">M9+M14+M27+M35+M43+M51+M59</f>
        <v>726</v>
      </c>
      <c r="N70" s="51">
        <f t="shared" si="26"/>
        <v>1164</v>
      </c>
      <c r="O70" s="51">
        <f t="shared" si="26"/>
        <v>873</v>
      </c>
      <c r="P70" s="51">
        <f t="shared" si="26"/>
        <v>582</v>
      </c>
      <c r="Q70" s="51">
        <f t="shared" ref="Q70:R70" si="27">Q9+Q14+Q27+Q35+Q43</f>
        <v>0</v>
      </c>
      <c r="R70" s="51">
        <f t="shared" si="27"/>
        <v>0</v>
      </c>
      <c r="S70" s="51"/>
      <c r="T70" s="51">
        <f t="shared" ref="T70:T75" si="28">SUM(L70:P70)</f>
        <v>3636</v>
      </c>
      <c r="U70" s="54">
        <v>10.199999999999999</v>
      </c>
      <c r="V70" s="54">
        <f>U70*T70</f>
        <v>37087.199999999997</v>
      </c>
    </row>
    <row r="71" spans="1:22" x14ac:dyDescent="0.25">
      <c r="A71" s="1"/>
      <c r="B71" s="92"/>
      <c r="C71" s="95"/>
      <c r="D71" s="98"/>
      <c r="E71" s="49">
        <v>521530</v>
      </c>
      <c r="F71" s="49" t="s">
        <v>30</v>
      </c>
      <c r="G71" s="52" t="s">
        <v>40</v>
      </c>
      <c r="H71" s="100"/>
      <c r="I71" s="53"/>
      <c r="J71" s="51"/>
      <c r="K71" s="51">
        <f>K15+K28+K36+K44</f>
        <v>0</v>
      </c>
      <c r="L71" s="51">
        <f>L15+L28+L36+L44+L52+L60</f>
        <v>165</v>
      </c>
      <c r="M71" s="51">
        <f t="shared" ref="M71:P71" si="29">M15+M28+M36+M44+M52+M60</f>
        <v>417</v>
      </c>
      <c r="N71" s="51">
        <f t="shared" si="29"/>
        <v>654</v>
      </c>
      <c r="O71" s="51">
        <f t="shared" si="29"/>
        <v>492</v>
      </c>
      <c r="P71" s="51">
        <f t="shared" si="29"/>
        <v>327</v>
      </c>
      <c r="Q71" s="51">
        <f t="shared" ref="Q71:R71" si="30">Q15+Q28+Q36+Q44</f>
        <v>0</v>
      </c>
      <c r="R71" s="51">
        <f t="shared" si="30"/>
        <v>0</v>
      </c>
      <c r="S71" s="51"/>
      <c r="T71" s="51">
        <f t="shared" si="28"/>
        <v>2055</v>
      </c>
      <c r="U71" s="54">
        <v>10.4</v>
      </c>
      <c r="V71" s="54">
        <f t="shared" ref="V71:V75" si="31">U71*T71</f>
        <v>21372</v>
      </c>
    </row>
    <row r="72" spans="1:22" x14ac:dyDescent="0.25">
      <c r="A72" s="1"/>
      <c r="B72" s="92"/>
      <c r="C72" s="95"/>
      <c r="D72" s="98"/>
      <c r="E72" s="49">
        <v>521530</v>
      </c>
      <c r="F72" s="49" t="s">
        <v>31</v>
      </c>
      <c r="G72" s="52" t="s">
        <v>59</v>
      </c>
      <c r="H72" s="100"/>
      <c r="I72" s="53"/>
      <c r="J72" s="51"/>
      <c r="K72" s="51">
        <f>K10+K16+K29+K37+K45</f>
        <v>0</v>
      </c>
      <c r="L72" s="51">
        <f>L10+L16+L29+L37+L45+L53+L61</f>
        <v>291</v>
      </c>
      <c r="M72" s="51">
        <f t="shared" ref="M72:P72" si="32">M10+M16+M29+M37+M45+M53+M61</f>
        <v>726</v>
      </c>
      <c r="N72" s="51">
        <f t="shared" si="32"/>
        <v>1164</v>
      </c>
      <c r="O72" s="51">
        <f t="shared" si="32"/>
        <v>873</v>
      </c>
      <c r="P72" s="51">
        <f t="shared" si="32"/>
        <v>582</v>
      </c>
      <c r="Q72" s="51">
        <f t="shared" ref="Q72" si="33">Q10+Q16+Q29+Q37+Q45</f>
        <v>0</v>
      </c>
      <c r="R72" s="51">
        <f>R10+R16+R29+R37+R45</f>
        <v>0</v>
      </c>
      <c r="S72" s="51"/>
      <c r="T72" s="51">
        <f t="shared" si="28"/>
        <v>3636</v>
      </c>
      <c r="U72" s="54">
        <v>10.4</v>
      </c>
      <c r="V72" s="54">
        <f t="shared" si="31"/>
        <v>37814.400000000001</v>
      </c>
    </row>
    <row r="73" spans="1:22" x14ac:dyDescent="0.25">
      <c r="A73" s="1"/>
      <c r="B73" s="92"/>
      <c r="C73" s="95"/>
      <c r="D73" s="98"/>
      <c r="E73" s="49">
        <v>521530</v>
      </c>
      <c r="F73" s="49" t="s">
        <v>32</v>
      </c>
      <c r="G73" s="52" t="s">
        <v>42</v>
      </c>
      <c r="H73" s="100"/>
      <c r="I73" s="53"/>
      <c r="J73" s="51"/>
      <c r="K73" s="51">
        <f>K17+K30+K38+K46</f>
        <v>0</v>
      </c>
      <c r="L73" s="51">
        <f>L17+L30+L38+L46+L54+L62</f>
        <v>126</v>
      </c>
      <c r="M73" s="51">
        <f t="shared" ref="M73:P73" si="34">M17+M30+M38+M46+M54+M62</f>
        <v>315</v>
      </c>
      <c r="N73" s="51">
        <f t="shared" si="34"/>
        <v>504</v>
      </c>
      <c r="O73" s="51">
        <f t="shared" si="34"/>
        <v>381</v>
      </c>
      <c r="P73" s="51">
        <f t="shared" si="34"/>
        <v>255</v>
      </c>
      <c r="Q73" s="51">
        <f>Q17+Q30+Q38+Q46</f>
        <v>0</v>
      </c>
      <c r="R73" s="51">
        <f>R17+R30+R38+R46</f>
        <v>0</v>
      </c>
      <c r="S73" s="51"/>
      <c r="T73" s="51">
        <f t="shared" si="28"/>
        <v>1581</v>
      </c>
      <c r="U73" s="54">
        <v>10.199999999999999</v>
      </c>
      <c r="V73" s="54">
        <f t="shared" si="31"/>
        <v>16126.199999999999</v>
      </c>
    </row>
    <row r="74" spans="1:22" x14ac:dyDescent="0.25">
      <c r="A74" s="1"/>
      <c r="B74" s="92"/>
      <c r="C74" s="95"/>
      <c r="D74" s="98"/>
      <c r="E74" s="49">
        <v>521530</v>
      </c>
      <c r="F74" s="49" t="s">
        <v>58</v>
      </c>
      <c r="G74" s="52" t="s">
        <v>48</v>
      </c>
      <c r="H74" s="101"/>
      <c r="I74" s="53"/>
      <c r="J74" s="51"/>
      <c r="K74" s="51">
        <f>K5+K18+K23+K31+K39+K47</f>
        <v>0</v>
      </c>
      <c r="L74" s="51">
        <f>L5+L18+L23+L31+L39+L47+L55+L63</f>
        <v>540</v>
      </c>
      <c r="M74" s="51">
        <f t="shared" ref="M74:P74" si="35">M5+M18+M23+M31+M39+M47+M55+M63</f>
        <v>1313</v>
      </c>
      <c r="N74" s="51">
        <f t="shared" si="35"/>
        <v>1639</v>
      </c>
      <c r="O74" s="51">
        <f t="shared" si="35"/>
        <v>1209</v>
      </c>
      <c r="P74" s="51">
        <f t="shared" si="35"/>
        <v>500</v>
      </c>
      <c r="Q74" s="51">
        <f t="shared" ref="Q74:R74" si="36">Q5+Q18+Q23+Q31+Q39+Q47</f>
        <v>0</v>
      </c>
      <c r="R74" s="51">
        <f t="shared" si="36"/>
        <v>0</v>
      </c>
      <c r="S74" s="51"/>
      <c r="T74" s="51">
        <f t="shared" si="28"/>
        <v>5201</v>
      </c>
      <c r="U74" s="54">
        <v>10.4</v>
      </c>
      <c r="V74" s="54">
        <f t="shared" si="31"/>
        <v>54090.400000000001</v>
      </c>
    </row>
    <row r="75" spans="1:22" x14ac:dyDescent="0.25">
      <c r="A75" s="1"/>
      <c r="B75" s="92"/>
      <c r="C75" s="95"/>
      <c r="D75" s="98"/>
      <c r="E75" s="49">
        <v>521530</v>
      </c>
      <c r="F75" s="49" t="s">
        <v>49</v>
      </c>
      <c r="G75" s="52" t="s">
        <v>50</v>
      </c>
      <c r="H75" s="101"/>
      <c r="I75" s="53"/>
      <c r="J75" s="51"/>
      <c r="K75" s="51">
        <f>K4+K22</f>
        <v>0</v>
      </c>
      <c r="L75" s="51">
        <f t="shared" ref="L75:R75" si="37">L4+L22</f>
        <v>136</v>
      </c>
      <c r="M75" s="51">
        <f t="shared" si="37"/>
        <v>397</v>
      </c>
      <c r="N75" s="51">
        <f t="shared" si="37"/>
        <v>355</v>
      </c>
      <c r="O75" s="51">
        <f t="shared" si="37"/>
        <v>131</v>
      </c>
      <c r="P75" s="51">
        <f t="shared" si="37"/>
        <v>44</v>
      </c>
      <c r="Q75" s="51">
        <f t="shared" si="37"/>
        <v>0</v>
      </c>
      <c r="R75" s="51">
        <f t="shared" si="37"/>
        <v>0</v>
      </c>
      <c r="S75" s="51"/>
      <c r="T75" s="51">
        <f t="shared" si="28"/>
        <v>1063</v>
      </c>
      <c r="U75" s="54">
        <v>10.4</v>
      </c>
      <c r="V75" s="54">
        <f t="shared" si="31"/>
        <v>11055.2</v>
      </c>
    </row>
    <row r="76" spans="1:22" x14ac:dyDescent="0.25">
      <c r="A76" s="1"/>
      <c r="B76" s="93"/>
      <c r="C76" s="96"/>
      <c r="D76" s="48"/>
      <c r="E76" s="49" t="s">
        <v>9</v>
      </c>
      <c r="F76" s="47"/>
      <c r="G76" s="47"/>
      <c r="H76" s="102"/>
      <c r="I76" s="48" t="e">
        <f>SUM(#REF!)</f>
        <v>#REF!</v>
      </c>
      <c r="J76" s="51"/>
      <c r="K76" s="51">
        <f t="shared" ref="K76:R76" si="38">SUM(K70:K75)</f>
        <v>0</v>
      </c>
      <c r="L76" s="51">
        <f t="shared" si="38"/>
        <v>1549</v>
      </c>
      <c r="M76" s="51">
        <f t="shared" si="38"/>
        <v>3894</v>
      </c>
      <c r="N76" s="51">
        <f t="shared" si="38"/>
        <v>5480</v>
      </c>
      <c r="O76" s="51">
        <f t="shared" si="38"/>
        <v>3959</v>
      </c>
      <c r="P76" s="51">
        <f t="shared" si="38"/>
        <v>2290</v>
      </c>
      <c r="Q76" s="51">
        <f t="shared" si="38"/>
        <v>0</v>
      </c>
      <c r="R76" s="51">
        <f t="shared" si="38"/>
        <v>0</v>
      </c>
      <c r="S76" s="51"/>
      <c r="T76" s="51">
        <f>SUM(T70:T75)</f>
        <v>17172</v>
      </c>
      <c r="U76" s="51"/>
      <c r="V76" s="55">
        <f>SUM(V70:V75)</f>
        <v>177545.40000000002</v>
      </c>
    </row>
    <row r="77" spans="1:22" x14ac:dyDescent="0.25">
      <c r="A77" s="1"/>
      <c r="B77" s="1"/>
      <c r="C77" s="1"/>
      <c r="D77" s="1"/>
      <c r="E77" s="20"/>
      <c r="F77" s="1"/>
      <c r="G77" s="1"/>
      <c r="H77" s="4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2" x14ac:dyDescent="0.25">
      <c r="A78" s="1"/>
      <c r="B78" s="1"/>
      <c r="C78" s="1"/>
      <c r="D78" s="1"/>
      <c r="E78" s="20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s="19" customFormat="1" x14ac:dyDescent="0.25">
      <c r="A79" s="13"/>
      <c r="B79" s="14"/>
      <c r="C79" s="15"/>
      <c r="D79" s="15"/>
      <c r="E79" s="14"/>
      <c r="F79" s="14"/>
      <c r="G79" s="14"/>
      <c r="H79" s="14"/>
      <c r="I79" s="14"/>
      <c r="J79" s="16"/>
      <c r="K79" s="16"/>
      <c r="L79" s="17"/>
      <c r="M79" s="17"/>
      <c r="N79" s="17"/>
      <c r="O79" s="17"/>
      <c r="P79" s="17"/>
      <c r="Q79" s="17"/>
      <c r="R79" s="17"/>
      <c r="S79" s="17"/>
      <c r="T79" s="17"/>
      <c r="U79" s="16"/>
      <c r="V79" s="18"/>
    </row>
    <row r="81" spans="4:20" ht="14.5" thickBot="1" x14ac:dyDescent="0.3"/>
    <row r="82" spans="4:20" ht="16.5" thickBot="1" x14ac:dyDescent="0.3">
      <c r="D82" s="29" t="s">
        <v>14</v>
      </c>
      <c r="E82" s="30" t="s">
        <v>15</v>
      </c>
      <c r="F82" s="56"/>
      <c r="G82" s="56" t="s">
        <v>16</v>
      </c>
      <c r="H82" s="56" t="s">
        <v>17</v>
      </c>
      <c r="I82" s="56" t="s">
        <v>18</v>
      </c>
      <c r="J82" s="56" t="s">
        <v>19</v>
      </c>
      <c r="K82" s="75" t="s">
        <v>20</v>
      </c>
      <c r="L82" s="75"/>
      <c r="M82" s="103" t="s">
        <v>61</v>
      </c>
      <c r="N82" s="103"/>
      <c r="O82" s="73" t="s">
        <v>62</v>
      </c>
      <c r="P82" s="74"/>
      <c r="Q82" s="57" t="s">
        <v>63</v>
      </c>
      <c r="R82" s="56"/>
      <c r="S82" s="75" t="s">
        <v>21</v>
      </c>
      <c r="T82" s="76"/>
    </row>
    <row r="83" spans="4:20" ht="15.65" customHeight="1" x14ac:dyDescent="0.25">
      <c r="D83" s="77" t="s">
        <v>46</v>
      </c>
      <c r="E83" s="31" t="s">
        <v>29</v>
      </c>
      <c r="F83" s="32"/>
      <c r="G83" s="62">
        <v>291</v>
      </c>
      <c r="H83" s="58">
        <v>726</v>
      </c>
      <c r="I83" s="59">
        <v>1164</v>
      </c>
      <c r="J83" s="58">
        <v>873</v>
      </c>
      <c r="K83" s="69">
        <v>582</v>
      </c>
      <c r="L83" s="69"/>
      <c r="M83" s="69"/>
      <c r="N83" s="69"/>
      <c r="O83" s="68"/>
      <c r="P83" s="68"/>
      <c r="Q83" s="58"/>
      <c r="R83" s="58"/>
      <c r="S83" s="69">
        <f t="shared" ref="S83:S88" si="39">SUM(F83:R83)</f>
        <v>3636</v>
      </c>
      <c r="T83" s="70"/>
    </row>
    <row r="84" spans="4:20" ht="16" x14ac:dyDescent="0.25">
      <c r="D84" s="78"/>
      <c r="E84" s="31" t="s">
        <v>30</v>
      </c>
      <c r="F84" s="32"/>
      <c r="G84" s="33">
        <v>165</v>
      </c>
      <c r="H84" s="58">
        <v>417</v>
      </c>
      <c r="I84" s="59">
        <v>654</v>
      </c>
      <c r="J84" s="58">
        <v>492</v>
      </c>
      <c r="K84" s="69">
        <v>327</v>
      </c>
      <c r="L84" s="69"/>
      <c r="M84" s="69"/>
      <c r="N84" s="69"/>
      <c r="O84" s="68"/>
      <c r="P84" s="68"/>
      <c r="Q84" s="58"/>
      <c r="R84" s="58"/>
      <c r="S84" s="69">
        <f t="shared" si="39"/>
        <v>2055</v>
      </c>
      <c r="T84" s="70"/>
    </row>
    <row r="85" spans="4:20" ht="16" x14ac:dyDescent="0.25">
      <c r="D85" s="78"/>
      <c r="E85" s="31" t="s">
        <v>31</v>
      </c>
      <c r="F85" s="32"/>
      <c r="G85" s="33">
        <v>291</v>
      </c>
      <c r="H85" s="58">
        <v>726</v>
      </c>
      <c r="I85" s="59">
        <v>1164</v>
      </c>
      <c r="J85" s="58">
        <v>873</v>
      </c>
      <c r="K85" s="69">
        <v>582</v>
      </c>
      <c r="L85" s="69"/>
      <c r="M85" s="69"/>
      <c r="N85" s="69"/>
      <c r="O85" s="68"/>
      <c r="P85" s="68"/>
      <c r="Q85" s="58"/>
      <c r="R85" s="58"/>
      <c r="S85" s="69">
        <f t="shared" si="39"/>
        <v>3636</v>
      </c>
      <c r="T85" s="70"/>
    </row>
    <row r="86" spans="4:20" ht="16" x14ac:dyDescent="0.25">
      <c r="D86" s="78"/>
      <c r="E86" s="31" t="s">
        <v>32</v>
      </c>
      <c r="F86" s="34"/>
      <c r="G86" s="33">
        <v>126</v>
      </c>
      <c r="H86" s="60">
        <v>315</v>
      </c>
      <c r="I86" s="61">
        <v>504</v>
      </c>
      <c r="J86" s="60">
        <v>381</v>
      </c>
      <c r="K86" s="71">
        <v>255</v>
      </c>
      <c r="L86" s="71"/>
      <c r="M86" s="71"/>
      <c r="N86" s="71"/>
      <c r="O86" s="68"/>
      <c r="P86" s="68"/>
      <c r="Q86" s="60"/>
      <c r="R86" s="60"/>
      <c r="S86" s="69">
        <f t="shared" si="39"/>
        <v>1581</v>
      </c>
      <c r="T86" s="70"/>
    </row>
    <row r="87" spans="4:20" ht="16" x14ac:dyDescent="0.25">
      <c r="D87" s="78"/>
      <c r="E87" s="31" t="s">
        <v>64</v>
      </c>
      <c r="F87" s="34"/>
      <c r="G87" s="33">
        <v>540</v>
      </c>
      <c r="H87" s="60">
        <v>1313</v>
      </c>
      <c r="I87" s="61">
        <v>1639</v>
      </c>
      <c r="J87" s="60">
        <v>1209</v>
      </c>
      <c r="K87" s="71">
        <v>500</v>
      </c>
      <c r="L87" s="71"/>
      <c r="M87" s="71"/>
      <c r="N87" s="71"/>
      <c r="O87" s="68"/>
      <c r="P87" s="68"/>
      <c r="Q87" s="60"/>
      <c r="R87" s="60"/>
      <c r="S87" s="69">
        <f t="shared" si="39"/>
        <v>5201</v>
      </c>
      <c r="T87" s="70"/>
    </row>
    <row r="88" spans="4:20" ht="16" x14ac:dyDescent="0.25">
      <c r="D88" s="78"/>
      <c r="E88" s="31" t="s">
        <v>65</v>
      </c>
      <c r="F88" s="34"/>
      <c r="G88" s="33">
        <v>136</v>
      </c>
      <c r="H88" s="60">
        <v>397</v>
      </c>
      <c r="I88" s="61">
        <v>355</v>
      </c>
      <c r="J88" s="60">
        <v>131</v>
      </c>
      <c r="K88" s="71">
        <v>44</v>
      </c>
      <c r="L88" s="71"/>
      <c r="M88" s="71"/>
      <c r="N88" s="71"/>
      <c r="O88" s="68"/>
      <c r="P88" s="68"/>
      <c r="Q88" s="60"/>
      <c r="R88" s="60"/>
      <c r="S88" s="69">
        <f t="shared" si="39"/>
        <v>1063</v>
      </c>
      <c r="T88" s="70"/>
    </row>
    <row r="89" spans="4:20" ht="16" x14ac:dyDescent="0.25">
      <c r="D89" s="78"/>
      <c r="E89" s="32"/>
      <c r="F89" s="34"/>
      <c r="G89" s="33"/>
      <c r="H89" s="60"/>
      <c r="I89" s="61"/>
      <c r="J89" s="60"/>
      <c r="K89" s="71"/>
      <c r="L89" s="71"/>
      <c r="M89" s="71"/>
      <c r="N89" s="71"/>
      <c r="O89" s="68"/>
      <c r="P89" s="68"/>
      <c r="Q89" s="60">
        <f>SUM(G89:P89)</f>
        <v>0</v>
      </c>
      <c r="R89" s="60">
        <f>SUM(H89:Q89)</f>
        <v>0</v>
      </c>
      <c r="S89" s="71">
        <f>SUM(I89:R89)</f>
        <v>0</v>
      </c>
      <c r="T89" s="72"/>
    </row>
    <row r="90" spans="4:20" ht="16.5" thickBot="1" x14ac:dyDescent="0.3">
      <c r="D90" s="79"/>
      <c r="E90" s="35" t="s">
        <v>21</v>
      </c>
      <c r="F90" s="36">
        <f>SUM(F83:F86)</f>
        <v>0</v>
      </c>
      <c r="G90" s="36">
        <f>SUM(G83:G88)</f>
        <v>1549</v>
      </c>
      <c r="H90" s="36">
        <f>SUM(H83:H88)</f>
        <v>3894</v>
      </c>
      <c r="I90" s="36">
        <f>SUM(I83:I88)</f>
        <v>5480</v>
      </c>
      <c r="J90" s="36">
        <f>SUM(J83:J88)</f>
        <v>3959</v>
      </c>
      <c r="K90" s="64">
        <f>SUM(K83:L88)</f>
        <v>2290</v>
      </c>
      <c r="L90" s="65"/>
      <c r="M90" s="64">
        <f>SUM(M83:M86)</f>
        <v>0</v>
      </c>
      <c r="N90" s="65"/>
      <c r="O90" s="64">
        <f>SUM(O83:O86)</f>
        <v>0</v>
      </c>
      <c r="P90" s="65"/>
      <c r="Q90" s="36">
        <f>SUM(Q83:Q86)</f>
        <v>0</v>
      </c>
      <c r="R90" s="36">
        <f>SUM(R83:R86)</f>
        <v>0</v>
      </c>
      <c r="S90" s="66">
        <f>SUM(S83:T89)</f>
        <v>17172</v>
      </c>
      <c r="T90" s="67"/>
    </row>
  </sheetData>
  <mergeCells count="77">
    <mergeCell ref="I22:I24"/>
    <mergeCell ref="B27:B32"/>
    <mergeCell ref="C27:C32"/>
    <mergeCell ref="D27:D31"/>
    <mergeCell ref="I27:I32"/>
    <mergeCell ref="K90:L90"/>
    <mergeCell ref="B4:B6"/>
    <mergeCell ref="C9:C11"/>
    <mergeCell ref="D9:D10"/>
    <mergeCell ref="I9:I11"/>
    <mergeCell ref="C4:C6"/>
    <mergeCell ref="I4:I6"/>
    <mergeCell ref="D4:D5"/>
    <mergeCell ref="B9:B11"/>
    <mergeCell ref="B14:B19"/>
    <mergeCell ref="B22:B24"/>
    <mergeCell ref="C14:C19"/>
    <mergeCell ref="D14:D18"/>
    <mergeCell ref="I14:I19"/>
    <mergeCell ref="C22:C24"/>
    <mergeCell ref="D22:D23"/>
    <mergeCell ref="K82:L82"/>
    <mergeCell ref="M82:N82"/>
    <mergeCell ref="M86:N86"/>
    <mergeCell ref="K88:L88"/>
    <mergeCell ref="M88:N88"/>
    <mergeCell ref="I35:I40"/>
    <mergeCell ref="B43:B48"/>
    <mergeCell ref="C43:C48"/>
    <mergeCell ref="D43:D47"/>
    <mergeCell ref="I43:I48"/>
    <mergeCell ref="B35:B40"/>
    <mergeCell ref="C35:C40"/>
    <mergeCell ref="D35:D39"/>
    <mergeCell ref="B70:B76"/>
    <mergeCell ref="C70:C76"/>
    <mergeCell ref="D70:D75"/>
    <mergeCell ref="H70:H76"/>
    <mergeCell ref="B51:B56"/>
    <mergeCell ref="C51:C56"/>
    <mergeCell ref="D51:D55"/>
    <mergeCell ref="I51:I56"/>
    <mergeCell ref="B59:B64"/>
    <mergeCell ref="C59:C64"/>
    <mergeCell ref="D59:D63"/>
    <mergeCell ref="I59:I64"/>
    <mergeCell ref="O82:P82"/>
    <mergeCell ref="S82:T82"/>
    <mergeCell ref="D83:D90"/>
    <mergeCell ref="K83:L83"/>
    <mergeCell ref="M83:N83"/>
    <mergeCell ref="O83:P83"/>
    <mergeCell ref="S83:T83"/>
    <mergeCell ref="K84:L84"/>
    <mergeCell ref="M84:N84"/>
    <mergeCell ref="O84:P84"/>
    <mergeCell ref="S84:T84"/>
    <mergeCell ref="K85:L85"/>
    <mergeCell ref="M85:N85"/>
    <mergeCell ref="O85:P85"/>
    <mergeCell ref="S85:T85"/>
    <mergeCell ref="K86:L86"/>
    <mergeCell ref="K89:L89"/>
    <mergeCell ref="M89:N89"/>
    <mergeCell ref="O89:P89"/>
    <mergeCell ref="S89:T89"/>
    <mergeCell ref="O86:P86"/>
    <mergeCell ref="S86:T86"/>
    <mergeCell ref="K87:L87"/>
    <mergeCell ref="M87:N87"/>
    <mergeCell ref="O87:P87"/>
    <mergeCell ref="S87:T87"/>
    <mergeCell ref="M90:N90"/>
    <mergeCell ref="O90:P90"/>
    <mergeCell ref="S90:T90"/>
    <mergeCell ref="O88:P88"/>
    <mergeCell ref="S88:T88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36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</vt:lpstr>
      <vt:lpstr>SHEET!Print_Area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변재영</dc:creator>
  <cp:lastModifiedBy>Antonio</cp:lastModifiedBy>
  <cp:lastPrinted>2019-11-27T00:29:17Z</cp:lastPrinted>
  <dcterms:created xsi:type="dcterms:W3CDTF">2019-09-30T05:29:53Z</dcterms:created>
  <dcterms:modified xsi:type="dcterms:W3CDTF">2021-11-09T07:49:22Z</dcterms:modified>
</cp:coreProperties>
</file>