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"/>
    </mc:Choice>
  </mc:AlternateContent>
  <xr:revisionPtr revIDLastSave="0" documentId="13_ncr:1_{FEBF3E88-DC84-4E7E-8FFD-889AD32922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retail" sheetId="2" r:id="rId2"/>
  </sheets>
  <definedNames>
    <definedName name="_xlnm.Print_Area" localSheetId="0">SHEET!$A$1:$V$78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2" i="1" l="1"/>
  <c r="R52" i="1"/>
  <c r="Q52" i="1"/>
  <c r="S51" i="1"/>
  <c r="R51" i="1"/>
  <c r="Q51" i="1"/>
  <c r="S50" i="1"/>
  <c r="R50" i="1"/>
  <c r="Q50" i="1"/>
  <c r="S49" i="1"/>
  <c r="R49" i="1"/>
  <c r="Q49" i="1"/>
  <c r="P44" i="1"/>
  <c r="O44" i="1"/>
  <c r="N44" i="1"/>
  <c r="M44" i="1"/>
  <c r="L44" i="1"/>
  <c r="P43" i="1"/>
  <c r="O43" i="1"/>
  <c r="N43" i="1"/>
  <c r="M43" i="1"/>
  <c r="L43" i="1"/>
  <c r="P42" i="1"/>
  <c r="O42" i="1"/>
  <c r="N42" i="1"/>
  <c r="M42" i="1"/>
  <c r="L42" i="1"/>
  <c r="P41" i="1"/>
  <c r="O41" i="1"/>
  <c r="N41" i="1"/>
  <c r="M41" i="1"/>
  <c r="L41" i="1"/>
  <c r="P42" i="2"/>
  <c r="O42" i="2"/>
  <c r="N42" i="2"/>
  <c r="M42" i="2"/>
  <c r="L42" i="2"/>
  <c r="P41" i="2"/>
  <c r="O41" i="2"/>
  <c r="N41" i="2"/>
  <c r="M41" i="2"/>
  <c r="L41" i="2"/>
  <c r="P40" i="2"/>
  <c r="O40" i="2"/>
  <c r="T40" i="2" s="1"/>
  <c r="V40" i="2" s="1"/>
  <c r="N40" i="2"/>
  <c r="M40" i="2"/>
  <c r="L40" i="2"/>
  <c r="P39" i="2"/>
  <c r="O39" i="2"/>
  <c r="N39" i="2"/>
  <c r="M39" i="2"/>
  <c r="L39" i="2"/>
  <c r="P54" i="2"/>
  <c r="O54" i="2"/>
  <c r="N54" i="2"/>
  <c r="M54" i="2"/>
  <c r="L54" i="2"/>
  <c r="J54" i="2"/>
  <c r="T53" i="2"/>
  <c r="V53" i="2" s="1"/>
  <c r="T52" i="2"/>
  <c r="V52" i="2" s="1"/>
  <c r="T51" i="2"/>
  <c r="V51" i="2" s="1"/>
  <c r="S50" i="2"/>
  <c r="T50" i="2" s="1"/>
  <c r="V50" i="2" s="1"/>
  <c r="R50" i="2"/>
  <c r="Q50" i="2"/>
  <c r="S49" i="2"/>
  <c r="R49" i="2"/>
  <c r="Q49" i="2"/>
  <c r="T49" i="2" s="1"/>
  <c r="V49" i="2" s="1"/>
  <c r="S48" i="2"/>
  <c r="R48" i="2"/>
  <c r="Q48" i="2"/>
  <c r="S46" i="2"/>
  <c r="R46" i="2"/>
  <c r="Q46" i="2"/>
  <c r="J46" i="2"/>
  <c r="T45" i="2"/>
  <c r="V45" i="2" s="1"/>
  <c r="T44" i="2"/>
  <c r="V44" i="2" s="1"/>
  <c r="T43" i="2"/>
  <c r="V43" i="2" s="1"/>
  <c r="Q62" i="2"/>
  <c r="P62" i="2"/>
  <c r="N62" i="2"/>
  <c r="L62" i="2"/>
  <c r="J62" i="2"/>
  <c r="I62" i="2"/>
  <c r="H62" i="2"/>
  <c r="G62" i="2"/>
  <c r="F62" i="2"/>
  <c r="E62" i="2"/>
  <c r="P61" i="2"/>
  <c r="Q61" i="2" s="1"/>
  <c r="R61" i="2" s="1"/>
  <c r="R60" i="2"/>
  <c r="R59" i="2"/>
  <c r="R58" i="2"/>
  <c r="R57" i="2"/>
  <c r="S36" i="2"/>
  <c r="R36" i="2"/>
  <c r="Q36" i="2"/>
  <c r="P36" i="2"/>
  <c r="O36" i="2"/>
  <c r="N36" i="2"/>
  <c r="M36" i="2"/>
  <c r="L36" i="2"/>
  <c r="J36" i="2"/>
  <c r="T35" i="2"/>
  <c r="V35" i="2" s="1"/>
  <c r="T34" i="2"/>
  <c r="V34" i="2" s="1"/>
  <c r="T33" i="2"/>
  <c r="V33" i="2" s="1"/>
  <c r="T32" i="2"/>
  <c r="V32" i="2" s="1"/>
  <c r="T31" i="2"/>
  <c r="V31" i="2" s="1"/>
  <c r="T30" i="2"/>
  <c r="V30" i="2" s="1"/>
  <c r="T29" i="2"/>
  <c r="V29" i="2" s="1"/>
  <c r="S28" i="2"/>
  <c r="R28" i="2"/>
  <c r="Q28" i="2"/>
  <c r="P28" i="2"/>
  <c r="O28" i="2"/>
  <c r="N28" i="2"/>
  <c r="N46" i="2" s="1"/>
  <c r="M28" i="2"/>
  <c r="L28" i="2"/>
  <c r="J28" i="2"/>
  <c r="T27" i="2"/>
  <c r="V27" i="2" s="1"/>
  <c r="T26" i="2"/>
  <c r="V26" i="2" s="1"/>
  <c r="T25" i="2"/>
  <c r="V25" i="2" s="1"/>
  <c r="T24" i="2"/>
  <c r="V24" i="2" s="1"/>
  <c r="T23" i="2"/>
  <c r="V23" i="2" s="1"/>
  <c r="T22" i="2"/>
  <c r="V22" i="2" s="1"/>
  <c r="T21" i="2"/>
  <c r="V21" i="2" s="1"/>
  <c r="S18" i="2"/>
  <c r="R18" i="2"/>
  <c r="Q18" i="2"/>
  <c r="P18" i="2"/>
  <c r="O18" i="2"/>
  <c r="N18" i="2"/>
  <c r="M18" i="2"/>
  <c r="L18" i="2"/>
  <c r="J18" i="2"/>
  <c r="T17" i="2"/>
  <c r="V17" i="2" s="1"/>
  <c r="T16" i="2"/>
  <c r="V16" i="2" s="1"/>
  <c r="T15" i="2"/>
  <c r="V15" i="2" s="1"/>
  <c r="V14" i="2"/>
  <c r="T14" i="2"/>
  <c r="T13" i="2"/>
  <c r="V13" i="2" s="1"/>
  <c r="T12" i="2"/>
  <c r="V12" i="2" s="1"/>
  <c r="T11" i="2"/>
  <c r="V11" i="2" s="1"/>
  <c r="S10" i="2"/>
  <c r="S47" i="2" s="1"/>
  <c r="S54" i="2" s="1"/>
  <c r="R10" i="2"/>
  <c r="R47" i="2" s="1"/>
  <c r="R54" i="2" s="1"/>
  <c r="Q10" i="2"/>
  <c r="Q47" i="2" s="1"/>
  <c r="P10" i="2"/>
  <c r="O10" i="2"/>
  <c r="N10" i="2"/>
  <c r="M10" i="2"/>
  <c r="L10" i="2"/>
  <c r="J10" i="2"/>
  <c r="T9" i="2"/>
  <c r="V9" i="2" s="1"/>
  <c r="T8" i="2"/>
  <c r="V8" i="2" s="1"/>
  <c r="T7" i="2"/>
  <c r="V7" i="2" s="1"/>
  <c r="T6" i="2"/>
  <c r="V6" i="2" s="1"/>
  <c r="T5" i="2"/>
  <c r="V5" i="2" s="1"/>
  <c r="T4" i="2"/>
  <c r="V4" i="2" s="1"/>
  <c r="T3" i="2"/>
  <c r="R74" i="1"/>
  <c r="Q74" i="1"/>
  <c r="O74" i="1"/>
  <c r="M74" i="1"/>
  <c r="K74" i="1"/>
  <c r="J74" i="1"/>
  <c r="I74" i="1"/>
  <c r="H74" i="1"/>
  <c r="G74" i="1"/>
  <c r="F74" i="1"/>
  <c r="Q73" i="1"/>
  <c r="R73" i="1" s="1"/>
  <c r="S73" i="1" s="1"/>
  <c r="S72" i="1"/>
  <c r="S71" i="1"/>
  <c r="S70" i="1"/>
  <c r="S69" i="1"/>
  <c r="R68" i="1"/>
  <c r="Q68" i="1"/>
  <c r="O68" i="1"/>
  <c r="M68" i="1"/>
  <c r="K68" i="1"/>
  <c r="J68" i="1"/>
  <c r="I68" i="1"/>
  <c r="H68" i="1"/>
  <c r="G68" i="1"/>
  <c r="F68" i="1"/>
  <c r="F75" i="1" s="1"/>
  <c r="Q67" i="1"/>
  <c r="S66" i="1"/>
  <c r="S65" i="1"/>
  <c r="S64" i="1"/>
  <c r="S63" i="1"/>
  <c r="P56" i="1"/>
  <c r="O56" i="1"/>
  <c r="N56" i="1"/>
  <c r="M56" i="1"/>
  <c r="L56" i="1"/>
  <c r="J56" i="1"/>
  <c r="T55" i="1"/>
  <c r="V55" i="1" s="1"/>
  <c r="T54" i="1"/>
  <c r="V54" i="1" s="1"/>
  <c r="T53" i="1"/>
  <c r="V53" i="1" s="1"/>
  <c r="S48" i="1"/>
  <c r="R48" i="1"/>
  <c r="Q48" i="1"/>
  <c r="J48" i="1"/>
  <c r="T47" i="1"/>
  <c r="V47" i="1" s="1"/>
  <c r="T46" i="1"/>
  <c r="V46" i="1" s="1"/>
  <c r="T45" i="1"/>
  <c r="V45" i="1" s="1"/>
  <c r="S37" i="1"/>
  <c r="R37" i="1"/>
  <c r="Q37" i="1"/>
  <c r="P37" i="1"/>
  <c r="O37" i="1"/>
  <c r="N37" i="1"/>
  <c r="M37" i="1"/>
  <c r="L37" i="1"/>
  <c r="J37" i="1"/>
  <c r="T36" i="1"/>
  <c r="V36" i="1" s="1"/>
  <c r="T35" i="1"/>
  <c r="V35" i="1" s="1"/>
  <c r="T34" i="1"/>
  <c r="V34" i="1" s="1"/>
  <c r="T33" i="1"/>
  <c r="V33" i="1" s="1"/>
  <c r="T32" i="1"/>
  <c r="V32" i="1" s="1"/>
  <c r="T31" i="1"/>
  <c r="V31" i="1" s="1"/>
  <c r="T30" i="1"/>
  <c r="V30" i="1" s="1"/>
  <c r="S29" i="1"/>
  <c r="R29" i="1"/>
  <c r="Q29" i="1"/>
  <c r="P29" i="1"/>
  <c r="O29" i="1"/>
  <c r="N29" i="1"/>
  <c r="M29" i="1"/>
  <c r="L29" i="1"/>
  <c r="J29" i="1"/>
  <c r="T28" i="1"/>
  <c r="V28" i="1" s="1"/>
  <c r="T27" i="1"/>
  <c r="V27" i="1" s="1"/>
  <c r="T26" i="1"/>
  <c r="V26" i="1" s="1"/>
  <c r="T25" i="1"/>
  <c r="V25" i="1" s="1"/>
  <c r="T24" i="1"/>
  <c r="V24" i="1" s="1"/>
  <c r="T23" i="1"/>
  <c r="T22" i="1"/>
  <c r="S19" i="1"/>
  <c r="R19" i="1"/>
  <c r="Q19" i="1"/>
  <c r="P19" i="1"/>
  <c r="O19" i="1"/>
  <c r="N19" i="1"/>
  <c r="M19" i="1"/>
  <c r="L19" i="1"/>
  <c r="J19" i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22" i="1" l="1"/>
  <c r="T41" i="2"/>
  <c r="V41" i="2" s="1"/>
  <c r="O46" i="2"/>
  <c r="P46" i="2"/>
  <c r="M46" i="2"/>
  <c r="T42" i="2"/>
  <c r="V42" i="2" s="1"/>
  <c r="T48" i="2"/>
  <c r="V48" i="2" s="1"/>
  <c r="Q54" i="2"/>
  <c r="T47" i="2"/>
  <c r="T39" i="2"/>
  <c r="L46" i="2"/>
  <c r="R56" i="1"/>
  <c r="V37" i="1"/>
  <c r="T50" i="1"/>
  <c r="V50" i="1" s="1"/>
  <c r="T52" i="1"/>
  <c r="V52" i="1" s="1"/>
  <c r="T18" i="2"/>
  <c r="T10" i="2"/>
  <c r="V18" i="2"/>
  <c r="V28" i="2"/>
  <c r="T36" i="2"/>
  <c r="R62" i="2"/>
  <c r="V36" i="2"/>
  <c r="V3" i="2"/>
  <c r="V10" i="2" s="1"/>
  <c r="T28" i="2"/>
  <c r="T49" i="1"/>
  <c r="V49" i="1" s="1"/>
  <c r="S56" i="1"/>
  <c r="T51" i="1"/>
  <c r="V51" i="1" s="1"/>
  <c r="Q56" i="1"/>
  <c r="G75" i="1"/>
  <c r="T44" i="1"/>
  <c r="V44" i="1" s="1"/>
  <c r="H75" i="1"/>
  <c r="I75" i="1"/>
  <c r="J75" i="1"/>
  <c r="K75" i="1"/>
  <c r="M75" i="1"/>
  <c r="O75" i="1"/>
  <c r="M48" i="1"/>
  <c r="T43" i="1"/>
  <c r="V43" i="1" s="1"/>
  <c r="Q75" i="1"/>
  <c r="S74" i="1"/>
  <c r="R67" i="1"/>
  <c r="R75" i="1" s="1"/>
  <c r="T42" i="1"/>
  <c r="V42" i="1" s="1"/>
  <c r="O48" i="1"/>
  <c r="P48" i="1"/>
  <c r="N48" i="1"/>
  <c r="T41" i="1"/>
  <c r="L48" i="1"/>
  <c r="T29" i="1"/>
  <c r="T37" i="1"/>
  <c r="V23" i="1"/>
  <c r="V29" i="1" s="1"/>
  <c r="T19" i="1"/>
  <c r="V12" i="1"/>
  <c r="V19" i="1" s="1"/>
  <c r="V41" i="1" l="1"/>
  <c r="T48" i="1"/>
  <c r="V48" i="1"/>
  <c r="T46" i="2"/>
  <c r="V39" i="2"/>
  <c r="V46" i="2" s="1"/>
  <c r="V47" i="2"/>
  <c r="V54" i="2" s="1"/>
  <c r="T54" i="2"/>
  <c r="T56" i="1"/>
  <c r="V56" i="1"/>
  <c r="S67" i="1"/>
  <c r="S68" i="1" s="1"/>
  <c r="S75" i="1" s="1"/>
  <c r="P11" i="1" l="1"/>
  <c r="O11" i="1"/>
  <c r="N11" i="1"/>
  <c r="M11" i="1"/>
  <c r="L11" i="1"/>
  <c r="T10" i="1"/>
  <c r="V10" i="1" s="1"/>
  <c r="T4" i="1"/>
  <c r="J11" i="1" l="1"/>
  <c r="Q11" i="1"/>
  <c r="R11" i="1"/>
  <c r="S11" i="1"/>
  <c r="T9" i="1"/>
  <c r="V9" i="1" s="1"/>
  <c r="T7" i="1"/>
  <c r="V7" i="1" s="1"/>
  <c r="T6" i="1"/>
  <c r="V6" i="1" s="1"/>
  <c r="T5" i="1"/>
  <c r="T8" i="1"/>
  <c r="V8" i="1" s="1"/>
  <c r="V4" i="1"/>
  <c r="V5" i="1" l="1"/>
  <c r="V11" i="1" s="1"/>
  <c r="T11" i="1"/>
</calcChain>
</file>

<file path=xl/sharedStrings.xml><?xml version="1.0" encoding="utf-8"?>
<sst xmlns="http://schemas.openxmlformats.org/spreadsheetml/2006/main" count="419" uniqueCount="67">
  <si>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</si>
  <si>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</si>
  <si>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</si>
  <si>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</si>
  <si>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</si>
  <si>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</si>
  <si>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</si>
  <si>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</si>
  <si>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</si>
  <si>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</si>
  <si>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DESIGN # AND SKETCH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</si>
  <si>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</si>
  <si>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</si>
  <si>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</si>
  <si>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</si>
  <si>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</si>
  <si>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</si>
  <si>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</si>
  <si>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</si>
  <si>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</si>
  <si>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</si>
  <si>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</si>
  <si>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GRAND 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</si>
  <si>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</si>
  <si>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</si>
  <si>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</si>
  <si>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</si>
  <si>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</si>
  <si>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</si>
  <si>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SP22</t>
    <phoneticPr fontId="2" type="noConversion"/>
  </si>
  <si>
    <t>13L506896-9MO</t>
    <phoneticPr fontId="2" type="noConversion"/>
  </si>
  <si>
    <t>Style#</t>
    <phoneticPr fontId="2" type="noConversion"/>
  </si>
  <si>
    <t>13L506896-M41</t>
    <phoneticPr fontId="2" type="noConversion"/>
  </si>
  <si>
    <t>TOTAL</t>
    <phoneticPr fontId="2" type="noConversion"/>
  </si>
  <si>
    <t>MSUNSET</t>
    <phoneticPr fontId="2" type="noConversion"/>
  </si>
  <si>
    <t xml:space="preserve">521530
(Regular)
</t>
    <phoneticPr fontId="2" type="noConversion"/>
  </si>
  <si>
    <t>Deep Sea Navy Diamond Geo</t>
    <phoneticPr fontId="8" type="noConversion"/>
  </si>
  <si>
    <t>Orange-Cobalt Stripe</t>
    <phoneticPr fontId="8" type="noConversion"/>
  </si>
  <si>
    <t>Turquoise-Blue Stripe</t>
    <phoneticPr fontId="8" type="noConversion"/>
  </si>
  <si>
    <t>Ultimate Gray Diamond Geo</t>
    <phoneticPr fontId="8" type="noConversion"/>
  </si>
  <si>
    <t>Deep Sea Navy-Red Stripe</t>
    <phoneticPr fontId="8" type="noConversion"/>
  </si>
  <si>
    <t>Compass Red-Blue Stripe</t>
    <phoneticPr fontId="2" type="noConversion"/>
  </si>
  <si>
    <t>CLR CODE</t>
    <phoneticPr fontId="4" type="noConversion"/>
  </si>
  <si>
    <t>9E4</t>
    <phoneticPr fontId="2" type="noConversion"/>
  </si>
  <si>
    <t>8ZL</t>
    <phoneticPr fontId="2" type="noConversion"/>
  </si>
  <si>
    <t>8ZK</t>
    <phoneticPr fontId="2" type="noConversion"/>
  </si>
  <si>
    <t>9MP</t>
    <phoneticPr fontId="2" type="noConversion"/>
  </si>
  <si>
    <t>3F0</t>
    <phoneticPr fontId="2" type="noConversion"/>
  </si>
  <si>
    <t>9XW</t>
    <phoneticPr fontId="2" type="noConversion"/>
  </si>
  <si>
    <t>13L521530-8ZK</t>
  </si>
  <si>
    <t>13L521530-8ZL</t>
    <phoneticPr fontId="2" type="noConversion"/>
  </si>
  <si>
    <t>13L521530-9E4</t>
    <phoneticPr fontId="2" type="noConversion"/>
  </si>
  <si>
    <t>13L521530-9MP</t>
    <phoneticPr fontId="2" type="noConversion"/>
  </si>
  <si>
    <t xml:space="preserve">529687
(Big)
</t>
    <phoneticPr fontId="2" type="noConversion"/>
  </si>
  <si>
    <t>2XL</t>
    <phoneticPr fontId="2" type="noConversion"/>
  </si>
  <si>
    <t>3XL</t>
    <phoneticPr fontId="2" type="noConversion"/>
  </si>
  <si>
    <t>4XL</t>
    <phoneticPr fontId="2" type="noConversion"/>
  </si>
  <si>
    <t>13L529687-8ZK</t>
    <phoneticPr fontId="2" type="noConversion"/>
  </si>
  <si>
    <t>13L529687-8ZL</t>
    <phoneticPr fontId="2" type="noConversion"/>
  </si>
  <si>
    <t>13L529687-9E4</t>
    <phoneticPr fontId="2" type="noConversion"/>
  </si>
  <si>
    <t>13L529687-9MP</t>
    <phoneticPr fontId="2" type="noConversion"/>
  </si>
  <si>
    <t>521530
(Regular)</t>
    <phoneticPr fontId="8" type="noConversion"/>
  </si>
  <si>
    <t>529687
(Big)</t>
    <phoneticPr fontId="8" type="noConversion"/>
  </si>
  <si>
    <t>4500458803
KOHLS</t>
    <phoneticPr fontId="2" type="noConversion"/>
  </si>
  <si>
    <t>4500458810
(Retail)</t>
    <phoneticPr fontId="2" type="noConversion"/>
  </si>
  <si>
    <t>Total</t>
    <phoneticPr fontId="2" type="noConversion"/>
  </si>
  <si>
    <t>4500458809
(Retail)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</si>
</sst>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3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92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80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/>
    </xf>
    <xf numFmtId="49" fontId="9" fillId="0" borderId="2" xfId="2" applyNumberFormat="1" applyFont="1" applyBorder="1" applyAlignment="1">
      <alignment horizontal="center" vertical="center" wrapText="1"/>
    </xf>
    <xf numFmtId="11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8" fontId="5" fillId="2" borderId="4" xfId="0" applyNumberFormat="1" applyFont="1" applyFill="1" applyBorder="1" applyAlignment="1">
      <alignment horizontal="center" vertical="center" wrapText="1"/>
    </xf>
    <xf numFmtId="0" fontId="11" fillId="4" borderId="5" xfId="2" applyFont="1" applyFill="1" applyBorder="1" applyAlignment="1">
      <alignment horizontal="center" vertical="center"/>
    </xf>
    <xf numFmtId="0" fontId="11" fillId="4" borderId="6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49" fontId="11" fillId="0" borderId="1" xfId="2" applyNumberFormat="1" applyFont="1" applyBorder="1" applyAlignment="1">
      <alignment horizontal="left" vertical="center"/>
    </xf>
    <xf numFmtId="0" fontId="11" fillId="0" borderId="1" xfId="2" applyFont="1" applyBorder="1" applyAlignment="1">
      <alignment horizontal="centerContinuous" vertical="center"/>
    </xf>
    <xf numFmtId="0" fontId="11" fillId="0" borderId="1" xfId="2" applyFont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41" fontId="11" fillId="0" borderId="1" xfId="1" applyFont="1" applyFill="1" applyBorder="1" applyAlignment="1">
      <alignment horizontal="right" vertical="center"/>
    </xf>
    <xf numFmtId="0" fontId="9" fillId="0" borderId="1" xfId="2" applyFont="1" applyBorder="1" applyAlignment="1">
      <alignment horizontal="centerContinuous" vertical="center"/>
    </xf>
    <xf numFmtId="41" fontId="11" fillId="0" borderId="1" xfId="1" applyFont="1" applyBorder="1" applyAlignment="1">
      <alignment vertical="center"/>
    </xf>
    <xf numFmtId="41" fontId="11" fillId="0" borderId="1" xfId="1" applyFont="1" applyBorder="1" applyAlignment="1">
      <alignment horizontal="right" vertical="center"/>
    </xf>
    <xf numFmtId="0" fontId="11" fillId="5" borderId="8" xfId="2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vertical="center"/>
    </xf>
    <xf numFmtId="41" fontId="11" fillId="6" borderId="12" xfId="1" applyFont="1" applyFill="1" applyBorder="1" applyAlignment="1">
      <alignment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49" fontId="12" fillId="0" borderId="1" xfId="2" applyNumberFormat="1" applyFont="1" applyBorder="1" applyAlignment="1">
      <alignment horizontal="left" vertical="center"/>
    </xf>
    <xf numFmtId="0" fontId="12" fillId="0" borderId="1" xfId="2" applyFont="1" applyBorder="1" applyAlignment="1">
      <alignment horizontal="centerContinuous" vertical="center"/>
    </xf>
    <xf numFmtId="0" fontId="12" fillId="0" borderId="1" xfId="2" applyFont="1" applyBorder="1" applyAlignment="1">
      <alignment vertical="center"/>
    </xf>
    <xf numFmtId="41" fontId="12" fillId="0" borderId="1" xfId="1" applyFont="1" applyFill="1" applyBorder="1" applyAlignment="1">
      <alignment vertical="center"/>
    </xf>
    <xf numFmtId="41" fontId="12" fillId="0" borderId="1" xfId="1" applyFont="1" applyFill="1" applyBorder="1" applyAlignment="1">
      <alignment horizontal="right" vertical="center"/>
    </xf>
    <xf numFmtId="41" fontId="11" fillId="0" borderId="1" xfId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41" fontId="11" fillId="0" borderId="14" xfId="1" applyFont="1" applyBorder="1" applyAlignment="1">
      <alignment horizontal="center" vertical="center"/>
    </xf>
    <xf numFmtId="41" fontId="11" fillId="5" borderId="15" xfId="1" applyFont="1" applyFill="1" applyBorder="1" applyAlignment="1">
      <alignment horizontal="center" vertical="center"/>
    </xf>
    <xf numFmtId="41" fontId="11" fillId="5" borderId="16" xfId="1" applyFont="1" applyFill="1" applyBorder="1" applyAlignment="1">
      <alignment horizontal="center" vertical="center"/>
    </xf>
    <xf numFmtId="41" fontId="11" fillId="5" borderId="8" xfId="1" applyFont="1" applyFill="1" applyBorder="1" applyAlignment="1">
      <alignment horizontal="center" vertical="center"/>
    </xf>
    <xf numFmtId="41" fontId="11" fillId="5" borderId="17" xfId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6" borderId="11" xfId="2" applyFont="1" applyFill="1" applyBorder="1" applyAlignment="1">
      <alignment horizontal="center" vertical="center"/>
    </xf>
    <xf numFmtId="41" fontId="11" fillId="6" borderId="10" xfId="1" applyFont="1" applyFill="1" applyBorder="1" applyAlignment="1">
      <alignment horizontal="center" vertical="center"/>
    </xf>
    <xf numFmtId="41" fontId="11" fillId="6" borderId="11" xfId="1" applyFont="1" applyFill="1" applyBorder="1" applyAlignment="1">
      <alignment horizontal="center" vertical="center"/>
    </xf>
    <xf numFmtId="41" fontId="11" fillId="6" borderId="19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0" borderId="14" xfId="1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horizontal="center" vertical="center"/>
    </xf>
    <xf numFmtId="0" fontId="9" fillId="4" borderId="10" xfId="2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9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1" fontId="12" fillId="0" borderId="1" xfId="1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81190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108857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81189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152400</xdr:colOff>
      <xdr:row>59</xdr:row>
      <xdr:rowOff>0</xdr:rowOff>
    </xdr:from>
    <xdr:to>
      <xdr:col>8</xdr:col>
      <xdr:colOff>206375</xdr:colOff>
      <xdr:row>60</xdr:row>
      <xdr:rowOff>119289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V75"/>
  <sheetViews>
    <sheetView tabSelected="1" view="pageBreakPreview" topLeftCell="E1" zoomScaleNormal="100" zoomScaleSheetLayoutView="100" workbookViewId="0">
      <selection activeCell="K15" sqref="K15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17.796875" style="2" customWidth="1"/>
    <col min="4" max="4" width="12.59765625" style="2" customWidth="1"/>
    <col min="5" max="5" width="11.09765625" style="25" customWidth="1"/>
    <col min="6" max="6" width="25.19921875" style="2" customWidth="1"/>
    <col min="7" max="8" width="16.3984375" style="2" customWidth="1"/>
    <col min="9" max="9" width="10.796875" style="2" customWidth="1"/>
    <col min="10" max="10" width="7.59765625" style="2" customWidth="1"/>
    <col min="11" max="11" width="7" style="2" bestFit="1" customWidth="1"/>
    <col min="12" max="12" width="6.8984375" style="2" bestFit="1" customWidth="1"/>
    <col min="13" max="19" width="7" style="2" customWidth="1"/>
    <col min="20" max="21" width="9" style="2" bestFit="1" customWidth="1"/>
    <col min="22" max="22" width="10.796875" style="2" bestFit="1" customWidth="1"/>
    <col min="23" max="16384" width="8.8984375" style="2"/>
  </cols>
  <sheetData>
    <row r="1" spans="1:22" x14ac:dyDescent="0.25">
      <c r="A1" s="1"/>
      <c r="B1" s="1" t="s">
        <v>11</v>
      </c>
      <c r="C1" s="1"/>
      <c r="D1" s="1"/>
      <c r="E1" s="2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3.5" customHeight="1" x14ac:dyDescent="0.25">
      <c r="A2" s="1"/>
      <c r="B2" s="3" t="s">
        <v>29</v>
      </c>
      <c r="C2" s="1"/>
      <c r="D2" s="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4" t="s">
        <v>10</v>
      </c>
      <c r="C3" s="5" t="s">
        <v>1</v>
      </c>
      <c r="D3" s="5" t="s">
        <v>13</v>
      </c>
      <c r="E3" s="23" t="s">
        <v>31</v>
      </c>
      <c r="F3" s="4" t="s">
        <v>0</v>
      </c>
      <c r="G3" s="4" t="s">
        <v>42</v>
      </c>
      <c r="H3" s="4" t="s">
        <v>25</v>
      </c>
      <c r="I3" s="5" t="s">
        <v>2</v>
      </c>
      <c r="J3" s="5" t="s">
        <v>12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54</v>
      </c>
      <c r="R3" s="5" t="s">
        <v>55</v>
      </c>
      <c r="S3" s="5" t="s">
        <v>56</v>
      </c>
      <c r="T3" s="6" t="s">
        <v>9</v>
      </c>
      <c r="U3" s="6" t="s">
        <v>24</v>
      </c>
      <c r="V3" s="6" t="s">
        <v>23</v>
      </c>
    </row>
    <row r="4" spans="1:22" ht="14.4" customHeight="1" x14ac:dyDescent="0.25">
      <c r="A4" s="1"/>
      <c r="B4" s="11" t="s">
        <v>34</v>
      </c>
      <c r="C4" s="89">
        <v>4500458764</v>
      </c>
      <c r="D4" s="75" t="s">
        <v>35</v>
      </c>
      <c r="E4" s="23">
        <v>521530</v>
      </c>
      <c r="F4" s="26" t="s">
        <v>36</v>
      </c>
      <c r="G4" s="28" t="s">
        <v>43</v>
      </c>
      <c r="H4" s="12" t="s">
        <v>51</v>
      </c>
      <c r="I4" s="86">
        <v>44485</v>
      </c>
      <c r="J4" s="7"/>
      <c r="K4" s="6"/>
      <c r="L4" s="6">
        <v>92</v>
      </c>
      <c r="M4" s="6">
        <v>270</v>
      </c>
      <c r="N4" s="6">
        <v>239</v>
      </c>
      <c r="O4" s="6">
        <v>90</v>
      </c>
      <c r="P4" s="6">
        <v>29</v>
      </c>
      <c r="Q4" s="6"/>
      <c r="R4" s="6"/>
      <c r="S4" s="6"/>
      <c r="T4" s="6">
        <f t="shared" ref="T4:T10" si="0">SUM(L4:S4)</f>
        <v>720</v>
      </c>
      <c r="U4" s="13">
        <v>10.199999999999999</v>
      </c>
      <c r="V4" s="13">
        <f t="shared" ref="V4:V10" si="1">U4*T4</f>
        <v>7343.9999999999991</v>
      </c>
    </row>
    <row r="5" spans="1:22" ht="15.6" x14ac:dyDescent="0.25">
      <c r="A5" s="1"/>
      <c r="B5" s="72"/>
      <c r="C5" s="85"/>
      <c r="D5" s="76"/>
      <c r="E5" s="23">
        <v>521530</v>
      </c>
      <c r="F5" s="26" t="s">
        <v>37</v>
      </c>
      <c r="G5" s="29" t="s">
        <v>44</v>
      </c>
      <c r="H5" s="12" t="s">
        <v>50</v>
      </c>
      <c r="I5" s="87"/>
      <c r="J5" s="7"/>
      <c r="K5" s="6"/>
      <c r="L5" s="6">
        <v>25</v>
      </c>
      <c r="M5" s="6">
        <v>75</v>
      </c>
      <c r="N5" s="6">
        <v>67</v>
      </c>
      <c r="O5" s="6">
        <v>25</v>
      </c>
      <c r="P5" s="6">
        <v>25</v>
      </c>
      <c r="Q5" s="6"/>
      <c r="R5" s="6"/>
      <c r="S5" s="6"/>
      <c r="T5" s="6">
        <f t="shared" si="0"/>
        <v>217</v>
      </c>
      <c r="U5" s="13">
        <v>10.4</v>
      </c>
      <c r="V5" s="13">
        <f t="shared" si="1"/>
        <v>2256.8000000000002</v>
      </c>
    </row>
    <row r="6" spans="1:22" ht="15.6" x14ac:dyDescent="0.25">
      <c r="A6" s="1"/>
      <c r="B6" s="73"/>
      <c r="C6" s="85"/>
      <c r="D6" s="76"/>
      <c r="E6" s="23">
        <v>521530</v>
      </c>
      <c r="F6" s="26" t="s">
        <v>38</v>
      </c>
      <c r="G6" s="29" t="s">
        <v>45</v>
      </c>
      <c r="H6" s="12" t="s">
        <v>49</v>
      </c>
      <c r="I6" s="87"/>
      <c r="J6" s="7"/>
      <c r="K6" s="6"/>
      <c r="L6" s="6">
        <v>51</v>
      </c>
      <c r="M6" s="6">
        <v>150</v>
      </c>
      <c r="N6" s="6">
        <v>133</v>
      </c>
      <c r="O6" s="6">
        <v>49</v>
      </c>
      <c r="P6" s="6">
        <v>25</v>
      </c>
      <c r="Q6" s="6"/>
      <c r="R6" s="6"/>
      <c r="S6" s="6"/>
      <c r="T6" s="6">
        <f t="shared" si="0"/>
        <v>408</v>
      </c>
      <c r="U6" s="13">
        <v>10.4</v>
      </c>
      <c r="V6" s="13">
        <f t="shared" si="1"/>
        <v>4243.2</v>
      </c>
    </row>
    <row r="7" spans="1:22" ht="15.6" x14ac:dyDescent="0.25">
      <c r="A7" s="1"/>
      <c r="B7" s="73"/>
      <c r="C7" s="85"/>
      <c r="D7" s="76"/>
      <c r="E7" s="23">
        <v>521530</v>
      </c>
      <c r="F7" s="26" t="s">
        <v>39</v>
      </c>
      <c r="G7" s="29" t="s">
        <v>46</v>
      </c>
      <c r="H7" s="12" t="s">
        <v>52</v>
      </c>
      <c r="I7" s="87"/>
      <c r="J7" s="7"/>
      <c r="K7" s="6"/>
      <c r="L7" s="6">
        <v>64</v>
      </c>
      <c r="M7" s="6">
        <v>187</v>
      </c>
      <c r="N7" s="6">
        <v>167</v>
      </c>
      <c r="O7" s="6">
        <v>62</v>
      </c>
      <c r="P7" s="6">
        <v>25</v>
      </c>
      <c r="Q7" s="6"/>
      <c r="R7" s="6"/>
      <c r="S7" s="6"/>
      <c r="T7" s="6">
        <f t="shared" si="0"/>
        <v>505</v>
      </c>
      <c r="U7" s="13">
        <v>10.199999999999999</v>
      </c>
      <c r="V7" s="13">
        <f t="shared" si="1"/>
        <v>5151</v>
      </c>
    </row>
    <row r="8" spans="1:22" ht="15.6" x14ac:dyDescent="0.25">
      <c r="A8" s="1"/>
      <c r="B8" s="73"/>
      <c r="C8" s="85"/>
      <c r="D8" s="76"/>
      <c r="E8" s="23">
        <v>521530</v>
      </c>
      <c r="F8" s="26" t="s">
        <v>40</v>
      </c>
      <c r="G8" s="29" t="s">
        <v>47</v>
      </c>
      <c r="H8" s="12" t="s">
        <v>30</v>
      </c>
      <c r="I8" s="87"/>
      <c r="J8" s="7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  <c r="U8" s="13"/>
      <c r="V8" s="13">
        <f t="shared" si="1"/>
        <v>0</v>
      </c>
    </row>
    <row r="9" spans="1:22" ht="15.6" x14ac:dyDescent="0.25">
      <c r="A9" s="1"/>
      <c r="B9" s="73"/>
      <c r="C9" s="85"/>
      <c r="D9" s="76"/>
      <c r="E9" s="23">
        <v>521530</v>
      </c>
      <c r="F9" s="27" t="s">
        <v>41</v>
      </c>
      <c r="G9" s="30" t="s">
        <v>48</v>
      </c>
      <c r="H9" s="12" t="s">
        <v>32</v>
      </c>
      <c r="I9" s="87"/>
      <c r="J9" s="7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  <c r="U9" s="13"/>
      <c r="V9" s="13">
        <f t="shared" si="1"/>
        <v>0</v>
      </c>
    </row>
    <row r="10" spans="1:22" x14ac:dyDescent="0.25">
      <c r="A10" s="1"/>
      <c r="B10" s="73"/>
      <c r="C10" s="85"/>
      <c r="D10" s="76"/>
      <c r="E10" s="23"/>
      <c r="F10" s="4"/>
      <c r="G10" s="12"/>
      <c r="H10" s="12"/>
      <c r="I10" s="87"/>
      <c r="J10" s="7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  <c r="U10" s="13"/>
      <c r="V10" s="13">
        <f t="shared" si="1"/>
        <v>0</v>
      </c>
    </row>
    <row r="11" spans="1:22" x14ac:dyDescent="0.25">
      <c r="A11" s="1"/>
      <c r="B11" s="73"/>
      <c r="C11" s="85"/>
      <c r="D11" s="9"/>
      <c r="E11" s="24" t="s">
        <v>9</v>
      </c>
      <c r="F11" s="8"/>
      <c r="G11" s="8"/>
      <c r="H11" s="8"/>
      <c r="I11" s="87"/>
      <c r="J11" s="9" t="e">
        <f>SUM(#REF!)</f>
        <v>#REF!</v>
      </c>
      <c r="K11" s="10"/>
      <c r="L11" s="10">
        <f>SUM(L4:L10)</f>
        <v>232</v>
      </c>
      <c r="M11" s="10">
        <f>SUM(M4:M10)</f>
        <v>682</v>
      </c>
      <c r="N11" s="10">
        <f>SUM(N4:N10)</f>
        <v>606</v>
      </c>
      <c r="O11" s="10">
        <f>SUM(O4:O10)</f>
        <v>226</v>
      </c>
      <c r="P11" s="10">
        <f>SUM(P4:P10)</f>
        <v>104</v>
      </c>
      <c r="Q11" s="10">
        <f>SUM(Q4:Q9)</f>
        <v>0</v>
      </c>
      <c r="R11" s="10">
        <f>SUM(R4:R9)</f>
        <v>0</v>
      </c>
      <c r="S11" s="10">
        <f>SUM(S4:S9)</f>
        <v>0</v>
      </c>
      <c r="T11" s="10">
        <f>SUM(T4:T10)</f>
        <v>1850</v>
      </c>
      <c r="U11" s="10"/>
      <c r="V11" s="52">
        <f>SUM(V4:V10)</f>
        <v>18995</v>
      </c>
    </row>
    <row r="12" spans="1:22" ht="15.6" x14ac:dyDescent="0.25">
      <c r="A12" s="1"/>
      <c r="B12" s="73"/>
      <c r="C12" s="85"/>
      <c r="D12" s="75" t="s">
        <v>53</v>
      </c>
      <c r="E12" s="23">
        <v>521530</v>
      </c>
      <c r="F12" s="26" t="s">
        <v>36</v>
      </c>
      <c r="G12" s="28" t="s">
        <v>43</v>
      </c>
      <c r="H12" s="12" t="s">
        <v>59</v>
      </c>
      <c r="I12" s="87"/>
      <c r="J12" s="7"/>
      <c r="K12" s="6"/>
      <c r="L12" s="6"/>
      <c r="M12" s="6"/>
      <c r="N12" s="6"/>
      <c r="O12" s="6"/>
      <c r="P12" s="6"/>
      <c r="Q12" s="6">
        <v>178</v>
      </c>
      <c r="R12" s="6">
        <v>146</v>
      </c>
      <c r="S12" s="6">
        <v>44</v>
      </c>
      <c r="T12" s="6">
        <f t="shared" ref="T12:T18" si="2">SUM(L12:S12)</f>
        <v>368</v>
      </c>
      <c r="U12" s="13">
        <v>10.88</v>
      </c>
      <c r="V12" s="13">
        <f t="shared" ref="V12:V18" si="3">U12*T12</f>
        <v>4003.84</v>
      </c>
    </row>
    <row r="13" spans="1:22" ht="15.6" x14ac:dyDescent="0.25">
      <c r="A13" s="1"/>
      <c r="B13" s="73"/>
      <c r="C13" s="85"/>
      <c r="D13" s="76"/>
      <c r="E13" s="23">
        <v>521530</v>
      </c>
      <c r="F13" s="26" t="s">
        <v>37</v>
      </c>
      <c r="G13" s="29" t="s">
        <v>44</v>
      </c>
      <c r="H13" s="12" t="s">
        <v>58</v>
      </c>
      <c r="I13" s="87"/>
      <c r="J13" s="7"/>
      <c r="K13" s="6"/>
      <c r="L13" s="6"/>
      <c r="M13" s="6"/>
      <c r="N13" s="6"/>
      <c r="O13" s="6"/>
      <c r="P13" s="6"/>
      <c r="Q13" s="6">
        <v>58</v>
      </c>
      <c r="R13" s="6">
        <v>48</v>
      </c>
      <c r="S13" s="6">
        <v>25</v>
      </c>
      <c r="T13" s="6">
        <f t="shared" si="2"/>
        <v>131</v>
      </c>
      <c r="U13" s="13">
        <v>11.1</v>
      </c>
      <c r="V13" s="13">
        <f t="shared" si="3"/>
        <v>1454.1</v>
      </c>
    </row>
    <row r="14" spans="1:22" ht="15.6" x14ac:dyDescent="0.25">
      <c r="A14" s="1"/>
      <c r="B14" s="73"/>
      <c r="C14" s="85"/>
      <c r="D14" s="76"/>
      <c r="E14" s="23">
        <v>521530</v>
      </c>
      <c r="F14" s="26" t="s">
        <v>38</v>
      </c>
      <c r="G14" s="29" t="s">
        <v>45</v>
      </c>
      <c r="H14" s="12" t="s">
        <v>57</v>
      </c>
      <c r="I14" s="87"/>
      <c r="J14" s="7"/>
      <c r="K14" s="6"/>
      <c r="L14" s="6"/>
      <c r="M14" s="6"/>
      <c r="N14" s="6"/>
      <c r="O14" s="6"/>
      <c r="P14" s="6"/>
      <c r="Q14" s="6">
        <v>99</v>
      </c>
      <c r="R14" s="6">
        <v>82</v>
      </c>
      <c r="S14" s="6">
        <v>25</v>
      </c>
      <c r="T14" s="6">
        <f t="shared" si="2"/>
        <v>206</v>
      </c>
      <c r="U14" s="13">
        <v>11.1</v>
      </c>
      <c r="V14" s="13">
        <f t="shared" si="3"/>
        <v>2286.6</v>
      </c>
    </row>
    <row r="15" spans="1:22" ht="15.6" x14ac:dyDescent="0.25">
      <c r="A15" s="1"/>
      <c r="B15" s="73"/>
      <c r="C15" s="85"/>
      <c r="D15" s="76"/>
      <c r="E15" s="23">
        <v>521530</v>
      </c>
      <c r="F15" s="26" t="s">
        <v>39</v>
      </c>
      <c r="G15" s="29" t="s">
        <v>46</v>
      </c>
      <c r="H15" s="12" t="s">
        <v>60</v>
      </c>
      <c r="I15" s="87"/>
      <c r="J15" s="7"/>
      <c r="K15" s="6"/>
      <c r="L15" s="6"/>
      <c r="M15" s="6"/>
      <c r="N15" s="6"/>
      <c r="O15" s="6"/>
      <c r="P15" s="6"/>
      <c r="Q15" s="6">
        <v>127</v>
      </c>
      <c r="R15" s="6">
        <v>104</v>
      </c>
      <c r="S15" s="6">
        <v>32</v>
      </c>
      <c r="T15" s="6">
        <f t="shared" si="2"/>
        <v>263</v>
      </c>
      <c r="U15" s="13">
        <v>10.88</v>
      </c>
      <c r="V15" s="13">
        <f t="shared" si="3"/>
        <v>2861.44</v>
      </c>
    </row>
    <row r="16" spans="1:22" ht="15.6" x14ac:dyDescent="0.25">
      <c r="A16" s="1"/>
      <c r="B16" s="73"/>
      <c r="C16" s="85"/>
      <c r="D16" s="76"/>
      <c r="E16" s="23">
        <v>521530</v>
      </c>
      <c r="F16" s="26" t="s">
        <v>40</v>
      </c>
      <c r="G16" s="29" t="s">
        <v>47</v>
      </c>
      <c r="H16" s="12" t="s">
        <v>30</v>
      </c>
      <c r="I16" s="87"/>
      <c r="J16" s="7"/>
      <c r="K16" s="6"/>
      <c r="L16" s="6"/>
      <c r="M16" s="6"/>
      <c r="N16" s="6"/>
      <c r="O16" s="6"/>
      <c r="P16" s="6"/>
      <c r="Q16" s="6"/>
      <c r="R16" s="6"/>
      <c r="S16" s="6"/>
      <c r="T16" s="6">
        <f t="shared" si="2"/>
        <v>0</v>
      </c>
      <c r="U16" s="13"/>
      <c r="V16" s="13">
        <f t="shared" si="3"/>
        <v>0</v>
      </c>
    </row>
    <row r="17" spans="1:22" ht="15.6" x14ac:dyDescent="0.25">
      <c r="A17" s="1"/>
      <c r="B17" s="73"/>
      <c r="C17" s="85"/>
      <c r="D17" s="76"/>
      <c r="E17" s="23">
        <v>521530</v>
      </c>
      <c r="F17" s="27" t="s">
        <v>41</v>
      </c>
      <c r="G17" s="30" t="s">
        <v>48</v>
      </c>
      <c r="H17" s="12" t="s">
        <v>32</v>
      </c>
      <c r="I17" s="87"/>
      <c r="J17" s="7"/>
      <c r="K17" s="6"/>
      <c r="L17" s="6"/>
      <c r="M17" s="6"/>
      <c r="N17" s="6"/>
      <c r="O17" s="6"/>
      <c r="P17" s="6"/>
      <c r="Q17" s="6"/>
      <c r="R17" s="6"/>
      <c r="S17" s="6"/>
      <c r="T17" s="6">
        <f t="shared" si="2"/>
        <v>0</v>
      </c>
      <c r="U17" s="13"/>
      <c r="V17" s="13">
        <f t="shared" si="3"/>
        <v>0</v>
      </c>
    </row>
    <row r="18" spans="1:22" x14ac:dyDescent="0.25">
      <c r="A18" s="1"/>
      <c r="B18" s="73"/>
      <c r="C18" s="85"/>
      <c r="D18" s="76"/>
      <c r="E18" s="23"/>
      <c r="F18" s="4"/>
      <c r="G18" s="12"/>
      <c r="H18" s="12"/>
      <c r="I18" s="87"/>
      <c r="J18" s="7"/>
      <c r="K18" s="6"/>
      <c r="L18" s="6"/>
      <c r="M18" s="6"/>
      <c r="N18" s="6"/>
      <c r="O18" s="6"/>
      <c r="P18" s="6"/>
      <c r="Q18" s="6"/>
      <c r="R18" s="6"/>
      <c r="S18" s="6"/>
      <c r="T18" s="6">
        <f t="shared" si="2"/>
        <v>0</v>
      </c>
      <c r="U18" s="13"/>
      <c r="V18" s="13">
        <f t="shared" si="3"/>
        <v>0</v>
      </c>
    </row>
    <row r="19" spans="1:22" x14ac:dyDescent="0.25">
      <c r="A19" s="1"/>
      <c r="B19" s="74"/>
      <c r="C19" s="90"/>
      <c r="D19" s="9"/>
      <c r="E19" s="24" t="s">
        <v>9</v>
      </c>
      <c r="F19" s="8"/>
      <c r="G19" s="8"/>
      <c r="H19" s="8"/>
      <c r="I19" s="88"/>
      <c r="J19" s="9" t="e">
        <f>SUM(#REF!)</f>
        <v>#REF!</v>
      </c>
      <c r="K19" s="10"/>
      <c r="L19" s="10">
        <f>SUM(L12:L18)</f>
        <v>0</v>
      </c>
      <c r="M19" s="10">
        <f>SUM(M12:M18)</f>
        <v>0</v>
      </c>
      <c r="N19" s="10">
        <f>SUM(N12:N18)</f>
        <v>0</v>
      </c>
      <c r="O19" s="10">
        <f>SUM(O12:O18)</f>
        <v>0</v>
      </c>
      <c r="P19" s="10">
        <f>SUM(P12:P18)</f>
        <v>0</v>
      </c>
      <c r="Q19" s="10">
        <f>SUM(Q12:Q17)</f>
        <v>462</v>
      </c>
      <c r="R19" s="10">
        <f>SUM(R12:R17)</f>
        <v>380</v>
      </c>
      <c r="S19" s="10">
        <f>SUM(S12:S17)</f>
        <v>126</v>
      </c>
      <c r="T19" s="10">
        <f>SUM(T12:T18)</f>
        <v>968</v>
      </c>
      <c r="U19" s="10"/>
      <c r="V19" s="52">
        <f>SUM(V12:V18)</f>
        <v>10605.980000000001</v>
      </c>
    </row>
    <row r="20" spans="1:22" ht="13.5" customHeight="1" x14ac:dyDescent="0.25">
      <c r="A20" s="1"/>
      <c r="B20" s="3"/>
      <c r="C20" s="1"/>
      <c r="D20" s="1"/>
      <c r="E20" s="2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4" t="s">
        <v>10</v>
      </c>
      <c r="C21" s="5" t="s">
        <v>1</v>
      </c>
      <c r="D21" s="5" t="s">
        <v>13</v>
      </c>
      <c r="E21" s="23" t="s">
        <v>31</v>
      </c>
      <c r="F21" s="4" t="s">
        <v>0</v>
      </c>
      <c r="G21" s="4" t="s">
        <v>42</v>
      </c>
      <c r="H21" s="4" t="s">
        <v>25</v>
      </c>
      <c r="I21" s="5" t="s">
        <v>2</v>
      </c>
      <c r="J21" s="5" t="s">
        <v>12</v>
      </c>
      <c r="K21" s="5" t="s">
        <v>3</v>
      </c>
      <c r="L21" s="5" t="s">
        <v>4</v>
      </c>
      <c r="M21" s="5" t="s">
        <v>5</v>
      </c>
      <c r="N21" s="5" t="s">
        <v>6</v>
      </c>
      <c r="O21" s="5" t="s">
        <v>7</v>
      </c>
      <c r="P21" s="5" t="s">
        <v>8</v>
      </c>
      <c r="Q21" s="5" t="s">
        <v>54</v>
      </c>
      <c r="R21" s="5" t="s">
        <v>55</v>
      </c>
      <c r="S21" s="5" t="s">
        <v>56</v>
      </c>
      <c r="T21" s="6" t="s">
        <v>9</v>
      </c>
      <c r="U21" s="6" t="s">
        <v>24</v>
      </c>
      <c r="V21" s="6" t="s">
        <v>23</v>
      </c>
    </row>
    <row r="22" spans="1:22" ht="14.4" customHeight="1" x14ac:dyDescent="0.25">
      <c r="A22" s="1"/>
      <c r="B22" s="11" t="s">
        <v>34</v>
      </c>
      <c r="C22" s="75" t="s">
        <v>63</v>
      </c>
      <c r="D22" s="75" t="s">
        <v>35</v>
      </c>
      <c r="E22" s="23">
        <v>521530</v>
      </c>
      <c r="F22" s="26" t="s">
        <v>36</v>
      </c>
      <c r="G22" s="28" t="s">
        <v>43</v>
      </c>
      <c r="H22" s="12" t="s">
        <v>51</v>
      </c>
      <c r="I22" s="86">
        <v>44528</v>
      </c>
      <c r="J22" s="7"/>
      <c r="K22" s="6"/>
      <c r="L22" s="6">
        <v>240</v>
      </c>
      <c r="M22" s="6">
        <v>480</v>
      </c>
      <c r="N22" s="6">
        <v>720</v>
      </c>
      <c r="O22" s="6">
        <v>720</v>
      </c>
      <c r="P22" s="6">
        <v>240</v>
      </c>
      <c r="Q22" s="6"/>
      <c r="R22" s="6"/>
      <c r="S22" s="6"/>
      <c r="T22" s="6">
        <f t="shared" ref="T22:T28" si="4">SUM(L22:S22)</f>
        <v>2400</v>
      </c>
      <c r="U22" s="13">
        <v>10.489999999999998</v>
      </c>
      <c r="V22" s="13">
        <f t="shared" ref="V22:V28" si="5">U22*T22</f>
        <v>25175.999999999996</v>
      </c>
    </row>
    <row r="23" spans="1:22" ht="15.6" x14ac:dyDescent="0.25">
      <c r="A23" s="1"/>
      <c r="B23" s="72"/>
      <c r="C23" s="85"/>
      <c r="D23" s="76"/>
      <c r="E23" s="23">
        <v>521530</v>
      </c>
      <c r="F23" s="26" t="s">
        <v>37</v>
      </c>
      <c r="G23" s="29" t="s">
        <v>44</v>
      </c>
      <c r="H23" s="12" t="s">
        <v>50</v>
      </c>
      <c r="I23" s="87"/>
      <c r="J23" s="7"/>
      <c r="K23" s="6"/>
      <c r="L23" s="6">
        <v>240</v>
      </c>
      <c r="M23" s="6">
        <v>480</v>
      </c>
      <c r="N23" s="6">
        <v>720</v>
      </c>
      <c r="O23" s="6">
        <v>720</v>
      </c>
      <c r="P23" s="6">
        <v>240</v>
      </c>
      <c r="Q23" s="6"/>
      <c r="R23" s="6"/>
      <c r="S23" s="6"/>
      <c r="T23" s="6">
        <f t="shared" si="4"/>
        <v>2400</v>
      </c>
      <c r="U23" s="13">
        <v>10.69</v>
      </c>
      <c r="V23" s="13">
        <f t="shared" si="5"/>
        <v>25656</v>
      </c>
    </row>
    <row r="24" spans="1:22" ht="15.6" x14ac:dyDescent="0.25">
      <c r="A24" s="1"/>
      <c r="B24" s="73"/>
      <c r="C24" s="85"/>
      <c r="D24" s="76"/>
      <c r="E24" s="23">
        <v>521530</v>
      </c>
      <c r="F24" s="26" t="s">
        <v>38</v>
      </c>
      <c r="G24" s="29" t="s">
        <v>45</v>
      </c>
      <c r="H24" s="12" t="s">
        <v>49</v>
      </c>
      <c r="I24" s="87"/>
      <c r="J24" s="7"/>
      <c r="K24" s="6"/>
      <c r="L24" s="6">
        <v>240</v>
      </c>
      <c r="M24" s="6">
        <v>480</v>
      </c>
      <c r="N24" s="6">
        <v>720</v>
      </c>
      <c r="O24" s="6">
        <v>720</v>
      </c>
      <c r="P24" s="6">
        <v>240</v>
      </c>
      <c r="Q24" s="6"/>
      <c r="R24" s="6"/>
      <c r="S24" s="6"/>
      <c r="T24" s="6">
        <f t="shared" si="4"/>
        <v>2400</v>
      </c>
      <c r="U24" s="13">
        <v>10.69</v>
      </c>
      <c r="V24" s="13">
        <f t="shared" si="5"/>
        <v>25656</v>
      </c>
    </row>
    <row r="25" spans="1:22" ht="15.6" x14ac:dyDescent="0.25">
      <c r="A25" s="1"/>
      <c r="B25" s="73"/>
      <c r="C25" s="85"/>
      <c r="D25" s="76"/>
      <c r="E25" s="23">
        <v>521530</v>
      </c>
      <c r="F25" s="26" t="s">
        <v>39</v>
      </c>
      <c r="G25" s="29" t="s">
        <v>46</v>
      </c>
      <c r="H25" s="12" t="s">
        <v>52</v>
      </c>
      <c r="I25" s="87"/>
      <c r="J25" s="7"/>
      <c r="K25" s="6"/>
      <c r="L25" s="6">
        <v>240</v>
      </c>
      <c r="M25" s="6">
        <v>480</v>
      </c>
      <c r="N25" s="6">
        <v>720</v>
      </c>
      <c r="O25" s="6">
        <v>720</v>
      </c>
      <c r="P25" s="6">
        <v>240</v>
      </c>
      <c r="Q25" s="6"/>
      <c r="R25" s="6"/>
      <c r="S25" s="6"/>
      <c r="T25" s="6">
        <f t="shared" si="4"/>
        <v>2400</v>
      </c>
      <c r="U25" s="13">
        <v>10.489999999999998</v>
      </c>
      <c r="V25" s="13">
        <f t="shared" si="5"/>
        <v>25175.999999999996</v>
      </c>
    </row>
    <row r="26" spans="1:22" ht="15.6" x14ac:dyDescent="0.25">
      <c r="A26" s="1"/>
      <c r="B26" s="73"/>
      <c r="C26" s="85"/>
      <c r="D26" s="76"/>
      <c r="E26" s="23">
        <v>521530</v>
      </c>
      <c r="F26" s="26" t="s">
        <v>40</v>
      </c>
      <c r="G26" s="29" t="s">
        <v>47</v>
      </c>
      <c r="H26" s="12" t="s">
        <v>30</v>
      </c>
      <c r="I26" s="87"/>
      <c r="J26" s="7"/>
      <c r="K26" s="6"/>
      <c r="L26" s="6"/>
      <c r="M26" s="6"/>
      <c r="N26" s="6"/>
      <c r="O26" s="6"/>
      <c r="P26" s="6"/>
      <c r="Q26" s="6"/>
      <c r="R26" s="6"/>
      <c r="S26" s="6"/>
      <c r="T26" s="6">
        <f t="shared" si="4"/>
        <v>0</v>
      </c>
      <c r="U26" s="13"/>
      <c r="V26" s="13">
        <f t="shared" si="5"/>
        <v>0</v>
      </c>
    </row>
    <row r="27" spans="1:22" ht="15.6" x14ac:dyDescent="0.25">
      <c r="A27" s="1"/>
      <c r="B27" s="73"/>
      <c r="C27" s="85"/>
      <c r="D27" s="76"/>
      <c r="E27" s="23">
        <v>521530</v>
      </c>
      <c r="F27" s="27" t="s">
        <v>41</v>
      </c>
      <c r="G27" s="30" t="s">
        <v>48</v>
      </c>
      <c r="H27" s="12" t="s">
        <v>32</v>
      </c>
      <c r="I27" s="87"/>
      <c r="J27" s="7"/>
      <c r="K27" s="6"/>
      <c r="L27" s="6"/>
      <c r="M27" s="6"/>
      <c r="N27" s="6"/>
      <c r="O27" s="6"/>
      <c r="P27" s="6"/>
      <c r="Q27" s="6"/>
      <c r="R27" s="6"/>
      <c r="S27" s="6"/>
      <c r="T27" s="6">
        <f t="shared" si="4"/>
        <v>0</v>
      </c>
      <c r="U27" s="13"/>
      <c r="V27" s="13">
        <f t="shared" si="5"/>
        <v>0</v>
      </c>
    </row>
    <row r="28" spans="1:22" x14ac:dyDescent="0.25">
      <c r="A28" s="1"/>
      <c r="B28" s="73"/>
      <c r="C28" s="85"/>
      <c r="D28" s="76"/>
      <c r="E28" s="23"/>
      <c r="F28" s="4"/>
      <c r="G28" s="12"/>
      <c r="H28" s="12"/>
      <c r="I28" s="87"/>
      <c r="J28" s="7"/>
      <c r="K28" s="6"/>
      <c r="L28" s="6"/>
      <c r="M28" s="6"/>
      <c r="N28" s="6"/>
      <c r="O28" s="6"/>
      <c r="P28" s="6"/>
      <c r="Q28" s="6"/>
      <c r="R28" s="6"/>
      <c r="S28" s="6"/>
      <c r="T28" s="6">
        <f t="shared" si="4"/>
        <v>0</v>
      </c>
      <c r="U28" s="13"/>
      <c r="V28" s="13">
        <f t="shared" si="5"/>
        <v>0</v>
      </c>
    </row>
    <row r="29" spans="1:22" x14ac:dyDescent="0.25">
      <c r="A29" s="1"/>
      <c r="B29" s="73"/>
      <c r="C29" s="85"/>
      <c r="D29" s="9"/>
      <c r="E29" s="24" t="s">
        <v>9</v>
      </c>
      <c r="F29" s="8"/>
      <c r="G29" s="8"/>
      <c r="H29" s="8"/>
      <c r="I29" s="88"/>
      <c r="J29" s="9" t="e">
        <f>SUM(#REF!)</f>
        <v>#REF!</v>
      </c>
      <c r="K29" s="10"/>
      <c r="L29" s="10">
        <f>SUM(L22:L28)</f>
        <v>960</v>
      </c>
      <c r="M29" s="10">
        <f>SUM(M22:M28)</f>
        <v>1920</v>
      </c>
      <c r="N29" s="10">
        <f>SUM(N22:N28)</f>
        <v>2880</v>
      </c>
      <c r="O29" s="10">
        <f>SUM(O22:O28)</f>
        <v>2880</v>
      </c>
      <c r="P29" s="10">
        <f>SUM(P22:P28)</f>
        <v>960</v>
      </c>
      <c r="Q29" s="10">
        <f>SUM(Q22:Q27)</f>
        <v>0</v>
      </c>
      <c r="R29" s="10">
        <f>SUM(R22:R27)</f>
        <v>0</v>
      </c>
      <c r="S29" s="10">
        <f>SUM(S22:S27)</f>
        <v>0</v>
      </c>
      <c r="T29" s="10">
        <f>SUM(T22:T28)</f>
        <v>9600</v>
      </c>
      <c r="U29" s="10"/>
      <c r="V29" s="52">
        <f>SUM(V22:V28)</f>
        <v>101664</v>
      </c>
    </row>
    <row r="30" spans="1:22" ht="15.6" x14ac:dyDescent="0.25">
      <c r="A30" s="1"/>
      <c r="B30" s="73"/>
      <c r="C30" s="89">
        <v>4500458765</v>
      </c>
      <c r="D30" s="75" t="s">
        <v>35</v>
      </c>
      <c r="E30" s="23">
        <v>521530</v>
      </c>
      <c r="F30" s="26" t="s">
        <v>36</v>
      </c>
      <c r="G30" s="28" t="s">
        <v>43</v>
      </c>
      <c r="H30" s="12" t="s">
        <v>51</v>
      </c>
      <c r="I30" s="86">
        <v>44528</v>
      </c>
      <c r="J30" s="7"/>
      <c r="K30" s="6"/>
      <c r="L30" s="6">
        <v>178</v>
      </c>
      <c r="M30" s="6">
        <v>522</v>
      </c>
      <c r="N30" s="6">
        <v>464</v>
      </c>
      <c r="O30" s="6">
        <v>174</v>
      </c>
      <c r="P30" s="6">
        <v>57</v>
      </c>
      <c r="Q30" s="6"/>
      <c r="R30" s="6"/>
      <c r="S30" s="6"/>
      <c r="T30" s="6">
        <f t="shared" ref="T30:T36" si="6">SUM(L30:S30)</f>
        <v>1395</v>
      </c>
      <c r="U30" s="13">
        <v>10.199999999999999</v>
      </c>
      <c r="V30" s="13">
        <f t="shared" ref="V30:V36" si="7">U30*T30</f>
        <v>14228.999999999998</v>
      </c>
    </row>
    <row r="31" spans="1:22" ht="15.6" x14ac:dyDescent="0.25">
      <c r="A31" s="1"/>
      <c r="B31" s="73"/>
      <c r="C31" s="85"/>
      <c r="D31" s="76"/>
      <c r="E31" s="23">
        <v>521530</v>
      </c>
      <c r="F31" s="26" t="s">
        <v>37</v>
      </c>
      <c r="G31" s="29" t="s">
        <v>44</v>
      </c>
      <c r="H31" s="12" t="s">
        <v>50</v>
      </c>
      <c r="I31" s="87"/>
      <c r="J31" s="7"/>
      <c r="K31" s="6"/>
      <c r="L31" s="6">
        <v>51</v>
      </c>
      <c r="M31" s="6">
        <v>150</v>
      </c>
      <c r="N31" s="6">
        <v>133</v>
      </c>
      <c r="O31" s="6">
        <v>49</v>
      </c>
      <c r="P31" s="6">
        <v>0</v>
      </c>
      <c r="Q31" s="6"/>
      <c r="R31" s="6"/>
      <c r="S31" s="6"/>
      <c r="T31" s="6">
        <f t="shared" si="6"/>
        <v>383</v>
      </c>
      <c r="U31" s="13">
        <v>10.4</v>
      </c>
      <c r="V31" s="13">
        <f t="shared" si="7"/>
        <v>3983.2000000000003</v>
      </c>
    </row>
    <row r="32" spans="1:22" ht="15.6" x14ac:dyDescent="0.25">
      <c r="A32" s="1"/>
      <c r="B32" s="73"/>
      <c r="C32" s="85"/>
      <c r="D32" s="76"/>
      <c r="E32" s="23">
        <v>521530</v>
      </c>
      <c r="F32" s="26" t="s">
        <v>38</v>
      </c>
      <c r="G32" s="29" t="s">
        <v>45</v>
      </c>
      <c r="H32" s="12" t="s">
        <v>49</v>
      </c>
      <c r="I32" s="87"/>
      <c r="J32" s="7"/>
      <c r="K32" s="6"/>
      <c r="L32" s="6">
        <v>102</v>
      </c>
      <c r="M32" s="6">
        <v>299</v>
      </c>
      <c r="N32" s="6">
        <v>267</v>
      </c>
      <c r="O32" s="6">
        <v>99</v>
      </c>
      <c r="P32" s="6">
        <v>25</v>
      </c>
      <c r="Q32" s="6"/>
      <c r="R32" s="6"/>
      <c r="S32" s="6"/>
      <c r="T32" s="6">
        <f t="shared" si="6"/>
        <v>792</v>
      </c>
      <c r="U32" s="13">
        <v>10.4</v>
      </c>
      <c r="V32" s="13">
        <f t="shared" si="7"/>
        <v>8236.8000000000011</v>
      </c>
    </row>
    <row r="33" spans="1:22" ht="15.6" x14ac:dyDescent="0.25">
      <c r="A33" s="1"/>
      <c r="B33" s="73"/>
      <c r="C33" s="85"/>
      <c r="D33" s="76"/>
      <c r="E33" s="23">
        <v>521530</v>
      </c>
      <c r="F33" s="26" t="s">
        <v>39</v>
      </c>
      <c r="G33" s="29" t="s">
        <v>46</v>
      </c>
      <c r="H33" s="12" t="s">
        <v>52</v>
      </c>
      <c r="I33" s="87"/>
      <c r="J33" s="7"/>
      <c r="K33" s="6"/>
      <c r="L33" s="6">
        <v>115</v>
      </c>
      <c r="M33" s="6">
        <v>337</v>
      </c>
      <c r="N33" s="6">
        <v>300</v>
      </c>
      <c r="O33" s="6">
        <v>112</v>
      </c>
      <c r="P33" s="6">
        <v>31</v>
      </c>
      <c r="Q33" s="6"/>
      <c r="R33" s="6"/>
      <c r="S33" s="6"/>
      <c r="T33" s="6">
        <f t="shared" si="6"/>
        <v>895</v>
      </c>
      <c r="U33" s="13">
        <v>10.199999999999999</v>
      </c>
      <c r="V33" s="13">
        <f t="shared" si="7"/>
        <v>9129</v>
      </c>
    </row>
    <row r="34" spans="1:22" ht="15.6" x14ac:dyDescent="0.25">
      <c r="A34" s="1"/>
      <c r="B34" s="73"/>
      <c r="C34" s="85"/>
      <c r="D34" s="76"/>
      <c r="E34" s="23">
        <v>521530</v>
      </c>
      <c r="F34" s="26" t="s">
        <v>40</v>
      </c>
      <c r="G34" s="29" t="s">
        <v>47</v>
      </c>
      <c r="H34" s="12" t="s">
        <v>30</v>
      </c>
      <c r="I34" s="87"/>
      <c r="J34" s="7"/>
      <c r="K34" s="6"/>
      <c r="L34" s="6"/>
      <c r="M34" s="6"/>
      <c r="N34" s="6"/>
      <c r="O34" s="6"/>
      <c r="P34" s="6"/>
      <c r="Q34" s="6"/>
      <c r="R34" s="6"/>
      <c r="S34" s="6"/>
      <c r="T34" s="6">
        <f t="shared" si="6"/>
        <v>0</v>
      </c>
      <c r="U34" s="13"/>
      <c r="V34" s="13">
        <f t="shared" si="7"/>
        <v>0</v>
      </c>
    </row>
    <row r="35" spans="1:22" ht="15.6" x14ac:dyDescent="0.25">
      <c r="A35" s="1"/>
      <c r="B35" s="73"/>
      <c r="C35" s="85"/>
      <c r="D35" s="76"/>
      <c r="E35" s="23">
        <v>521530</v>
      </c>
      <c r="F35" s="27" t="s">
        <v>41</v>
      </c>
      <c r="G35" s="30" t="s">
        <v>48</v>
      </c>
      <c r="H35" s="12" t="s">
        <v>32</v>
      </c>
      <c r="I35" s="87"/>
      <c r="J35" s="7"/>
      <c r="K35" s="6"/>
      <c r="L35" s="6"/>
      <c r="M35" s="6"/>
      <c r="N35" s="6"/>
      <c r="O35" s="6"/>
      <c r="P35" s="6"/>
      <c r="Q35" s="6"/>
      <c r="R35" s="6"/>
      <c r="S35" s="6"/>
      <c r="T35" s="6">
        <f t="shared" si="6"/>
        <v>0</v>
      </c>
      <c r="U35" s="13"/>
      <c r="V35" s="13">
        <f t="shared" si="7"/>
        <v>0</v>
      </c>
    </row>
    <row r="36" spans="1:22" x14ac:dyDescent="0.25">
      <c r="A36" s="1"/>
      <c r="B36" s="73"/>
      <c r="C36" s="85"/>
      <c r="D36" s="76"/>
      <c r="E36" s="23"/>
      <c r="F36" s="4"/>
      <c r="G36" s="12"/>
      <c r="H36" s="12"/>
      <c r="I36" s="87"/>
      <c r="J36" s="7"/>
      <c r="K36" s="6"/>
      <c r="L36" s="6"/>
      <c r="M36" s="6"/>
      <c r="N36" s="6"/>
      <c r="O36" s="6"/>
      <c r="P36" s="6"/>
      <c r="Q36" s="6"/>
      <c r="R36" s="6"/>
      <c r="S36" s="6"/>
      <c r="T36" s="6">
        <f t="shared" si="6"/>
        <v>0</v>
      </c>
      <c r="U36" s="13"/>
      <c r="V36" s="13">
        <f t="shared" si="7"/>
        <v>0</v>
      </c>
    </row>
    <row r="37" spans="1:22" x14ac:dyDescent="0.25">
      <c r="A37" s="1"/>
      <c r="B37" s="74"/>
      <c r="C37" s="90"/>
      <c r="D37" s="9"/>
      <c r="E37" s="24" t="s">
        <v>9</v>
      </c>
      <c r="F37" s="8"/>
      <c r="G37" s="8"/>
      <c r="H37" s="8"/>
      <c r="I37" s="88"/>
      <c r="J37" s="9" t="e">
        <f>SUM(#REF!)</f>
        <v>#REF!</v>
      </c>
      <c r="K37" s="10"/>
      <c r="L37" s="10">
        <f>SUM(L30:L36)</f>
        <v>446</v>
      </c>
      <c r="M37" s="10">
        <f>SUM(M30:M36)</f>
        <v>1308</v>
      </c>
      <c r="N37" s="10">
        <f>SUM(N30:N36)</f>
        <v>1164</v>
      </c>
      <c r="O37" s="10">
        <f>SUM(O30:O36)</f>
        <v>434</v>
      </c>
      <c r="P37" s="10">
        <f>SUM(P30:P36)</f>
        <v>113</v>
      </c>
      <c r="Q37" s="10">
        <f>SUM(Q30:Q35)</f>
        <v>0</v>
      </c>
      <c r="R37" s="10">
        <f>SUM(R30:R35)</f>
        <v>0</v>
      </c>
      <c r="S37" s="10">
        <f>SUM(S30:S35)</f>
        <v>0</v>
      </c>
      <c r="T37" s="10">
        <f>SUM(T30:T36)</f>
        <v>3465</v>
      </c>
      <c r="U37" s="10"/>
      <c r="V37" s="52">
        <f>SUM(V30:V36)</f>
        <v>35578</v>
      </c>
    </row>
    <row r="38" spans="1:22" x14ac:dyDescent="0.25">
      <c r="A38" s="1"/>
      <c r="B38" s="31"/>
      <c r="C38" s="32"/>
      <c r="D38" s="9"/>
      <c r="E38" s="24"/>
      <c r="F38" s="8"/>
      <c r="G38" s="8"/>
      <c r="H38" s="8"/>
      <c r="I38" s="33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s="20" customFormat="1" x14ac:dyDescent="0.25">
      <c r="A39" s="14"/>
      <c r="B39" s="51" t="s">
        <v>65</v>
      </c>
      <c r="C39" s="16"/>
      <c r="D39" s="16"/>
      <c r="E39" s="15"/>
      <c r="F39" s="15"/>
      <c r="G39" s="15"/>
      <c r="H39" s="15"/>
      <c r="I39" s="15"/>
      <c r="J39" s="17"/>
      <c r="K39" s="17"/>
      <c r="L39" s="18"/>
      <c r="M39" s="18"/>
      <c r="N39" s="18"/>
      <c r="O39" s="18"/>
      <c r="P39" s="18"/>
      <c r="Q39" s="18"/>
      <c r="R39" s="18"/>
      <c r="S39" s="18"/>
      <c r="T39" s="18"/>
      <c r="U39" s="17"/>
      <c r="V39" s="19"/>
    </row>
    <row r="40" spans="1:22" x14ac:dyDescent="0.25">
      <c r="A40" s="1"/>
      <c r="B40" s="4" t="s">
        <v>10</v>
      </c>
      <c r="C40" s="5" t="s">
        <v>1</v>
      </c>
      <c r="D40" s="5" t="s">
        <v>13</v>
      </c>
      <c r="E40" s="23" t="s">
        <v>31</v>
      </c>
      <c r="F40" s="4" t="s">
        <v>0</v>
      </c>
      <c r="G40" s="4" t="s">
        <v>42</v>
      </c>
      <c r="H40" s="4" t="s">
        <v>25</v>
      </c>
      <c r="I40" s="5" t="s">
        <v>2</v>
      </c>
      <c r="J40" s="5" t="s">
        <v>12</v>
      </c>
      <c r="K40" s="5" t="s">
        <v>3</v>
      </c>
      <c r="L40" s="5" t="s">
        <v>4</v>
      </c>
      <c r="M40" s="5" t="s">
        <v>5</v>
      </c>
      <c r="N40" s="5" t="s">
        <v>6</v>
      </c>
      <c r="O40" s="5" t="s">
        <v>7</v>
      </c>
      <c r="P40" s="5" t="s">
        <v>8</v>
      </c>
      <c r="Q40" s="5" t="s">
        <v>54</v>
      </c>
      <c r="R40" s="5" t="s">
        <v>55</v>
      </c>
      <c r="S40" s="5" t="s">
        <v>56</v>
      </c>
      <c r="T40" s="6" t="s">
        <v>9</v>
      </c>
      <c r="U40" s="6" t="s">
        <v>24</v>
      </c>
      <c r="V40" s="6" t="s">
        <v>23</v>
      </c>
    </row>
    <row r="41" spans="1:22" ht="14.4" customHeight="1" x14ac:dyDescent="0.25">
      <c r="A41" s="1"/>
      <c r="B41" s="11" t="s">
        <v>34</v>
      </c>
      <c r="C41" s="89" t="s">
        <v>33</v>
      </c>
      <c r="D41" s="75" t="s">
        <v>35</v>
      </c>
      <c r="E41" s="23">
        <v>521530</v>
      </c>
      <c r="F41" s="26" t="s">
        <v>36</v>
      </c>
      <c r="G41" s="28" t="s">
        <v>43</v>
      </c>
      <c r="H41" s="12" t="s">
        <v>51</v>
      </c>
      <c r="I41" s="86"/>
      <c r="J41" s="7"/>
      <c r="K41" s="6"/>
      <c r="L41" s="6">
        <f>L4+L22+L12+L30</f>
        <v>510</v>
      </c>
      <c r="M41" s="6">
        <f t="shared" ref="M41:P41" si="8">M4+M22+M12+M30</f>
        <v>1272</v>
      </c>
      <c r="N41" s="6">
        <f t="shared" si="8"/>
        <v>1423</v>
      </c>
      <c r="O41" s="6">
        <f t="shared" si="8"/>
        <v>984</v>
      </c>
      <c r="P41" s="6">
        <f t="shared" si="8"/>
        <v>326</v>
      </c>
      <c r="Q41" s="6"/>
      <c r="R41" s="6"/>
      <c r="S41" s="6"/>
      <c r="T41" s="6">
        <f>SUM(L41:S41)</f>
        <v>4515</v>
      </c>
      <c r="U41" s="13">
        <v>10.199999999999999</v>
      </c>
      <c r="V41" s="13">
        <f>U41*T41</f>
        <v>46053</v>
      </c>
    </row>
    <row r="42" spans="1:22" ht="15.6" x14ac:dyDescent="0.25">
      <c r="A42" s="1"/>
      <c r="B42" s="72"/>
      <c r="C42" s="85"/>
      <c r="D42" s="76"/>
      <c r="E42" s="23">
        <v>521530</v>
      </c>
      <c r="F42" s="26" t="s">
        <v>37</v>
      </c>
      <c r="G42" s="29" t="s">
        <v>44</v>
      </c>
      <c r="H42" s="12" t="s">
        <v>50</v>
      </c>
      <c r="I42" s="87"/>
      <c r="J42" s="7"/>
      <c r="K42" s="6"/>
      <c r="L42" s="6">
        <f t="shared" ref="L42:P42" si="9">L5+L23+L13+L31</f>
        <v>316</v>
      </c>
      <c r="M42" s="6">
        <f t="shared" si="9"/>
        <v>705</v>
      </c>
      <c r="N42" s="6">
        <f t="shared" si="9"/>
        <v>920</v>
      </c>
      <c r="O42" s="6">
        <f t="shared" si="9"/>
        <v>794</v>
      </c>
      <c r="P42" s="6">
        <f t="shared" si="9"/>
        <v>265</v>
      </c>
      <c r="Q42" s="6"/>
      <c r="R42" s="6"/>
      <c r="S42" s="6"/>
      <c r="T42" s="6">
        <f t="shared" ref="T42:T47" si="10">SUM(L42:S42)</f>
        <v>3000</v>
      </c>
      <c r="U42" s="13">
        <v>10.4</v>
      </c>
      <c r="V42" s="13">
        <f t="shared" ref="V42:V47" si="11">U42*T42</f>
        <v>31200</v>
      </c>
    </row>
    <row r="43" spans="1:22" ht="15.6" x14ac:dyDescent="0.25">
      <c r="A43" s="1"/>
      <c r="B43" s="73"/>
      <c r="C43" s="85"/>
      <c r="D43" s="76"/>
      <c r="E43" s="23">
        <v>521530</v>
      </c>
      <c r="F43" s="26" t="s">
        <v>38</v>
      </c>
      <c r="G43" s="29" t="s">
        <v>45</v>
      </c>
      <c r="H43" s="12" t="s">
        <v>49</v>
      </c>
      <c r="I43" s="87"/>
      <c r="J43" s="7"/>
      <c r="K43" s="6"/>
      <c r="L43" s="6">
        <f t="shared" ref="L43:P43" si="12">L6+L24+L14+L32</f>
        <v>393</v>
      </c>
      <c r="M43" s="6">
        <f t="shared" si="12"/>
        <v>929</v>
      </c>
      <c r="N43" s="6">
        <f t="shared" si="12"/>
        <v>1120</v>
      </c>
      <c r="O43" s="6">
        <f t="shared" si="12"/>
        <v>868</v>
      </c>
      <c r="P43" s="6">
        <f t="shared" si="12"/>
        <v>290</v>
      </c>
      <c r="Q43" s="6"/>
      <c r="R43" s="6"/>
      <c r="S43" s="6"/>
      <c r="T43" s="6">
        <f t="shared" si="10"/>
        <v>3600</v>
      </c>
      <c r="U43" s="13">
        <v>10.4</v>
      </c>
      <c r="V43" s="13">
        <f t="shared" si="11"/>
        <v>37440</v>
      </c>
    </row>
    <row r="44" spans="1:22" ht="15.6" x14ac:dyDescent="0.25">
      <c r="A44" s="1"/>
      <c r="B44" s="73"/>
      <c r="C44" s="85"/>
      <c r="D44" s="76"/>
      <c r="E44" s="23">
        <v>521530</v>
      </c>
      <c r="F44" s="26" t="s">
        <v>39</v>
      </c>
      <c r="G44" s="29" t="s">
        <v>46</v>
      </c>
      <c r="H44" s="12" t="s">
        <v>52</v>
      </c>
      <c r="I44" s="87"/>
      <c r="J44" s="7"/>
      <c r="K44" s="6"/>
      <c r="L44" s="6">
        <f t="shared" ref="L44:P44" si="13">L7+L25+L15+L33</f>
        <v>419</v>
      </c>
      <c r="M44" s="6">
        <f t="shared" si="13"/>
        <v>1004</v>
      </c>
      <c r="N44" s="6">
        <f t="shared" si="13"/>
        <v>1187</v>
      </c>
      <c r="O44" s="6">
        <f t="shared" si="13"/>
        <v>894</v>
      </c>
      <c r="P44" s="6">
        <f t="shared" si="13"/>
        <v>296</v>
      </c>
      <c r="Q44" s="6"/>
      <c r="R44" s="6"/>
      <c r="S44" s="6"/>
      <c r="T44" s="6">
        <f t="shared" si="10"/>
        <v>3800</v>
      </c>
      <c r="U44" s="13">
        <v>10.199999999999999</v>
      </c>
      <c r="V44" s="13">
        <f t="shared" si="11"/>
        <v>38760</v>
      </c>
    </row>
    <row r="45" spans="1:22" ht="15.6" x14ac:dyDescent="0.25">
      <c r="A45" s="1"/>
      <c r="B45" s="73"/>
      <c r="C45" s="85"/>
      <c r="D45" s="76"/>
      <c r="E45" s="23">
        <v>521530</v>
      </c>
      <c r="F45" s="26" t="s">
        <v>40</v>
      </c>
      <c r="G45" s="29" t="s">
        <v>47</v>
      </c>
      <c r="H45" s="12" t="s">
        <v>30</v>
      </c>
      <c r="I45" s="87"/>
      <c r="J45" s="7"/>
      <c r="K45" s="6"/>
      <c r="L45" s="6"/>
      <c r="M45" s="6"/>
      <c r="N45" s="6"/>
      <c r="O45" s="6"/>
      <c r="P45" s="6"/>
      <c r="Q45" s="6"/>
      <c r="R45" s="6"/>
      <c r="S45" s="6"/>
      <c r="T45" s="6">
        <f t="shared" si="10"/>
        <v>0</v>
      </c>
      <c r="U45" s="13"/>
      <c r="V45" s="13">
        <f t="shared" si="11"/>
        <v>0</v>
      </c>
    </row>
    <row r="46" spans="1:22" ht="15.6" x14ac:dyDescent="0.25">
      <c r="A46" s="1"/>
      <c r="B46" s="73"/>
      <c r="C46" s="85"/>
      <c r="D46" s="76"/>
      <c r="E46" s="23">
        <v>521530</v>
      </c>
      <c r="F46" s="27" t="s">
        <v>41</v>
      </c>
      <c r="G46" s="30" t="s">
        <v>48</v>
      </c>
      <c r="H46" s="12" t="s">
        <v>32</v>
      </c>
      <c r="I46" s="87"/>
      <c r="J46" s="7"/>
      <c r="K46" s="6"/>
      <c r="L46" s="6"/>
      <c r="M46" s="6"/>
      <c r="N46" s="6"/>
      <c r="O46" s="6"/>
      <c r="P46" s="6"/>
      <c r="Q46" s="6"/>
      <c r="R46" s="6"/>
      <c r="S46" s="6"/>
      <c r="T46" s="6">
        <f t="shared" si="10"/>
        <v>0</v>
      </c>
      <c r="U46" s="13"/>
      <c r="V46" s="13">
        <f t="shared" si="11"/>
        <v>0</v>
      </c>
    </row>
    <row r="47" spans="1:22" x14ac:dyDescent="0.25">
      <c r="A47" s="1"/>
      <c r="B47" s="73"/>
      <c r="C47" s="85"/>
      <c r="D47" s="76"/>
      <c r="E47" s="23"/>
      <c r="F47" s="4"/>
      <c r="G47" s="12"/>
      <c r="H47" s="12"/>
      <c r="I47" s="87"/>
      <c r="J47" s="7"/>
      <c r="K47" s="6"/>
      <c r="L47" s="6"/>
      <c r="M47" s="6"/>
      <c r="N47" s="6"/>
      <c r="O47" s="6"/>
      <c r="P47" s="6"/>
      <c r="Q47" s="6"/>
      <c r="R47" s="6"/>
      <c r="S47" s="6"/>
      <c r="T47" s="6">
        <f t="shared" si="10"/>
        <v>0</v>
      </c>
      <c r="U47" s="13"/>
      <c r="V47" s="13">
        <f t="shared" si="11"/>
        <v>0</v>
      </c>
    </row>
    <row r="48" spans="1:22" x14ac:dyDescent="0.25">
      <c r="A48" s="1"/>
      <c r="B48" s="73"/>
      <c r="C48" s="85"/>
      <c r="D48" s="9"/>
      <c r="E48" s="24" t="s">
        <v>9</v>
      </c>
      <c r="F48" s="8"/>
      <c r="G48" s="8"/>
      <c r="H48" s="8"/>
      <c r="I48" s="87"/>
      <c r="J48" s="9" t="e">
        <f>SUM(#REF!)</f>
        <v>#REF!</v>
      </c>
      <c r="K48" s="10"/>
      <c r="L48" s="10">
        <f>SUM(L41:L47)</f>
        <v>1638</v>
      </c>
      <c r="M48" s="10">
        <f>SUM(M41:M47)</f>
        <v>3910</v>
      </c>
      <c r="N48" s="10">
        <f>SUM(N41:N47)</f>
        <v>4650</v>
      </c>
      <c r="O48" s="10">
        <f>SUM(O41:O47)</f>
        <v>3540</v>
      </c>
      <c r="P48" s="10">
        <f>SUM(P41:P47)</f>
        <v>1177</v>
      </c>
      <c r="Q48" s="10">
        <f>SUM(Q41:Q46)</f>
        <v>0</v>
      </c>
      <c r="R48" s="10">
        <f>SUM(R41:R46)</f>
        <v>0</v>
      </c>
      <c r="S48" s="10">
        <f>SUM(S41:S46)</f>
        <v>0</v>
      </c>
      <c r="T48" s="10">
        <f>SUM(T41:T47)</f>
        <v>14915</v>
      </c>
      <c r="U48" s="10"/>
      <c r="V48" s="52">
        <f>SUM(V41:V47)</f>
        <v>153453</v>
      </c>
    </row>
    <row r="49" spans="1:22" ht="15.6" x14ac:dyDescent="0.25">
      <c r="A49" s="1"/>
      <c r="B49" s="73"/>
      <c r="C49" s="85"/>
      <c r="D49" s="75" t="s">
        <v>53</v>
      </c>
      <c r="E49" s="23">
        <v>521530</v>
      </c>
      <c r="F49" s="26" t="s">
        <v>36</v>
      </c>
      <c r="G49" s="28" t="s">
        <v>43</v>
      </c>
      <c r="H49" s="12" t="s">
        <v>59</v>
      </c>
      <c r="I49" s="87"/>
      <c r="J49" s="7"/>
      <c r="K49" s="6"/>
      <c r="L49" s="6"/>
      <c r="M49" s="6"/>
      <c r="N49" s="6"/>
      <c r="O49" s="6"/>
      <c r="P49" s="6"/>
      <c r="Q49" s="6">
        <f>Q12</f>
        <v>178</v>
      </c>
      <c r="R49" s="6">
        <f t="shared" ref="R49:S49" si="14">R12</f>
        <v>146</v>
      </c>
      <c r="S49" s="6">
        <f t="shared" si="14"/>
        <v>44</v>
      </c>
      <c r="T49" s="6">
        <f>SUM(L49:S49)</f>
        <v>368</v>
      </c>
      <c r="U49" s="13">
        <v>10.88</v>
      </c>
      <c r="V49" s="13">
        <f>U49*T49</f>
        <v>4003.84</v>
      </c>
    </row>
    <row r="50" spans="1:22" ht="15.6" x14ac:dyDescent="0.25">
      <c r="A50" s="1"/>
      <c r="B50" s="73"/>
      <c r="C50" s="85"/>
      <c r="D50" s="76"/>
      <c r="E50" s="23">
        <v>521530</v>
      </c>
      <c r="F50" s="26" t="s">
        <v>37</v>
      </c>
      <c r="G50" s="29" t="s">
        <v>44</v>
      </c>
      <c r="H50" s="12" t="s">
        <v>58</v>
      </c>
      <c r="I50" s="87"/>
      <c r="J50" s="7"/>
      <c r="K50" s="6"/>
      <c r="L50" s="6"/>
      <c r="M50" s="6"/>
      <c r="N50" s="6"/>
      <c r="O50" s="6"/>
      <c r="P50" s="6"/>
      <c r="Q50" s="6">
        <f t="shared" ref="Q50:S50" si="15">Q13</f>
        <v>58</v>
      </c>
      <c r="R50" s="6">
        <f t="shared" si="15"/>
        <v>48</v>
      </c>
      <c r="S50" s="6">
        <f t="shared" si="15"/>
        <v>25</v>
      </c>
      <c r="T50" s="6">
        <f t="shared" ref="T50:T55" si="16">SUM(L50:S50)</f>
        <v>131</v>
      </c>
      <c r="U50" s="13">
        <v>11.1</v>
      </c>
      <c r="V50" s="13">
        <f t="shared" ref="V50:V55" si="17">U50*T50</f>
        <v>1454.1</v>
      </c>
    </row>
    <row r="51" spans="1:22" ht="15.6" x14ac:dyDescent="0.25">
      <c r="A51" s="1"/>
      <c r="B51" s="73"/>
      <c r="C51" s="85"/>
      <c r="D51" s="76"/>
      <c r="E51" s="23">
        <v>521530</v>
      </c>
      <c r="F51" s="26" t="s">
        <v>38</v>
      </c>
      <c r="G51" s="29" t="s">
        <v>45</v>
      </c>
      <c r="H51" s="12" t="s">
        <v>57</v>
      </c>
      <c r="I51" s="87"/>
      <c r="J51" s="7"/>
      <c r="K51" s="6"/>
      <c r="L51" s="6"/>
      <c r="M51" s="6"/>
      <c r="N51" s="6"/>
      <c r="O51" s="6"/>
      <c r="P51" s="6"/>
      <c r="Q51" s="6">
        <f t="shared" ref="Q51:S51" si="18">Q14</f>
        <v>99</v>
      </c>
      <c r="R51" s="6">
        <f t="shared" si="18"/>
        <v>82</v>
      </c>
      <c r="S51" s="6">
        <f t="shared" si="18"/>
        <v>25</v>
      </c>
      <c r="T51" s="6">
        <f t="shared" si="16"/>
        <v>206</v>
      </c>
      <c r="U51" s="13">
        <v>11.1</v>
      </c>
      <c r="V51" s="13">
        <f t="shared" si="17"/>
        <v>2286.6</v>
      </c>
    </row>
    <row r="52" spans="1:22" ht="15.6" x14ac:dyDescent="0.25">
      <c r="A52" s="1"/>
      <c r="B52" s="73"/>
      <c r="C52" s="85"/>
      <c r="D52" s="76"/>
      <c r="E52" s="23">
        <v>521530</v>
      </c>
      <c r="F52" s="26" t="s">
        <v>39</v>
      </c>
      <c r="G52" s="29" t="s">
        <v>46</v>
      </c>
      <c r="H52" s="12" t="s">
        <v>60</v>
      </c>
      <c r="I52" s="87"/>
      <c r="J52" s="7"/>
      <c r="K52" s="6"/>
      <c r="L52" s="6"/>
      <c r="M52" s="6"/>
      <c r="N52" s="6"/>
      <c r="O52" s="6"/>
      <c r="P52" s="6"/>
      <c r="Q52" s="6">
        <f t="shared" ref="Q52:S52" si="19">Q15</f>
        <v>127</v>
      </c>
      <c r="R52" s="6">
        <f t="shared" si="19"/>
        <v>104</v>
      </c>
      <c r="S52" s="6">
        <f t="shared" si="19"/>
        <v>32</v>
      </c>
      <c r="T52" s="6">
        <f t="shared" si="16"/>
        <v>263</v>
      </c>
      <c r="U52" s="13">
        <v>10.88</v>
      </c>
      <c r="V52" s="13">
        <f t="shared" si="17"/>
        <v>2861.44</v>
      </c>
    </row>
    <row r="53" spans="1:22" ht="15.6" x14ac:dyDescent="0.25">
      <c r="A53" s="1"/>
      <c r="B53" s="73"/>
      <c r="C53" s="85"/>
      <c r="D53" s="76"/>
      <c r="E53" s="23">
        <v>521530</v>
      </c>
      <c r="F53" s="26" t="s">
        <v>40</v>
      </c>
      <c r="G53" s="29" t="s">
        <v>47</v>
      </c>
      <c r="H53" s="12" t="s">
        <v>30</v>
      </c>
      <c r="I53" s="87"/>
      <c r="J53" s="7"/>
      <c r="K53" s="6"/>
      <c r="L53" s="6"/>
      <c r="M53" s="6"/>
      <c r="N53" s="6"/>
      <c r="O53" s="6"/>
      <c r="P53" s="6"/>
      <c r="Q53" s="6"/>
      <c r="R53" s="6"/>
      <c r="S53" s="6"/>
      <c r="T53" s="6">
        <f t="shared" si="16"/>
        <v>0</v>
      </c>
      <c r="U53" s="13"/>
      <c r="V53" s="13">
        <f t="shared" si="17"/>
        <v>0</v>
      </c>
    </row>
    <row r="54" spans="1:22" ht="15.6" x14ac:dyDescent="0.25">
      <c r="A54" s="1"/>
      <c r="B54" s="73"/>
      <c r="C54" s="85"/>
      <c r="D54" s="76"/>
      <c r="E54" s="23">
        <v>521530</v>
      </c>
      <c r="F54" s="27" t="s">
        <v>41</v>
      </c>
      <c r="G54" s="30" t="s">
        <v>48</v>
      </c>
      <c r="H54" s="12" t="s">
        <v>32</v>
      </c>
      <c r="I54" s="87"/>
      <c r="J54" s="7"/>
      <c r="K54" s="6"/>
      <c r="L54" s="6"/>
      <c r="M54" s="6"/>
      <c r="N54" s="6"/>
      <c r="O54" s="6"/>
      <c r="P54" s="6"/>
      <c r="Q54" s="6"/>
      <c r="R54" s="6"/>
      <c r="S54" s="6"/>
      <c r="T54" s="6">
        <f t="shared" si="16"/>
        <v>0</v>
      </c>
      <c r="U54" s="13"/>
      <c r="V54" s="13">
        <f t="shared" si="17"/>
        <v>0</v>
      </c>
    </row>
    <row r="55" spans="1:22" x14ac:dyDescent="0.25">
      <c r="A55" s="1"/>
      <c r="B55" s="73"/>
      <c r="C55" s="85"/>
      <c r="D55" s="76"/>
      <c r="E55" s="23"/>
      <c r="F55" s="4"/>
      <c r="G55" s="12"/>
      <c r="H55" s="12"/>
      <c r="I55" s="87"/>
      <c r="J55" s="7"/>
      <c r="K55" s="6"/>
      <c r="L55" s="6"/>
      <c r="M55" s="6"/>
      <c r="N55" s="6"/>
      <c r="O55" s="6"/>
      <c r="P55" s="6"/>
      <c r="Q55" s="6"/>
      <c r="R55" s="6"/>
      <c r="S55" s="6"/>
      <c r="T55" s="6">
        <f t="shared" si="16"/>
        <v>0</v>
      </c>
      <c r="U55" s="13"/>
      <c r="V55" s="13">
        <f t="shared" si="17"/>
        <v>0</v>
      </c>
    </row>
    <row r="56" spans="1:22" x14ac:dyDescent="0.25">
      <c r="A56" s="1"/>
      <c r="B56" s="74"/>
      <c r="C56" s="90"/>
      <c r="D56" s="9"/>
      <c r="E56" s="24" t="s">
        <v>9</v>
      </c>
      <c r="F56" s="8"/>
      <c r="G56" s="8"/>
      <c r="H56" s="8"/>
      <c r="I56" s="88"/>
      <c r="J56" s="9" t="e">
        <f>SUM(#REF!)</f>
        <v>#REF!</v>
      </c>
      <c r="K56" s="10"/>
      <c r="L56" s="10">
        <f>SUM(L49:L55)</f>
        <v>0</v>
      </c>
      <c r="M56" s="10">
        <f>SUM(M49:M55)</f>
        <v>0</v>
      </c>
      <c r="N56" s="10">
        <f>SUM(N49:N55)</f>
        <v>0</v>
      </c>
      <c r="O56" s="10">
        <f>SUM(O49:O55)</f>
        <v>0</v>
      </c>
      <c r="P56" s="10">
        <f>SUM(P49:P55)</f>
        <v>0</v>
      </c>
      <c r="Q56" s="10">
        <f>SUM(Q49:Q54)</f>
        <v>462</v>
      </c>
      <c r="R56" s="10">
        <f>SUM(R49:R54)</f>
        <v>380</v>
      </c>
      <c r="S56" s="10">
        <f>SUM(S49:S54)</f>
        <v>126</v>
      </c>
      <c r="T56" s="10">
        <f>SUM(T49:T55)</f>
        <v>968</v>
      </c>
      <c r="U56" s="10"/>
      <c r="V56" s="52">
        <f>SUM(V49:V55)</f>
        <v>10605.980000000001</v>
      </c>
    </row>
    <row r="57" spans="1:22" ht="13.5" customHeight="1" x14ac:dyDescent="0.25">
      <c r="A57" s="1"/>
      <c r="B57" s="3"/>
      <c r="C57" s="1"/>
      <c r="D57" s="1"/>
      <c r="E57" s="2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2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s="20" customFormat="1" x14ac:dyDescent="0.25">
      <c r="A59" s="14"/>
      <c r="B59" s="15"/>
      <c r="C59" s="16"/>
      <c r="D59" s="16"/>
      <c r="E59" s="15"/>
      <c r="F59" s="15"/>
      <c r="G59" s="15"/>
      <c r="H59" s="15"/>
      <c r="I59" s="15"/>
      <c r="J59" s="17"/>
      <c r="K59" s="17"/>
      <c r="L59" s="18"/>
      <c r="M59" s="18"/>
      <c r="N59" s="18"/>
      <c r="O59" s="18"/>
      <c r="P59" s="18"/>
      <c r="Q59" s="18"/>
      <c r="R59" s="18"/>
      <c r="S59" s="18"/>
      <c r="T59" s="18"/>
      <c r="U59" s="17"/>
      <c r="V59" s="19"/>
    </row>
    <row r="61" spans="1:22" ht="15" thickBot="1" x14ac:dyDescent="0.3"/>
    <row r="62" spans="1:22" ht="16.2" thickBot="1" x14ac:dyDescent="0.3">
      <c r="D62" s="34" t="s">
        <v>14</v>
      </c>
      <c r="E62" s="35" t="s">
        <v>15</v>
      </c>
      <c r="F62" s="36"/>
      <c r="G62" s="36" t="s">
        <v>16</v>
      </c>
      <c r="H62" s="36" t="s">
        <v>17</v>
      </c>
      <c r="I62" s="36" t="s">
        <v>18</v>
      </c>
      <c r="J62" s="36" t="s">
        <v>19</v>
      </c>
      <c r="K62" s="77" t="s">
        <v>20</v>
      </c>
      <c r="L62" s="77"/>
      <c r="M62" s="78" t="s">
        <v>26</v>
      </c>
      <c r="N62" s="78"/>
      <c r="O62" s="79" t="s">
        <v>27</v>
      </c>
      <c r="P62" s="80"/>
      <c r="Q62" s="37" t="s">
        <v>28</v>
      </c>
      <c r="R62" s="36"/>
      <c r="S62" s="77" t="s">
        <v>21</v>
      </c>
      <c r="T62" s="81"/>
    </row>
    <row r="63" spans="1:22" ht="15.6" x14ac:dyDescent="0.25">
      <c r="D63" s="82" t="s">
        <v>61</v>
      </c>
      <c r="E63" s="38" t="s">
        <v>36</v>
      </c>
      <c r="F63" s="39"/>
      <c r="G63" s="40">
        <v>510</v>
      </c>
      <c r="H63" s="41">
        <v>1272</v>
      </c>
      <c r="I63" s="42">
        <v>1423</v>
      </c>
      <c r="J63" s="41">
        <v>984</v>
      </c>
      <c r="K63" s="70">
        <v>326</v>
      </c>
      <c r="L63" s="70"/>
      <c r="M63" s="70"/>
      <c r="N63" s="70"/>
      <c r="O63" s="59"/>
      <c r="P63" s="59"/>
      <c r="Q63" s="41"/>
      <c r="R63" s="41"/>
      <c r="S63" s="70">
        <f>SUM(F63:R63)</f>
        <v>4515</v>
      </c>
      <c r="T63" s="71"/>
    </row>
    <row r="64" spans="1:22" ht="15.6" x14ac:dyDescent="0.25">
      <c r="D64" s="83"/>
      <c r="E64" s="38" t="s">
        <v>37</v>
      </c>
      <c r="F64" s="39"/>
      <c r="G64" s="40">
        <v>316</v>
      </c>
      <c r="H64" s="41">
        <v>705</v>
      </c>
      <c r="I64" s="42">
        <v>920</v>
      </c>
      <c r="J64" s="41">
        <v>794</v>
      </c>
      <c r="K64" s="70">
        <v>265</v>
      </c>
      <c r="L64" s="70"/>
      <c r="M64" s="70"/>
      <c r="N64" s="70"/>
      <c r="O64" s="59"/>
      <c r="P64" s="59"/>
      <c r="Q64" s="41"/>
      <c r="R64" s="41"/>
      <c r="S64" s="70">
        <f>SUM(F64:R64)</f>
        <v>3000</v>
      </c>
      <c r="T64" s="71"/>
    </row>
    <row r="65" spans="4:20" ht="15.6" x14ac:dyDescent="0.25">
      <c r="D65" s="83"/>
      <c r="E65" s="38" t="s">
        <v>38</v>
      </c>
      <c r="F65" s="39"/>
      <c r="G65" s="40">
        <v>393</v>
      </c>
      <c r="H65" s="41">
        <v>929</v>
      </c>
      <c r="I65" s="42">
        <v>1120</v>
      </c>
      <c r="J65" s="41">
        <v>868</v>
      </c>
      <c r="K65" s="70">
        <v>290</v>
      </c>
      <c r="L65" s="70"/>
      <c r="M65" s="70"/>
      <c r="N65" s="70"/>
      <c r="O65" s="59"/>
      <c r="P65" s="59"/>
      <c r="Q65" s="41"/>
      <c r="R65" s="41"/>
      <c r="S65" s="70">
        <f>SUM(F65:R65)</f>
        <v>3600</v>
      </c>
      <c r="T65" s="71"/>
    </row>
    <row r="66" spans="4:20" ht="15.6" x14ac:dyDescent="0.25">
      <c r="D66" s="83"/>
      <c r="E66" s="38" t="s">
        <v>39</v>
      </c>
      <c r="F66" s="43"/>
      <c r="G66" s="40">
        <v>419</v>
      </c>
      <c r="H66" s="44">
        <v>1004</v>
      </c>
      <c r="I66" s="45">
        <v>1187</v>
      </c>
      <c r="J66" s="44">
        <v>894</v>
      </c>
      <c r="K66" s="58">
        <v>296</v>
      </c>
      <c r="L66" s="58"/>
      <c r="M66" s="58"/>
      <c r="N66" s="58"/>
      <c r="O66" s="59"/>
      <c r="P66" s="59"/>
      <c r="Q66" s="44"/>
      <c r="R66" s="44"/>
      <c r="S66" s="70">
        <f>SUM(F66:R66)</f>
        <v>3800</v>
      </c>
      <c r="T66" s="71"/>
    </row>
    <row r="67" spans="4:20" ht="15.6" x14ac:dyDescent="0.25">
      <c r="D67" s="83"/>
      <c r="E67" s="39"/>
      <c r="F67" s="43"/>
      <c r="G67" s="40"/>
      <c r="H67" s="44"/>
      <c r="I67" s="45"/>
      <c r="J67" s="44"/>
      <c r="K67" s="58"/>
      <c r="L67" s="58"/>
      <c r="M67" s="58"/>
      <c r="N67" s="58"/>
      <c r="O67" s="59"/>
      <c r="P67" s="59"/>
      <c r="Q67" s="44">
        <f>SUM(G67:P67)</f>
        <v>0</v>
      </c>
      <c r="R67" s="44">
        <f>SUM(H67:Q67)</f>
        <v>0</v>
      </c>
      <c r="S67" s="58">
        <f>SUM(I67:R67)</f>
        <v>0</v>
      </c>
      <c r="T67" s="60"/>
    </row>
    <row r="68" spans="4:20" ht="16.2" thickBot="1" x14ac:dyDescent="0.3">
      <c r="D68" s="84"/>
      <c r="E68" s="46" t="s">
        <v>21</v>
      </c>
      <c r="F68" s="47">
        <f>SUM(F63:F66)</f>
        <v>0</v>
      </c>
      <c r="G68" s="47">
        <f>SUM(G63:G66)</f>
        <v>1638</v>
      </c>
      <c r="H68" s="47">
        <f>SUM(H63:H66)</f>
        <v>3910</v>
      </c>
      <c r="I68" s="47">
        <f>SUM(I63:I66)</f>
        <v>4650</v>
      </c>
      <c r="J68" s="47">
        <f>SUM(J63:J66)</f>
        <v>3540</v>
      </c>
      <c r="K68" s="61">
        <f>SUM(K63:L66)</f>
        <v>1177</v>
      </c>
      <c r="L68" s="62"/>
      <c r="M68" s="61">
        <f>SUM(M63:M66)</f>
        <v>0</v>
      </c>
      <c r="N68" s="62"/>
      <c r="O68" s="61">
        <f>SUM(O63:O66)</f>
        <v>0</v>
      </c>
      <c r="P68" s="62"/>
      <c r="Q68" s="47">
        <f>SUM(Q63:Q66)</f>
        <v>0</v>
      </c>
      <c r="R68" s="47">
        <f>SUM(R63:R66)</f>
        <v>0</v>
      </c>
      <c r="S68" s="63">
        <f>SUM(S63:T67)</f>
        <v>14915</v>
      </c>
      <c r="T68" s="64"/>
    </row>
    <row r="69" spans="4:20" ht="15.6" x14ac:dyDescent="0.25">
      <c r="D69" s="82" t="s">
        <v>62</v>
      </c>
      <c r="E69" s="38" t="s">
        <v>36</v>
      </c>
      <c r="F69" s="39"/>
      <c r="G69" s="40"/>
      <c r="H69" s="41"/>
      <c r="I69" s="42"/>
      <c r="J69" s="41"/>
      <c r="K69" s="70"/>
      <c r="L69" s="70"/>
      <c r="M69" s="70">
        <v>178</v>
      </c>
      <c r="N69" s="70"/>
      <c r="O69" s="59">
        <v>146</v>
      </c>
      <c r="P69" s="59"/>
      <c r="Q69" s="41">
        <v>44</v>
      </c>
      <c r="R69" s="41"/>
      <c r="S69" s="70">
        <f>SUM(F69:R69)</f>
        <v>368</v>
      </c>
      <c r="T69" s="71"/>
    </row>
    <row r="70" spans="4:20" ht="15.6" x14ac:dyDescent="0.25">
      <c r="D70" s="83"/>
      <c r="E70" s="38" t="s">
        <v>37</v>
      </c>
      <c r="F70" s="39"/>
      <c r="G70" s="40"/>
      <c r="H70" s="41"/>
      <c r="I70" s="42"/>
      <c r="J70" s="41"/>
      <c r="K70" s="70"/>
      <c r="L70" s="70"/>
      <c r="M70" s="70">
        <v>58</v>
      </c>
      <c r="N70" s="70"/>
      <c r="O70" s="59">
        <v>48</v>
      </c>
      <c r="P70" s="59"/>
      <c r="Q70" s="41">
        <v>25</v>
      </c>
      <c r="R70" s="41"/>
      <c r="S70" s="70">
        <f>SUM(F70:R70)</f>
        <v>131</v>
      </c>
      <c r="T70" s="71"/>
    </row>
    <row r="71" spans="4:20" ht="15.6" x14ac:dyDescent="0.25">
      <c r="D71" s="83"/>
      <c r="E71" s="38" t="s">
        <v>38</v>
      </c>
      <c r="F71" s="39"/>
      <c r="G71" s="40"/>
      <c r="H71" s="41"/>
      <c r="I71" s="42"/>
      <c r="J71" s="41"/>
      <c r="K71" s="70"/>
      <c r="L71" s="70"/>
      <c r="M71" s="70">
        <v>99</v>
      </c>
      <c r="N71" s="70"/>
      <c r="O71" s="59">
        <v>82</v>
      </c>
      <c r="P71" s="59"/>
      <c r="Q71" s="41">
        <v>25</v>
      </c>
      <c r="R71" s="41"/>
      <c r="S71" s="70">
        <f>SUM(F71:R71)</f>
        <v>206</v>
      </c>
      <c r="T71" s="71"/>
    </row>
    <row r="72" spans="4:20" ht="15.6" x14ac:dyDescent="0.25">
      <c r="D72" s="83"/>
      <c r="E72" s="38" t="s">
        <v>39</v>
      </c>
      <c r="F72" s="43"/>
      <c r="G72" s="40"/>
      <c r="H72" s="44"/>
      <c r="I72" s="45"/>
      <c r="J72" s="44"/>
      <c r="K72" s="58"/>
      <c r="L72" s="58"/>
      <c r="M72" s="58">
        <v>127</v>
      </c>
      <c r="N72" s="58"/>
      <c r="O72" s="59">
        <v>104</v>
      </c>
      <c r="P72" s="59"/>
      <c r="Q72" s="44">
        <v>32</v>
      </c>
      <c r="R72" s="44"/>
      <c r="S72" s="70">
        <f>SUM(F72:R72)</f>
        <v>263</v>
      </c>
      <c r="T72" s="71"/>
    </row>
    <row r="73" spans="4:20" ht="15.6" x14ac:dyDescent="0.25">
      <c r="D73" s="83"/>
      <c r="E73" s="39"/>
      <c r="F73" s="43"/>
      <c r="G73" s="40"/>
      <c r="H73" s="44"/>
      <c r="I73" s="45"/>
      <c r="J73" s="44"/>
      <c r="K73" s="58"/>
      <c r="L73" s="58"/>
      <c r="M73" s="58"/>
      <c r="N73" s="58"/>
      <c r="O73" s="59"/>
      <c r="P73" s="59"/>
      <c r="Q73" s="44">
        <f>SUM(G73:P73)</f>
        <v>0</v>
      </c>
      <c r="R73" s="44">
        <f>SUM(H73:Q73)</f>
        <v>0</v>
      </c>
      <c r="S73" s="58">
        <f>SUM(I73:R73)</f>
        <v>0</v>
      </c>
      <c r="T73" s="60"/>
    </row>
    <row r="74" spans="4:20" ht="16.2" thickBot="1" x14ac:dyDescent="0.3">
      <c r="D74" s="84"/>
      <c r="E74" s="46" t="s">
        <v>21</v>
      </c>
      <c r="F74" s="47">
        <f>SUM(F69:F72)</f>
        <v>0</v>
      </c>
      <c r="G74" s="47">
        <f>SUM(G69:G72)</f>
        <v>0</v>
      </c>
      <c r="H74" s="47">
        <f>SUM(H69:H72)</f>
        <v>0</v>
      </c>
      <c r="I74" s="47">
        <f>SUM(I69:I72)</f>
        <v>0</v>
      </c>
      <c r="J74" s="47">
        <f>SUM(J69:J72)</f>
        <v>0</v>
      </c>
      <c r="K74" s="61">
        <f>SUM(K69:L72)</f>
        <v>0</v>
      </c>
      <c r="L74" s="62"/>
      <c r="M74" s="61">
        <f>SUM(M69:M72)</f>
        <v>462</v>
      </c>
      <c r="N74" s="62"/>
      <c r="O74" s="61">
        <f>SUM(O69:O72)</f>
        <v>380</v>
      </c>
      <c r="P74" s="62"/>
      <c r="Q74" s="47">
        <f>SUM(Q69:Q72)</f>
        <v>126</v>
      </c>
      <c r="R74" s="47">
        <f>SUM(R69:R72)</f>
        <v>0</v>
      </c>
      <c r="S74" s="63">
        <f>SUM(S69:T73)</f>
        <v>968</v>
      </c>
      <c r="T74" s="64"/>
    </row>
    <row r="75" spans="4:20" ht="16.2" thickBot="1" x14ac:dyDescent="0.3">
      <c r="D75" s="65" t="s">
        <v>22</v>
      </c>
      <c r="E75" s="66"/>
      <c r="F75" s="48">
        <f>SUM(F66:F68)</f>
        <v>0</v>
      </c>
      <c r="G75" s="48">
        <f>G68+G74</f>
        <v>1638</v>
      </c>
      <c r="H75" s="48">
        <f>H68+H74</f>
        <v>3910</v>
      </c>
      <c r="I75" s="48">
        <f>I68+I74</f>
        <v>4650</v>
      </c>
      <c r="J75" s="48">
        <f>J68+J74</f>
        <v>3540</v>
      </c>
      <c r="K75" s="67">
        <f>K74+K68</f>
        <v>1177</v>
      </c>
      <c r="L75" s="68"/>
      <c r="M75" s="67">
        <f>M74+M68</f>
        <v>462</v>
      </c>
      <c r="N75" s="68"/>
      <c r="O75" s="67">
        <f>O74+O68</f>
        <v>380</v>
      </c>
      <c r="P75" s="68"/>
      <c r="Q75" s="48">
        <f>Q74+Q68</f>
        <v>126</v>
      </c>
      <c r="R75" s="48">
        <f>SUM(R66:R68)</f>
        <v>0</v>
      </c>
      <c r="S75" s="67">
        <f>S74+S68</f>
        <v>15883</v>
      </c>
      <c r="T75" s="69"/>
    </row>
  </sheetData>
  <mergeCells count="76">
    <mergeCell ref="C41:C56"/>
    <mergeCell ref="D41:D47"/>
    <mergeCell ref="I41:I56"/>
    <mergeCell ref="D69:D74"/>
    <mergeCell ref="K68:L68"/>
    <mergeCell ref="K66:L66"/>
    <mergeCell ref="K72:L72"/>
    <mergeCell ref="K73:L73"/>
    <mergeCell ref="M68:N68"/>
    <mergeCell ref="O68:P68"/>
    <mergeCell ref="S68:T68"/>
    <mergeCell ref="K69:L69"/>
    <mergeCell ref="M69:N69"/>
    <mergeCell ref="O69:P69"/>
    <mergeCell ref="S69:T69"/>
    <mergeCell ref="D12:D18"/>
    <mergeCell ref="B5:B19"/>
    <mergeCell ref="C22:C29"/>
    <mergeCell ref="D22:D28"/>
    <mergeCell ref="I22:I29"/>
    <mergeCell ref="B23:B37"/>
    <mergeCell ref="C30:C37"/>
    <mergeCell ref="D30:D36"/>
    <mergeCell ref="I30:I37"/>
    <mergeCell ref="C4:C19"/>
    <mergeCell ref="I4:I19"/>
    <mergeCell ref="D4:D10"/>
    <mergeCell ref="M66:N66"/>
    <mergeCell ref="O66:P66"/>
    <mergeCell ref="S66:T66"/>
    <mergeCell ref="K67:L67"/>
    <mergeCell ref="M67:N67"/>
    <mergeCell ref="O67:P67"/>
    <mergeCell ref="S67:T67"/>
    <mergeCell ref="M64:N64"/>
    <mergeCell ref="O64:P64"/>
    <mergeCell ref="S64:T64"/>
    <mergeCell ref="K65:L65"/>
    <mergeCell ref="M65:N65"/>
    <mergeCell ref="O65:P65"/>
    <mergeCell ref="S65:T65"/>
    <mergeCell ref="M72:N72"/>
    <mergeCell ref="O72:P72"/>
    <mergeCell ref="S72:T72"/>
    <mergeCell ref="B42:B56"/>
    <mergeCell ref="D49:D55"/>
    <mergeCell ref="K62:L62"/>
    <mergeCell ref="M62:N62"/>
    <mergeCell ref="O62:P62"/>
    <mergeCell ref="S62:T62"/>
    <mergeCell ref="D63:D68"/>
    <mergeCell ref="K63:L63"/>
    <mergeCell ref="M63:N63"/>
    <mergeCell ref="O63:P63"/>
    <mergeCell ref="S63:T63"/>
    <mergeCell ref="K64:L64"/>
    <mergeCell ref="K70:L70"/>
    <mergeCell ref="M70:N70"/>
    <mergeCell ref="O70:P70"/>
    <mergeCell ref="S70:T70"/>
    <mergeCell ref="K71:L71"/>
    <mergeCell ref="M71:N71"/>
    <mergeCell ref="O71:P71"/>
    <mergeCell ref="S71:T71"/>
    <mergeCell ref="D75:E75"/>
    <mergeCell ref="K75:L75"/>
    <mergeCell ref="M75:N75"/>
    <mergeCell ref="O75:P75"/>
    <mergeCell ref="S75:T75"/>
    <mergeCell ref="M73:N73"/>
    <mergeCell ref="O73:P73"/>
    <mergeCell ref="S73:T73"/>
    <mergeCell ref="K74:L74"/>
    <mergeCell ref="M74:N74"/>
    <mergeCell ref="O74:P74"/>
    <mergeCell ref="S74:T7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4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2FCD-7CD6-4B06-8770-3351FD08235B}">
  <dimension ref="A1:V62"/>
  <sheetViews>
    <sheetView topLeftCell="E1" workbookViewId="0">
      <selection activeCell="M4" sqref="M4"/>
    </sheetView>
  </sheetViews>
  <sheetFormatPr defaultRowHeight="14.4" x14ac:dyDescent="0.25"/>
  <cols>
    <col min="6" max="6" width="25.69921875" bestFit="1" customWidth="1"/>
    <col min="8" max="8" width="10.796875" bestFit="1" customWidth="1"/>
  </cols>
  <sheetData>
    <row r="1" spans="1:22" s="2" customFormat="1" ht="13.5" customHeight="1" x14ac:dyDescent="0.25">
      <c r="A1" s="1"/>
      <c r="B1" s="3"/>
      <c r="C1" s="1"/>
      <c r="D1" s="1"/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x14ac:dyDescent="0.25">
      <c r="A2" s="1"/>
      <c r="B2" s="4" t="s">
        <v>10</v>
      </c>
      <c r="C2" s="5" t="s">
        <v>1</v>
      </c>
      <c r="D2" s="5" t="s">
        <v>13</v>
      </c>
      <c r="E2" s="23" t="s">
        <v>31</v>
      </c>
      <c r="F2" s="4" t="s">
        <v>0</v>
      </c>
      <c r="G2" s="4" t="s">
        <v>42</v>
      </c>
      <c r="H2" s="4" t="s">
        <v>25</v>
      </c>
      <c r="I2" s="5" t="s">
        <v>2</v>
      </c>
      <c r="J2" s="5" t="s">
        <v>12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  <c r="Q2" s="5" t="s">
        <v>54</v>
      </c>
      <c r="R2" s="5" t="s">
        <v>55</v>
      </c>
      <c r="S2" s="5" t="s">
        <v>56</v>
      </c>
      <c r="T2" s="6" t="s">
        <v>9</v>
      </c>
      <c r="U2" s="6" t="s">
        <v>24</v>
      </c>
      <c r="V2" s="6" t="s">
        <v>23</v>
      </c>
    </row>
    <row r="3" spans="1:22" s="2" customFormat="1" ht="14.4" customHeight="1" x14ac:dyDescent="0.25">
      <c r="A3" s="1"/>
      <c r="B3" s="11" t="s">
        <v>34</v>
      </c>
      <c r="C3" s="75" t="s">
        <v>64</v>
      </c>
      <c r="D3" s="75" t="s">
        <v>35</v>
      </c>
      <c r="E3" s="23">
        <v>521530</v>
      </c>
      <c r="F3" s="26" t="s">
        <v>36</v>
      </c>
      <c r="G3" s="28" t="s">
        <v>43</v>
      </c>
      <c r="H3" s="12" t="s">
        <v>51</v>
      </c>
      <c r="I3" s="86">
        <v>44524</v>
      </c>
      <c r="J3" s="7"/>
      <c r="K3" s="6"/>
      <c r="L3" s="6">
        <v>36</v>
      </c>
      <c r="M3" s="6">
        <v>132</v>
      </c>
      <c r="N3" s="6">
        <v>204</v>
      </c>
      <c r="O3" s="6">
        <v>108</v>
      </c>
      <c r="P3" s="6">
        <v>12</v>
      </c>
      <c r="Q3" s="6"/>
      <c r="R3" s="6"/>
      <c r="S3" s="6"/>
      <c r="T3" s="6">
        <f t="shared" ref="T3:T9" si="0">SUM(L3:S3)</f>
        <v>492</v>
      </c>
      <c r="U3" s="13">
        <v>10.199999999999999</v>
      </c>
      <c r="V3" s="13">
        <f t="shared" ref="V3:V9" si="1">U3*T3</f>
        <v>5018.3999999999996</v>
      </c>
    </row>
    <row r="4" spans="1:22" s="2" customFormat="1" ht="15.6" x14ac:dyDescent="0.25">
      <c r="A4" s="1"/>
      <c r="B4" s="72"/>
      <c r="C4" s="85"/>
      <c r="D4" s="76"/>
      <c r="E4" s="23">
        <v>521530</v>
      </c>
      <c r="F4" s="26" t="s">
        <v>37</v>
      </c>
      <c r="G4" s="29" t="s">
        <v>44</v>
      </c>
      <c r="H4" s="12" t="s">
        <v>50</v>
      </c>
      <c r="I4" s="87"/>
      <c r="J4" s="7"/>
      <c r="K4" s="6"/>
      <c r="L4" s="6">
        <v>12</v>
      </c>
      <c r="M4" s="6">
        <v>36</v>
      </c>
      <c r="N4" s="6">
        <v>84</v>
      </c>
      <c r="O4" s="6">
        <v>36</v>
      </c>
      <c r="P4" s="6">
        <v>12</v>
      </c>
      <c r="Q4" s="6"/>
      <c r="R4" s="6"/>
      <c r="S4" s="6"/>
      <c r="T4" s="6">
        <f t="shared" si="0"/>
        <v>180</v>
      </c>
      <c r="U4" s="13">
        <v>10.4</v>
      </c>
      <c r="V4" s="13">
        <f t="shared" si="1"/>
        <v>1872</v>
      </c>
    </row>
    <row r="5" spans="1:22" s="2" customFormat="1" ht="15.6" x14ac:dyDescent="0.25">
      <c r="A5" s="1"/>
      <c r="B5" s="73"/>
      <c r="C5" s="85"/>
      <c r="D5" s="76"/>
      <c r="E5" s="23">
        <v>521530</v>
      </c>
      <c r="F5" s="26" t="s">
        <v>38</v>
      </c>
      <c r="G5" s="29" t="s">
        <v>45</v>
      </c>
      <c r="H5" s="12" t="s">
        <v>49</v>
      </c>
      <c r="I5" s="87"/>
      <c r="J5" s="7"/>
      <c r="K5" s="6"/>
      <c r="L5" s="6">
        <v>72</v>
      </c>
      <c r="M5" s="6">
        <v>204</v>
      </c>
      <c r="N5" s="6">
        <v>264</v>
      </c>
      <c r="O5" s="6">
        <v>96</v>
      </c>
      <c r="P5" s="6">
        <v>24</v>
      </c>
      <c r="Q5" s="6"/>
      <c r="R5" s="6"/>
      <c r="S5" s="6"/>
      <c r="T5" s="6">
        <f t="shared" si="0"/>
        <v>660</v>
      </c>
      <c r="U5" s="13">
        <v>10.4</v>
      </c>
      <c r="V5" s="13">
        <f t="shared" si="1"/>
        <v>6864</v>
      </c>
    </row>
    <row r="6" spans="1:22" s="2" customFormat="1" ht="15.6" x14ac:dyDescent="0.25">
      <c r="A6" s="1"/>
      <c r="B6" s="73"/>
      <c r="C6" s="85"/>
      <c r="D6" s="76"/>
      <c r="E6" s="23">
        <v>521530</v>
      </c>
      <c r="F6" s="26" t="s">
        <v>39</v>
      </c>
      <c r="G6" s="29" t="s">
        <v>46</v>
      </c>
      <c r="H6" s="12" t="s">
        <v>52</v>
      </c>
      <c r="I6" s="87"/>
      <c r="J6" s="7"/>
      <c r="K6" s="6"/>
      <c r="L6" s="6"/>
      <c r="M6" s="6"/>
      <c r="N6" s="6"/>
      <c r="O6" s="6"/>
      <c r="P6" s="6"/>
      <c r="Q6" s="6"/>
      <c r="R6" s="6"/>
      <c r="S6" s="6"/>
      <c r="T6" s="6">
        <f t="shared" si="0"/>
        <v>0</v>
      </c>
      <c r="U6" s="13">
        <v>10.199999999999999</v>
      </c>
      <c r="V6" s="13">
        <f t="shared" si="1"/>
        <v>0</v>
      </c>
    </row>
    <row r="7" spans="1:22" s="2" customFormat="1" ht="15.6" x14ac:dyDescent="0.25">
      <c r="A7" s="1"/>
      <c r="B7" s="73"/>
      <c r="C7" s="85"/>
      <c r="D7" s="76"/>
      <c r="E7" s="23">
        <v>521530</v>
      </c>
      <c r="F7" s="26" t="s">
        <v>40</v>
      </c>
      <c r="G7" s="29" t="s">
        <v>47</v>
      </c>
      <c r="H7" s="12" t="s">
        <v>30</v>
      </c>
      <c r="I7" s="87"/>
      <c r="J7" s="7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  <c r="U7" s="13"/>
      <c r="V7" s="13">
        <f t="shared" si="1"/>
        <v>0</v>
      </c>
    </row>
    <row r="8" spans="1:22" s="2" customFormat="1" ht="15.6" x14ac:dyDescent="0.25">
      <c r="A8" s="1"/>
      <c r="B8" s="73"/>
      <c r="C8" s="85"/>
      <c r="D8" s="76"/>
      <c r="E8" s="23">
        <v>521530</v>
      </c>
      <c r="F8" s="27" t="s">
        <v>41</v>
      </c>
      <c r="G8" s="30" t="s">
        <v>48</v>
      </c>
      <c r="H8" s="12" t="s">
        <v>32</v>
      </c>
      <c r="I8" s="87"/>
      <c r="J8" s="7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  <c r="U8" s="13"/>
      <c r="V8" s="13">
        <f t="shared" si="1"/>
        <v>0</v>
      </c>
    </row>
    <row r="9" spans="1:22" s="2" customFormat="1" x14ac:dyDescent="0.25">
      <c r="A9" s="1"/>
      <c r="B9" s="73"/>
      <c r="C9" s="85"/>
      <c r="D9" s="76"/>
      <c r="E9" s="23"/>
      <c r="F9" s="4"/>
      <c r="G9" s="12"/>
      <c r="H9" s="12"/>
      <c r="I9" s="87"/>
      <c r="J9" s="7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  <c r="U9" s="13"/>
      <c r="V9" s="13">
        <f t="shared" si="1"/>
        <v>0</v>
      </c>
    </row>
    <row r="10" spans="1:22" s="2" customFormat="1" x14ac:dyDescent="0.25">
      <c r="A10" s="1"/>
      <c r="B10" s="73"/>
      <c r="C10" s="85"/>
      <c r="D10" s="9"/>
      <c r="E10" s="24" t="s">
        <v>9</v>
      </c>
      <c r="F10" s="8"/>
      <c r="G10" s="8"/>
      <c r="H10" s="8"/>
      <c r="I10" s="87"/>
      <c r="J10" s="9" t="e">
        <f>SUM(#REF!)</f>
        <v>#REF!</v>
      </c>
      <c r="K10" s="10"/>
      <c r="L10" s="10">
        <f>SUM(L3:L9)</f>
        <v>120</v>
      </c>
      <c r="M10" s="10">
        <f>SUM(M3:M9)</f>
        <v>372</v>
      </c>
      <c r="N10" s="10">
        <f>SUM(N3:N9)</f>
        <v>552</v>
      </c>
      <c r="O10" s="10">
        <f>SUM(O3:O9)</f>
        <v>240</v>
      </c>
      <c r="P10" s="10">
        <f>SUM(P3:P9)</f>
        <v>48</v>
      </c>
      <c r="Q10" s="10">
        <f>SUM(Q3:Q8)</f>
        <v>0</v>
      </c>
      <c r="R10" s="10">
        <f>SUM(R3:R8)</f>
        <v>0</v>
      </c>
      <c r="S10" s="10">
        <f>SUM(S3:S8)</f>
        <v>0</v>
      </c>
      <c r="T10" s="10">
        <f>SUM(T3:T9)</f>
        <v>1332</v>
      </c>
      <c r="U10" s="10"/>
      <c r="V10" s="52">
        <f>SUM(V3:V9)</f>
        <v>13754.4</v>
      </c>
    </row>
    <row r="11" spans="1:22" s="2" customFormat="1" ht="15.6" x14ac:dyDescent="0.25">
      <c r="A11" s="1"/>
      <c r="B11" s="73"/>
      <c r="C11" s="85"/>
      <c r="D11" s="75" t="s">
        <v>53</v>
      </c>
      <c r="E11" s="23">
        <v>521530</v>
      </c>
      <c r="F11" s="26" t="s">
        <v>36</v>
      </c>
      <c r="G11" s="28" t="s">
        <v>43</v>
      </c>
      <c r="H11" s="12" t="s">
        <v>59</v>
      </c>
      <c r="I11" s="87"/>
      <c r="J11" s="7"/>
      <c r="K11" s="6"/>
      <c r="L11" s="6"/>
      <c r="M11" s="6"/>
      <c r="N11" s="6"/>
      <c r="O11" s="6"/>
      <c r="P11" s="6"/>
      <c r="Q11" s="6"/>
      <c r="R11" s="6"/>
      <c r="S11" s="6"/>
      <c r="T11" s="6">
        <f t="shared" ref="T11:T17" si="2">SUM(L11:S11)</f>
        <v>0</v>
      </c>
      <c r="U11" s="13">
        <v>10.88</v>
      </c>
      <c r="V11" s="13">
        <f t="shared" ref="V11:V17" si="3">U11*T11</f>
        <v>0</v>
      </c>
    </row>
    <row r="12" spans="1:22" s="2" customFormat="1" ht="15.6" x14ac:dyDescent="0.25">
      <c r="A12" s="1"/>
      <c r="B12" s="73"/>
      <c r="C12" s="85"/>
      <c r="D12" s="76"/>
      <c r="E12" s="23">
        <v>521530</v>
      </c>
      <c r="F12" s="26" t="s">
        <v>37</v>
      </c>
      <c r="G12" s="29" t="s">
        <v>44</v>
      </c>
      <c r="H12" s="12" t="s">
        <v>58</v>
      </c>
      <c r="I12" s="87"/>
      <c r="J12" s="7"/>
      <c r="K12" s="6"/>
      <c r="L12" s="6"/>
      <c r="M12" s="6"/>
      <c r="N12" s="6"/>
      <c r="O12" s="6"/>
      <c r="P12" s="6"/>
      <c r="Q12" s="6"/>
      <c r="R12" s="6"/>
      <c r="S12" s="6"/>
      <c r="T12" s="6">
        <f t="shared" si="2"/>
        <v>0</v>
      </c>
      <c r="U12" s="13">
        <v>11.1</v>
      </c>
      <c r="V12" s="13">
        <f t="shared" si="3"/>
        <v>0</v>
      </c>
    </row>
    <row r="13" spans="1:22" s="2" customFormat="1" ht="15.6" x14ac:dyDescent="0.25">
      <c r="A13" s="1"/>
      <c r="B13" s="73"/>
      <c r="C13" s="85"/>
      <c r="D13" s="76"/>
      <c r="E13" s="23">
        <v>521530</v>
      </c>
      <c r="F13" s="26" t="s">
        <v>38</v>
      </c>
      <c r="G13" s="29" t="s">
        <v>45</v>
      </c>
      <c r="H13" s="12" t="s">
        <v>57</v>
      </c>
      <c r="I13" s="87"/>
      <c r="J13" s="7"/>
      <c r="K13" s="6"/>
      <c r="L13" s="6"/>
      <c r="M13" s="6"/>
      <c r="N13" s="6"/>
      <c r="O13" s="6"/>
      <c r="P13" s="6"/>
      <c r="Q13" s="6"/>
      <c r="R13" s="6"/>
      <c r="S13" s="6"/>
      <c r="T13" s="6">
        <f t="shared" si="2"/>
        <v>0</v>
      </c>
      <c r="U13" s="13">
        <v>11.1</v>
      </c>
      <c r="V13" s="13">
        <f t="shared" si="3"/>
        <v>0</v>
      </c>
    </row>
    <row r="14" spans="1:22" s="2" customFormat="1" ht="15.6" x14ac:dyDescent="0.25">
      <c r="A14" s="1"/>
      <c r="B14" s="73"/>
      <c r="C14" s="85"/>
      <c r="D14" s="76"/>
      <c r="E14" s="23">
        <v>521530</v>
      </c>
      <c r="F14" s="26" t="s">
        <v>39</v>
      </c>
      <c r="G14" s="29" t="s">
        <v>46</v>
      </c>
      <c r="H14" s="12" t="s">
        <v>60</v>
      </c>
      <c r="I14" s="87"/>
      <c r="J14" s="7"/>
      <c r="K14" s="6"/>
      <c r="L14" s="6"/>
      <c r="M14" s="6"/>
      <c r="N14" s="6"/>
      <c r="O14" s="6"/>
      <c r="P14" s="6"/>
      <c r="Q14" s="6"/>
      <c r="R14" s="6"/>
      <c r="S14" s="6"/>
      <c r="T14" s="6">
        <f t="shared" si="2"/>
        <v>0</v>
      </c>
      <c r="U14" s="13">
        <v>10.88</v>
      </c>
      <c r="V14" s="13">
        <f t="shared" si="3"/>
        <v>0</v>
      </c>
    </row>
    <row r="15" spans="1:22" s="2" customFormat="1" ht="15.6" x14ac:dyDescent="0.25">
      <c r="A15" s="1"/>
      <c r="B15" s="73"/>
      <c r="C15" s="85"/>
      <c r="D15" s="76"/>
      <c r="E15" s="23">
        <v>521530</v>
      </c>
      <c r="F15" s="26" t="s">
        <v>40</v>
      </c>
      <c r="G15" s="29" t="s">
        <v>47</v>
      </c>
      <c r="H15" s="12" t="s">
        <v>30</v>
      </c>
      <c r="I15" s="87"/>
      <c r="J15" s="7"/>
      <c r="K15" s="6"/>
      <c r="L15" s="6"/>
      <c r="M15" s="6"/>
      <c r="N15" s="6"/>
      <c r="O15" s="6"/>
      <c r="P15" s="6"/>
      <c r="Q15" s="6"/>
      <c r="R15" s="6"/>
      <c r="S15" s="6"/>
      <c r="T15" s="6">
        <f t="shared" si="2"/>
        <v>0</v>
      </c>
      <c r="U15" s="13"/>
      <c r="V15" s="13">
        <f t="shared" si="3"/>
        <v>0</v>
      </c>
    </row>
    <row r="16" spans="1:22" s="2" customFormat="1" ht="15.6" x14ac:dyDescent="0.25">
      <c r="A16" s="1"/>
      <c r="B16" s="73"/>
      <c r="C16" s="85"/>
      <c r="D16" s="76"/>
      <c r="E16" s="23">
        <v>521530</v>
      </c>
      <c r="F16" s="27" t="s">
        <v>41</v>
      </c>
      <c r="G16" s="30" t="s">
        <v>48</v>
      </c>
      <c r="H16" s="12" t="s">
        <v>32</v>
      </c>
      <c r="I16" s="87"/>
      <c r="J16" s="7"/>
      <c r="K16" s="6"/>
      <c r="L16" s="6"/>
      <c r="M16" s="6"/>
      <c r="N16" s="6"/>
      <c r="O16" s="6"/>
      <c r="P16" s="6"/>
      <c r="Q16" s="6"/>
      <c r="R16" s="6"/>
      <c r="S16" s="6"/>
      <c r="T16" s="6">
        <f t="shared" si="2"/>
        <v>0</v>
      </c>
      <c r="U16" s="13"/>
      <c r="V16" s="13">
        <f t="shared" si="3"/>
        <v>0</v>
      </c>
    </row>
    <row r="17" spans="1:22" s="2" customFormat="1" x14ac:dyDescent="0.25">
      <c r="A17" s="1"/>
      <c r="B17" s="73"/>
      <c r="C17" s="85"/>
      <c r="D17" s="76"/>
      <c r="E17" s="23"/>
      <c r="F17" s="4"/>
      <c r="G17" s="12"/>
      <c r="H17" s="12"/>
      <c r="I17" s="87"/>
      <c r="J17" s="7"/>
      <c r="K17" s="6"/>
      <c r="L17" s="6"/>
      <c r="M17" s="6"/>
      <c r="N17" s="6"/>
      <c r="O17" s="6"/>
      <c r="P17" s="6"/>
      <c r="Q17" s="6"/>
      <c r="R17" s="6"/>
      <c r="S17" s="6"/>
      <c r="T17" s="6">
        <f t="shared" si="2"/>
        <v>0</v>
      </c>
      <c r="U17" s="13"/>
      <c r="V17" s="13">
        <f t="shared" si="3"/>
        <v>0</v>
      </c>
    </row>
    <row r="18" spans="1:22" s="2" customFormat="1" x14ac:dyDescent="0.25">
      <c r="A18" s="1"/>
      <c r="B18" s="74"/>
      <c r="C18" s="90"/>
      <c r="D18" s="9"/>
      <c r="E18" s="24" t="s">
        <v>9</v>
      </c>
      <c r="F18" s="8"/>
      <c r="G18" s="8"/>
      <c r="H18" s="8"/>
      <c r="I18" s="88"/>
      <c r="J18" s="9" t="e">
        <f>SUM(#REF!)</f>
        <v>#REF!</v>
      </c>
      <c r="K18" s="10"/>
      <c r="L18" s="10">
        <f>SUM(L11:L17)</f>
        <v>0</v>
      </c>
      <c r="M18" s="10">
        <f>SUM(M11:M17)</f>
        <v>0</v>
      </c>
      <c r="N18" s="10">
        <f>SUM(N11:N17)</f>
        <v>0</v>
      </c>
      <c r="O18" s="10">
        <f>SUM(O11:O17)</f>
        <v>0</v>
      </c>
      <c r="P18" s="10">
        <f>SUM(P11:P17)</f>
        <v>0</v>
      </c>
      <c r="Q18" s="10">
        <f>SUM(Q11:Q16)</f>
        <v>0</v>
      </c>
      <c r="R18" s="10">
        <f>SUM(R11:R16)</f>
        <v>0</v>
      </c>
      <c r="S18" s="10">
        <f>SUM(S11:S16)</f>
        <v>0</v>
      </c>
      <c r="T18" s="10">
        <f>SUM(T11:T17)</f>
        <v>0</v>
      </c>
      <c r="U18" s="10"/>
      <c r="V18" s="10">
        <f>SUM(V11:V17)</f>
        <v>0</v>
      </c>
    </row>
    <row r="19" spans="1:22" s="2" customFormat="1" ht="13.5" customHeight="1" x14ac:dyDescent="0.25">
      <c r="A19" s="1"/>
      <c r="B19" s="3"/>
      <c r="C19" s="1"/>
      <c r="D19" s="1"/>
      <c r="E19" s="2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2" customFormat="1" x14ac:dyDescent="0.25">
      <c r="A20" s="1"/>
      <c r="B20" s="4" t="s">
        <v>10</v>
      </c>
      <c r="C20" s="5" t="s">
        <v>1</v>
      </c>
      <c r="D20" s="5" t="s">
        <v>13</v>
      </c>
      <c r="E20" s="23" t="s">
        <v>31</v>
      </c>
      <c r="F20" s="4" t="s">
        <v>0</v>
      </c>
      <c r="G20" s="4" t="s">
        <v>42</v>
      </c>
      <c r="H20" s="4" t="s">
        <v>25</v>
      </c>
      <c r="I20" s="5" t="s">
        <v>2</v>
      </c>
      <c r="J20" s="5" t="s">
        <v>12</v>
      </c>
      <c r="K20" s="5" t="s">
        <v>3</v>
      </c>
      <c r="L20" s="5" t="s">
        <v>4</v>
      </c>
      <c r="M20" s="5" t="s">
        <v>5</v>
      </c>
      <c r="N20" s="5" t="s">
        <v>6</v>
      </c>
      <c r="O20" s="5" t="s">
        <v>7</v>
      </c>
      <c r="P20" s="5" t="s">
        <v>8</v>
      </c>
      <c r="Q20" s="5" t="s">
        <v>54</v>
      </c>
      <c r="R20" s="5" t="s">
        <v>55</v>
      </c>
      <c r="S20" s="5" t="s">
        <v>56</v>
      </c>
      <c r="T20" s="6" t="s">
        <v>9</v>
      </c>
      <c r="U20" s="6" t="s">
        <v>24</v>
      </c>
      <c r="V20" s="6" t="s">
        <v>23</v>
      </c>
    </row>
    <row r="21" spans="1:22" s="2" customFormat="1" ht="14.4" customHeight="1" x14ac:dyDescent="0.25">
      <c r="A21" s="1"/>
      <c r="B21" s="11" t="s">
        <v>34</v>
      </c>
      <c r="C21" s="75" t="s">
        <v>66</v>
      </c>
      <c r="D21" s="75" t="s">
        <v>35</v>
      </c>
      <c r="E21" s="23">
        <v>521530</v>
      </c>
      <c r="F21" s="26" t="s">
        <v>36</v>
      </c>
      <c r="G21" s="28" t="s">
        <v>43</v>
      </c>
      <c r="H21" s="12" t="s">
        <v>51</v>
      </c>
      <c r="I21" s="86">
        <v>44503</v>
      </c>
      <c r="J21" s="7"/>
      <c r="K21" s="6"/>
      <c r="L21" s="6">
        <v>32</v>
      </c>
      <c r="M21" s="6">
        <v>64</v>
      </c>
      <c r="N21" s="6">
        <v>64</v>
      </c>
      <c r="O21" s="6">
        <v>32</v>
      </c>
      <c r="P21" s="6">
        <v>32</v>
      </c>
      <c r="Q21" s="6"/>
      <c r="R21" s="6"/>
      <c r="S21" s="6"/>
      <c r="T21" s="6">
        <f t="shared" ref="T21:T27" si="4">SUM(L21:S21)</f>
        <v>224</v>
      </c>
      <c r="U21" s="13">
        <v>10.199999999999999</v>
      </c>
      <c r="V21" s="13">
        <f t="shared" ref="V21:V27" si="5">U21*T21</f>
        <v>2284.7999999999997</v>
      </c>
    </row>
    <row r="22" spans="1:22" s="2" customFormat="1" ht="15.6" x14ac:dyDescent="0.25">
      <c r="A22" s="1"/>
      <c r="B22" s="72"/>
      <c r="C22" s="85"/>
      <c r="D22" s="76"/>
      <c r="E22" s="23">
        <v>521530</v>
      </c>
      <c r="F22" s="26" t="s">
        <v>37</v>
      </c>
      <c r="G22" s="29" t="s">
        <v>44</v>
      </c>
      <c r="H22" s="12" t="s">
        <v>50</v>
      </c>
      <c r="I22" s="87"/>
      <c r="J22" s="7"/>
      <c r="K22" s="6"/>
      <c r="L22" s="6">
        <v>32</v>
      </c>
      <c r="M22" s="6">
        <v>64</v>
      </c>
      <c r="N22" s="6">
        <v>64</v>
      </c>
      <c r="O22" s="6">
        <v>32</v>
      </c>
      <c r="P22" s="6">
        <v>32</v>
      </c>
      <c r="Q22" s="6"/>
      <c r="R22" s="6"/>
      <c r="S22" s="6"/>
      <c r="T22" s="6">
        <f t="shared" si="4"/>
        <v>224</v>
      </c>
      <c r="U22" s="13">
        <v>10.4</v>
      </c>
      <c r="V22" s="13">
        <f t="shared" si="5"/>
        <v>2329.6</v>
      </c>
    </row>
    <row r="23" spans="1:22" s="2" customFormat="1" ht="15.6" x14ac:dyDescent="0.25">
      <c r="A23" s="1"/>
      <c r="B23" s="73"/>
      <c r="C23" s="85"/>
      <c r="D23" s="76"/>
      <c r="E23" s="23">
        <v>521530</v>
      </c>
      <c r="F23" s="26" t="s">
        <v>38</v>
      </c>
      <c r="G23" s="29" t="s">
        <v>45</v>
      </c>
      <c r="H23" s="12" t="s">
        <v>49</v>
      </c>
      <c r="I23" s="87"/>
      <c r="J23" s="7"/>
      <c r="K23" s="6"/>
      <c r="L23" s="6">
        <v>32</v>
      </c>
      <c r="M23" s="6">
        <v>96</v>
      </c>
      <c r="N23" s="6">
        <v>96</v>
      </c>
      <c r="O23" s="6">
        <v>64</v>
      </c>
      <c r="P23" s="6">
        <v>32</v>
      </c>
      <c r="Q23" s="6"/>
      <c r="R23" s="6"/>
      <c r="S23" s="6"/>
      <c r="T23" s="6">
        <f t="shared" si="4"/>
        <v>320</v>
      </c>
      <c r="U23" s="13">
        <v>10.4</v>
      </c>
      <c r="V23" s="13">
        <f t="shared" si="5"/>
        <v>3328</v>
      </c>
    </row>
    <row r="24" spans="1:22" s="2" customFormat="1" ht="15.6" x14ac:dyDescent="0.25">
      <c r="A24" s="1"/>
      <c r="B24" s="73"/>
      <c r="C24" s="85"/>
      <c r="D24" s="76"/>
      <c r="E24" s="23">
        <v>521530</v>
      </c>
      <c r="F24" s="26" t="s">
        <v>39</v>
      </c>
      <c r="G24" s="29" t="s">
        <v>46</v>
      </c>
      <c r="H24" s="12" t="s">
        <v>52</v>
      </c>
      <c r="I24" s="87"/>
      <c r="J24" s="7"/>
      <c r="K24" s="6"/>
      <c r="L24" s="6"/>
      <c r="M24" s="6"/>
      <c r="N24" s="6"/>
      <c r="O24" s="6"/>
      <c r="P24" s="6"/>
      <c r="Q24" s="6"/>
      <c r="R24" s="6"/>
      <c r="S24" s="6"/>
      <c r="T24" s="6">
        <f t="shared" si="4"/>
        <v>0</v>
      </c>
      <c r="U24" s="13">
        <v>10.199999999999999</v>
      </c>
      <c r="V24" s="13">
        <f t="shared" si="5"/>
        <v>0</v>
      </c>
    </row>
    <row r="25" spans="1:22" s="2" customFormat="1" ht="15.6" x14ac:dyDescent="0.25">
      <c r="A25" s="1"/>
      <c r="B25" s="73"/>
      <c r="C25" s="85"/>
      <c r="D25" s="76"/>
      <c r="E25" s="23">
        <v>521530</v>
      </c>
      <c r="F25" s="26" t="s">
        <v>40</v>
      </c>
      <c r="G25" s="29" t="s">
        <v>47</v>
      </c>
      <c r="H25" s="12" t="s">
        <v>30</v>
      </c>
      <c r="I25" s="87"/>
      <c r="J25" s="7"/>
      <c r="K25" s="6"/>
      <c r="L25" s="6"/>
      <c r="M25" s="6"/>
      <c r="N25" s="6"/>
      <c r="O25" s="6"/>
      <c r="P25" s="6"/>
      <c r="Q25" s="6"/>
      <c r="R25" s="6"/>
      <c r="S25" s="6"/>
      <c r="T25" s="6">
        <f t="shared" si="4"/>
        <v>0</v>
      </c>
      <c r="U25" s="13"/>
      <c r="V25" s="13">
        <f t="shared" si="5"/>
        <v>0</v>
      </c>
    </row>
    <row r="26" spans="1:22" s="2" customFormat="1" ht="15.6" x14ac:dyDescent="0.25">
      <c r="A26" s="1"/>
      <c r="B26" s="73"/>
      <c r="C26" s="85"/>
      <c r="D26" s="76"/>
      <c r="E26" s="23">
        <v>521530</v>
      </c>
      <c r="F26" s="27" t="s">
        <v>41</v>
      </c>
      <c r="G26" s="30" t="s">
        <v>48</v>
      </c>
      <c r="H26" s="12" t="s">
        <v>32</v>
      </c>
      <c r="I26" s="87"/>
      <c r="J26" s="7"/>
      <c r="K26" s="6"/>
      <c r="L26" s="6"/>
      <c r="M26" s="6"/>
      <c r="N26" s="6"/>
      <c r="O26" s="6"/>
      <c r="P26" s="6"/>
      <c r="Q26" s="6"/>
      <c r="R26" s="6"/>
      <c r="S26" s="6"/>
      <c r="T26" s="6">
        <f t="shared" si="4"/>
        <v>0</v>
      </c>
      <c r="U26" s="13"/>
      <c r="V26" s="13">
        <f t="shared" si="5"/>
        <v>0</v>
      </c>
    </row>
    <row r="27" spans="1:22" s="2" customFormat="1" x14ac:dyDescent="0.25">
      <c r="A27" s="1"/>
      <c r="B27" s="73"/>
      <c r="C27" s="85"/>
      <c r="D27" s="76"/>
      <c r="E27" s="23"/>
      <c r="F27" s="4"/>
      <c r="G27" s="12"/>
      <c r="H27" s="12"/>
      <c r="I27" s="87"/>
      <c r="J27" s="7"/>
      <c r="K27" s="6"/>
      <c r="L27" s="6"/>
      <c r="M27" s="6"/>
      <c r="N27" s="6"/>
      <c r="O27" s="6"/>
      <c r="P27" s="6"/>
      <c r="Q27" s="6"/>
      <c r="R27" s="6"/>
      <c r="S27" s="6"/>
      <c r="T27" s="6">
        <f t="shared" si="4"/>
        <v>0</v>
      </c>
      <c r="U27" s="13"/>
      <c r="V27" s="13">
        <f t="shared" si="5"/>
        <v>0</v>
      </c>
    </row>
    <row r="28" spans="1:22" s="2" customFormat="1" x14ac:dyDescent="0.25">
      <c r="A28" s="1"/>
      <c r="B28" s="73"/>
      <c r="C28" s="85"/>
      <c r="D28" s="9"/>
      <c r="E28" s="24" t="s">
        <v>9</v>
      </c>
      <c r="F28" s="8"/>
      <c r="G28" s="8"/>
      <c r="H28" s="8"/>
      <c r="I28" s="87"/>
      <c r="J28" s="9" t="e">
        <f>SUM(#REF!)</f>
        <v>#REF!</v>
      </c>
      <c r="K28" s="10"/>
      <c r="L28" s="10">
        <f>SUM(L21:L27)</f>
        <v>96</v>
      </c>
      <c r="M28" s="10">
        <f>SUM(M21:M27)</f>
        <v>224</v>
      </c>
      <c r="N28" s="10">
        <f>SUM(N21:N27)</f>
        <v>224</v>
      </c>
      <c r="O28" s="10">
        <f>SUM(O21:O27)</f>
        <v>128</v>
      </c>
      <c r="P28" s="10">
        <f>SUM(P21:P27)</f>
        <v>96</v>
      </c>
      <c r="Q28" s="10">
        <f>SUM(Q21:Q26)</f>
        <v>0</v>
      </c>
      <c r="R28" s="10">
        <f>SUM(R21:R26)</f>
        <v>0</v>
      </c>
      <c r="S28" s="10">
        <f>SUM(S21:S26)</f>
        <v>0</v>
      </c>
      <c r="T28" s="10">
        <f>SUM(T21:T27)</f>
        <v>768</v>
      </c>
      <c r="U28" s="10"/>
      <c r="V28" s="52">
        <f>SUM(V21:V27)</f>
        <v>7942.4</v>
      </c>
    </row>
    <row r="29" spans="1:22" s="2" customFormat="1" ht="15.6" x14ac:dyDescent="0.25">
      <c r="A29" s="1"/>
      <c r="B29" s="73"/>
      <c r="C29" s="85"/>
      <c r="D29" s="75" t="s">
        <v>53</v>
      </c>
      <c r="E29" s="23">
        <v>521530</v>
      </c>
      <c r="F29" s="26" t="s">
        <v>36</v>
      </c>
      <c r="G29" s="28" t="s">
        <v>43</v>
      </c>
      <c r="H29" s="12" t="s">
        <v>59</v>
      </c>
      <c r="I29" s="87"/>
      <c r="J29" s="7"/>
      <c r="K29" s="6"/>
      <c r="L29" s="6"/>
      <c r="M29" s="6"/>
      <c r="N29" s="6"/>
      <c r="O29" s="6"/>
      <c r="P29" s="6"/>
      <c r="Q29" s="6"/>
      <c r="R29" s="6"/>
      <c r="S29" s="6"/>
      <c r="T29" s="6">
        <f t="shared" ref="T29:T35" si="6">SUM(L29:S29)</f>
        <v>0</v>
      </c>
      <c r="U29" s="13">
        <v>10.88</v>
      </c>
      <c r="V29" s="13">
        <f t="shared" ref="V29:V35" si="7">U29*T29</f>
        <v>0</v>
      </c>
    </row>
    <row r="30" spans="1:22" s="2" customFormat="1" ht="15.6" x14ac:dyDescent="0.25">
      <c r="A30" s="1"/>
      <c r="B30" s="73"/>
      <c r="C30" s="85"/>
      <c r="D30" s="76"/>
      <c r="E30" s="23">
        <v>521530</v>
      </c>
      <c r="F30" s="26" t="s">
        <v>37</v>
      </c>
      <c r="G30" s="29" t="s">
        <v>44</v>
      </c>
      <c r="H30" s="12" t="s">
        <v>58</v>
      </c>
      <c r="I30" s="87"/>
      <c r="J30" s="7"/>
      <c r="K30" s="6"/>
      <c r="L30" s="6"/>
      <c r="M30" s="6"/>
      <c r="N30" s="6"/>
      <c r="O30" s="6"/>
      <c r="P30" s="6"/>
      <c r="Q30" s="6"/>
      <c r="R30" s="6"/>
      <c r="S30" s="6"/>
      <c r="T30" s="6">
        <f t="shared" si="6"/>
        <v>0</v>
      </c>
      <c r="U30" s="13">
        <v>11.1</v>
      </c>
      <c r="V30" s="13">
        <f t="shared" si="7"/>
        <v>0</v>
      </c>
    </row>
    <row r="31" spans="1:22" s="2" customFormat="1" ht="15.6" x14ac:dyDescent="0.25">
      <c r="A31" s="1"/>
      <c r="B31" s="73"/>
      <c r="C31" s="85"/>
      <c r="D31" s="76"/>
      <c r="E31" s="23">
        <v>521530</v>
      </c>
      <c r="F31" s="26" t="s">
        <v>38</v>
      </c>
      <c r="G31" s="29" t="s">
        <v>45</v>
      </c>
      <c r="H31" s="12" t="s">
        <v>57</v>
      </c>
      <c r="I31" s="87"/>
      <c r="J31" s="7"/>
      <c r="K31" s="6"/>
      <c r="L31" s="6"/>
      <c r="M31" s="6"/>
      <c r="N31" s="6"/>
      <c r="O31" s="6"/>
      <c r="P31" s="6"/>
      <c r="Q31" s="6"/>
      <c r="R31" s="6"/>
      <c r="S31" s="6"/>
      <c r="T31" s="6">
        <f t="shared" si="6"/>
        <v>0</v>
      </c>
      <c r="U31" s="13">
        <v>11.1</v>
      </c>
      <c r="V31" s="13">
        <f t="shared" si="7"/>
        <v>0</v>
      </c>
    </row>
    <row r="32" spans="1:22" s="2" customFormat="1" ht="15.6" x14ac:dyDescent="0.25">
      <c r="A32" s="1"/>
      <c r="B32" s="73"/>
      <c r="C32" s="85"/>
      <c r="D32" s="76"/>
      <c r="E32" s="23">
        <v>521530</v>
      </c>
      <c r="F32" s="26" t="s">
        <v>39</v>
      </c>
      <c r="G32" s="29" t="s">
        <v>46</v>
      </c>
      <c r="H32" s="12" t="s">
        <v>60</v>
      </c>
      <c r="I32" s="87"/>
      <c r="J32" s="7"/>
      <c r="K32" s="6"/>
      <c r="L32" s="6"/>
      <c r="M32" s="6"/>
      <c r="N32" s="6"/>
      <c r="O32" s="6"/>
      <c r="P32" s="6"/>
      <c r="Q32" s="6"/>
      <c r="R32" s="6"/>
      <c r="S32" s="6"/>
      <c r="T32" s="6">
        <f t="shared" si="6"/>
        <v>0</v>
      </c>
      <c r="U32" s="13">
        <v>10.88</v>
      </c>
      <c r="V32" s="13">
        <f t="shared" si="7"/>
        <v>0</v>
      </c>
    </row>
    <row r="33" spans="1:22" s="2" customFormat="1" ht="15.6" x14ac:dyDescent="0.25">
      <c r="A33" s="1"/>
      <c r="B33" s="73"/>
      <c r="C33" s="85"/>
      <c r="D33" s="76"/>
      <c r="E33" s="23">
        <v>521530</v>
      </c>
      <c r="F33" s="26" t="s">
        <v>40</v>
      </c>
      <c r="G33" s="29" t="s">
        <v>47</v>
      </c>
      <c r="H33" s="12" t="s">
        <v>30</v>
      </c>
      <c r="I33" s="87"/>
      <c r="J33" s="7"/>
      <c r="K33" s="6"/>
      <c r="L33" s="6"/>
      <c r="M33" s="6"/>
      <c r="N33" s="6"/>
      <c r="O33" s="6"/>
      <c r="P33" s="6"/>
      <c r="Q33" s="6"/>
      <c r="R33" s="6"/>
      <c r="S33" s="6"/>
      <c r="T33" s="6">
        <f t="shared" si="6"/>
        <v>0</v>
      </c>
      <c r="U33" s="13"/>
      <c r="V33" s="13">
        <f t="shared" si="7"/>
        <v>0</v>
      </c>
    </row>
    <row r="34" spans="1:22" s="2" customFormat="1" ht="15.6" x14ac:dyDescent="0.25">
      <c r="A34" s="1"/>
      <c r="B34" s="73"/>
      <c r="C34" s="85"/>
      <c r="D34" s="76"/>
      <c r="E34" s="23">
        <v>521530</v>
      </c>
      <c r="F34" s="27" t="s">
        <v>41</v>
      </c>
      <c r="G34" s="30" t="s">
        <v>48</v>
      </c>
      <c r="H34" s="12" t="s">
        <v>32</v>
      </c>
      <c r="I34" s="87"/>
      <c r="J34" s="7"/>
      <c r="K34" s="6"/>
      <c r="L34" s="6"/>
      <c r="M34" s="6"/>
      <c r="N34" s="6"/>
      <c r="O34" s="6"/>
      <c r="P34" s="6"/>
      <c r="Q34" s="6"/>
      <c r="R34" s="6"/>
      <c r="S34" s="6"/>
      <c r="T34" s="6">
        <f t="shared" si="6"/>
        <v>0</v>
      </c>
      <c r="U34" s="13"/>
      <c r="V34" s="13">
        <f t="shared" si="7"/>
        <v>0</v>
      </c>
    </row>
    <row r="35" spans="1:22" s="2" customFormat="1" x14ac:dyDescent="0.25">
      <c r="A35" s="1"/>
      <c r="B35" s="73"/>
      <c r="C35" s="85"/>
      <c r="D35" s="76"/>
      <c r="E35" s="23"/>
      <c r="F35" s="4"/>
      <c r="G35" s="12"/>
      <c r="H35" s="12"/>
      <c r="I35" s="87"/>
      <c r="J35" s="7"/>
      <c r="K35" s="6"/>
      <c r="L35" s="6"/>
      <c r="M35" s="6"/>
      <c r="N35" s="6"/>
      <c r="O35" s="6"/>
      <c r="P35" s="6"/>
      <c r="Q35" s="6"/>
      <c r="R35" s="6"/>
      <c r="S35" s="6"/>
      <c r="T35" s="6">
        <f t="shared" si="6"/>
        <v>0</v>
      </c>
      <c r="U35" s="13"/>
      <c r="V35" s="13">
        <f t="shared" si="7"/>
        <v>0</v>
      </c>
    </row>
    <row r="36" spans="1:22" s="2" customFormat="1" x14ac:dyDescent="0.25">
      <c r="A36" s="1"/>
      <c r="B36" s="74"/>
      <c r="C36" s="90"/>
      <c r="D36" s="9"/>
      <c r="E36" s="24" t="s">
        <v>9</v>
      </c>
      <c r="F36" s="8"/>
      <c r="G36" s="8"/>
      <c r="H36" s="8"/>
      <c r="I36" s="88"/>
      <c r="J36" s="9" t="e">
        <f>SUM(#REF!)</f>
        <v>#REF!</v>
      </c>
      <c r="K36" s="10"/>
      <c r="L36" s="10">
        <f>SUM(L29:L35)</f>
        <v>0</v>
      </c>
      <c r="M36" s="10">
        <f>SUM(M29:M35)</f>
        <v>0</v>
      </c>
      <c r="N36" s="10">
        <f>SUM(N29:N35)</f>
        <v>0</v>
      </c>
      <c r="O36" s="10">
        <f>SUM(O29:O35)</f>
        <v>0</v>
      </c>
      <c r="P36" s="10">
        <f>SUM(P29:P35)</f>
        <v>0</v>
      </c>
      <c r="Q36" s="10">
        <f>SUM(Q29:Q34)</f>
        <v>0</v>
      </c>
      <c r="R36" s="10">
        <f>SUM(R29:R34)</f>
        <v>0</v>
      </c>
      <c r="S36" s="10">
        <f>SUM(S29:S34)</f>
        <v>0</v>
      </c>
      <c r="T36" s="10">
        <f>SUM(T29:T35)</f>
        <v>0</v>
      </c>
      <c r="U36" s="10"/>
      <c r="V36" s="10">
        <f>SUM(V29:V35)</f>
        <v>0</v>
      </c>
    </row>
    <row r="38" spans="1:22" x14ac:dyDescent="0.25">
      <c r="B38" s="4" t="s">
        <v>10</v>
      </c>
      <c r="C38" s="5" t="s">
        <v>1</v>
      </c>
      <c r="D38" s="5" t="s">
        <v>13</v>
      </c>
      <c r="E38" s="23" t="s">
        <v>31</v>
      </c>
      <c r="F38" s="4" t="s">
        <v>0</v>
      </c>
      <c r="G38" s="4" t="s">
        <v>42</v>
      </c>
      <c r="H38" s="4" t="s">
        <v>25</v>
      </c>
      <c r="I38" s="5" t="s">
        <v>2</v>
      </c>
      <c r="J38" s="5" t="s">
        <v>12</v>
      </c>
      <c r="K38" s="5" t="s">
        <v>3</v>
      </c>
      <c r="L38" s="5" t="s">
        <v>4</v>
      </c>
      <c r="M38" s="5" t="s">
        <v>5</v>
      </c>
      <c r="N38" s="5" t="s">
        <v>6</v>
      </c>
      <c r="O38" s="5" t="s">
        <v>7</v>
      </c>
      <c r="P38" s="5" t="s">
        <v>8</v>
      </c>
      <c r="Q38" s="5" t="s">
        <v>54</v>
      </c>
      <c r="R38" s="5" t="s">
        <v>55</v>
      </c>
      <c r="S38" s="5" t="s">
        <v>56</v>
      </c>
      <c r="T38" s="6" t="s">
        <v>9</v>
      </c>
      <c r="U38" s="6" t="s">
        <v>24</v>
      </c>
      <c r="V38" s="6" t="s">
        <v>23</v>
      </c>
    </row>
    <row r="39" spans="1:22" ht="15.6" x14ac:dyDescent="0.25">
      <c r="B39" s="11" t="s">
        <v>34</v>
      </c>
      <c r="C39" s="89" t="s">
        <v>33</v>
      </c>
      <c r="D39" s="75" t="s">
        <v>35</v>
      </c>
      <c r="E39" s="23">
        <v>521530</v>
      </c>
      <c r="F39" s="26" t="s">
        <v>36</v>
      </c>
      <c r="G39" s="28" t="s">
        <v>43</v>
      </c>
      <c r="H39" s="12" t="s">
        <v>51</v>
      </c>
      <c r="I39" s="86"/>
      <c r="J39" s="7"/>
      <c r="K39" s="6"/>
      <c r="L39" s="6">
        <f>L3+L21</f>
        <v>68</v>
      </c>
      <c r="M39" s="6">
        <f t="shared" ref="M39:P39" si="8">M3+M21</f>
        <v>196</v>
      </c>
      <c r="N39" s="6">
        <f t="shared" si="8"/>
        <v>268</v>
      </c>
      <c r="O39" s="6">
        <f t="shared" si="8"/>
        <v>140</v>
      </c>
      <c r="P39" s="6">
        <f t="shared" si="8"/>
        <v>44</v>
      </c>
      <c r="Q39" s="6"/>
      <c r="R39" s="6"/>
      <c r="S39" s="6"/>
      <c r="T39" s="6">
        <f>SUM(L39:S39)</f>
        <v>716</v>
      </c>
      <c r="U39" s="13">
        <v>10.199999999999999</v>
      </c>
      <c r="V39" s="13">
        <f>U39*T39</f>
        <v>7303.2</v>
      </c>
    </row>
    <row r="40" spans="1:22" ht="15.6" x14ac:dyDescent="0.25">
      <c r="B40" s="72"/>
      <c r="C40" s="85"/>
      <c r="D40" s="76"/>
      <c r="E40" s="23">
        <v>521530</v>
      </c>
      <c r="F40" s="26" t="s">
        <v>37</v>
      </c>
      <c r="G40" s="29" t="s">
        <v>44</v>
      </c>
      <c r="H40" s="12" t="s">
        <v>50</v>
      </c>
      <c r="I40" s="87"/>
      <c r="J40" s="7"/>
      <c r="K40" s="6"/>
      <c r="L40" s="6">
        <f t="shared" ref="L40:P40" si="9">L4+L22</f>
        <v>44</v>
      </c>
      <c r="M40" s="6">
        <f t="shared" si="9"/>
        <v>100</v>
      </c>
      <c r="N40" s="6">
        <f t="shared" si="9"/>
        <v>148</v>
      </c>
      <c r="O40" s="6">
        <f t="shared" si="9"/>
        <v>68</v>
      </c>
      <c r="P40" s="6">
        <f t="shared" si="9"/>
        <v>44</v>
      </c>
      <c r="Q40" s="6"/>
      <c r="R40" s="6"/>
      <c r="S40" s="6"/>
      <c r="T40" s="6">
        <f t="shared" ref="T40:T45" si="10">SUM(L40:S40)</f>
        <v>404</v>
      </c>
      <c r="U40" s="13">
        <v>10.4</v>
      </c>
      <c r="V40" s="13">
        <f t="shared" ref="V40:V45" si="11">U40*T40</f>
        <v>4201.6000000000004</v>
      </c>
    </row>
    <row r="41" spans="1:22" ht="15.6" x14ac:dyDescent="0.25">
      <c r="B41" s="73"/>
      <c r="C41" s="85"/>
      <c r="D41" s="76"/>
      <c r="E41" s="23">
        <v>521530</v>
      </c>
      <c r="F41" s="26" t="s">
        <v>38</v>
      </c>
      <c r="G41" s="29" t="s">
        <v>45</v>
      </c>
      <c r="H41" s="12" t="s">
        <v>49</v>
      </c>
      <c r="I41" s="87"/>
      <c r="J41" s="7"/>
      <c r="K41" s="6"/>
      <c r="L41" s="6">
        <f t="shared" ref="L41:P41" si="12">L5+L23</f>
        <v>104</v>
      </c>
      <c r="M41" s="6">
        <f t="shared" si="12"/>
        <v>300</v>
      </c>
      <c r="N41" s="6">
        <f t="shared" si="12"/>
        <v>360</v>
      </c>
      <c r="O41" s="6">
        <f t="shared" si="12"/>
        <v>160</v>
      </c>
      <c r="P41" s="6">
        <f t="shared" si="12"/>
        <v>56</v>
      </c>
      <c r="Q41" s="6"/>
      <c r="R41" s="6"/>
      <c r="S41" s="6"/>
      <c r="T41" s="6">
        <f t="shared" si="10"/>
        <v>980</v>
      </c>
      <c r="U41" s="13">
        <v>10.4</v>
      </c>
      <c r="V41" s="13">
        <f t="shared" si="11"/>
        <v>10192</v>
      </c>
    </row>
    <row r="42" spans="1:22" ht="15.6" x14ac:dyDescent="0.25">
      <c r="B42" s="73"/>
      <c r="C42" s="85"/>
      <c r="D42" s="76"/>
      <c r="E42" s="23">
        <v>521530</v>
      </c>
      <c r="F42" s="26" t="s">
        <v>39</v>
      </c>
      <c r="G42" s="29" t="s">
        <v>46</v>
      </c>
      <c r="H42" s="12" t="s">
        <v>52</v>
      </c>
      <c r="I42" s="87"/>
      <c r="J42" s="7"/>
      <c r="K42" s="6"/>
      <c r="L42" s="6">
        <f t="shared" ref="L42:P42" si="13">L6+L24</f>
        <v>0</v>
      </c>
      <c r="M42" s="6">
        <f t="shared" si="13"/>
        <v>0</v>
      </c>
      <c r="N42" s="6">
        <f t="shared" si="13"/>
        <v>0</v>
      </c>
      <c r="O42" s="6">
        <f t="shared" si="13"/>
        <v>0</v>
      </c>
      <c r="P42" s="6">
        <f t="shared" si="13"/>
        <v>0</v>
      </c>
      <c r="Q42" s="6"/>
      <c r="R42" s="6"/>
      <c r="S42" s="6"/>
      <c r="T42" s="6">
        <f t="shared" si="10"/>
        <v>0</v>
      </c>
      <c r="U42" s="13">
        <v>10.199999999999999</v>
      </c>
      <c r="V42" s="13">
        <f t="shared" si="11"/>
        <v>0</v>
      </c>
    </row>
    <row r="43" spans="1:22" ht="15.6" x14ac:dyDescent="0.25">
      <c r="B43" s="73"/>
      <c r="C43" s="85"/>
      <c r="D43" s="76"/>
      <c r="E43" s="23">
        <v>521530</v>
      </c>
      <c r="F43" s="26" t="s">
        <v>40</v>
      </c>
      <c r="G43" s="29" t="s">
        <v>47</v>
      </c>
      <c r="H43" s="12" t="s">
        <v>30</v>
      </c>
      <c r="I43" s="87"/>
      <c r="J43" s="7"/>
      <c r="K43" s="6"/>
      <c r="L43" s="6"/>
      <c r="M43" s="6"/>
      <c r="N43" s="6"/>
      <c r="O43" s="6"/>
      <c r="P43" s="6"/>
      <c r="Q43" s="6"/>
      <c r="R43" s="6"/>
      <c r="S43" s="6"/>
      <c r="T43" s="6">
        <f t="shared" si="10"/>
        <v>0</v>
      </c>
      <c r="U43" s="13"/>
      <c r="V43" s="13">
        <f t="shared" si="11"/>
        <v>0</v>
      </c>
    </row>
    <row r="44" spans="1:22" ht="15.6" x14ac:dyDescent="0.25">
      <c r="B44" s="73"/>
      <c r="C44" s="85"/>
      <c r="D44" s="76"/>
      <c r="E44" s="23">
        <v>521530</v>
      </c>
      <c r="F44" s="27" t="s">
        <v>41</v>
      </c>
      <c r="G44" s="30" t="s">
        <v>48</v>
      </c>
      <c r="H44" s="12" t="s">
        <v>32</v>
      </c>
      <c r="I44" s="87"/>
      <c r="J44" s="7"/>
      <c r="K44" s="6"/>
      <c r="L44" s="6"/>
      <c r="M44" s="6"/>
      <c r="N44" s="6"/>
      <c r="O44" s="6"/>
      <c r="P44" s="6"/>
      <c r="Q44" s="6"/>
      <c r="R44" s="6"/>
      <c r="S44" s="6"/>
      <c r="T44" s="6">
        <f t="shared" si="10"/>
        <v>0</v>
      </c>
      <c r="U44" s="13"/>
      <c r="V44" s="13">
        <f t="shared" si="11"/>
        <v>0</v>
      </c>
    </row>
    <row r="45" spans="1:22" x14ac:dyDescent="0.25">
      <c r="B45" s="73"/>
      <c r="C45" s="85"/>
      <c r="D45" s="76"/>
      <c r="E45" s="23"/>
      <c r="F45" s="4"/>
      <c r="G45" s="12"/>
      <c r="H45" s="12"/>
      <c r="I45" s="87"/>
      <c r="J45" s="7"/>
      <c r="K45" s="6"/>
      <c r="L45" s="6"/>
      <c r="M45" s="6"/>
      <c r="N45" s="6"/>
      <c r="O45" s="6"/>
      <c r="P45" s="6"/>
      <c r="Q45" s="6"/>
      <c r="R45" s="6"/>
      <c r="S45" s="6"/>
      <c r="T45" s="6">
        <f t="shared" si="10"/>
        <v>0</v>
      </c>
      <c r="U45" s="13"/>
      <c r="V45" s="13">
        <f t="shared" si="11"/>
        <v>0</v>
      </c>
    </row>
    <row r="46" spans="1:22" x14ac:dyDescent="0.25">
      <c r="B46" s="73"/>
      <c r="C46" s="85"/>
      <c r="D46" s="9"/>
      <c r="E46" s="24" t="s">
        <v>9</v>
      </c>
      <c r="F46" s="8"/>
      <c r="G46" s="8"/>
      <c r="H46" s="8"/>
      <c r="I46" s="87"/>
      <c r="J46" s="9" t="e">
        <f>SUM(#REF!)</f>
        <v>#REF!</v>
      </c>
      <c r="K46" s="10"/>
      <c r="L46" s="10">
        <f>SUM(L39:L45)</f>
        <v>216</v>
      </c>
      <c r="M46" s="10">
        <f>SUM(M39:M45)</f>
        <v>596</v>
      </c>
      <c r="N46" s="10">
        <f>SUM(N39:N45)</f>
        <v>776</v>
      </c>
      <c r="O46" s="10">
        <f>SUM(O39:O45)</f>
        <v>368</v>
      </c>
      <c r="P46" s="10">
        <f>SUM(P39:P45)</f>
        <v>144</v>
      </c>
      <c r="Q46" s="10">
        <f>SUM(Q39:Q44)</f>
        <v>0</v>
      </c>
      <c r="R46" s="10">
        <f>SUM(R39:R44)</f>
        <v>0</v>
      </c>
      <c r="S46" s="10">
        <f>SUM(S39:S44)</f>
        <v>0</v>
      </c>
      <c r="T46" s="10">
        <f>SUM(T39:T45)</f>
        <v>2100</v>
      </c>
      <c r="U46" s="10"/>
      <c r="V46" s="52">
        <f>SUM(V39:V45)</f>
        <v>21696.799999999999</v>
      </c>
    </row>
    <row r="47" spans="1:22" ht="15.6" x14ac:dyDescent="0.25">
      <c r="B47" s="73"/>
      <c r="C47" s="85"/>
      <c r="D47" s="75" t="s">
        <v>53</v>
      </c>
      <c r="E47" s="23">
        <v>521530</v>
      </c>
      <c r="F47" s="26" t="s">
        <v>36</v>
      </c>
      <c r="G47" s="28" t="s">
        <v>43</v>
      </c>
      <c r="H47" s="12" t="s">
        <v>59</v>
      </c>
      <c r="I47" s="87"/>
      <c r="J47" s="7"/>
      <c r="K47" s="6"/>
      <c r="L47" s="6"/>
      <c r="M47" s="6"/>
      <c r="N47" s="6"/>
      <c r="O47" s="6"/>
      <c r="P47" s="6"/>
      <c r="Q47" s="6">
        <f t="shared" ref="Q47:S50" si="14">Q10</f>
        <v>0</v>
      </c>
      <c r="R47" s="6">
        <f t="shared" si="14"/>
        <v>0</v>
      </c>
      <c r="S47" s="6">
        <f t="shared" si="14"/>
        <v>0</v>
      </c>
      <c r="T47" s="6">
        <f>SUM(L47:S47)</f>
        <v>0</v>
      </c>
      <c r="U47" s="13">
        <v>10.88</v>
      </c>
      <c r="V47" s="13">
        <f>U47*T47</f>
        <v>0</v>
      </c>
    </row>
    <row r="48" spans="1:22" ht="15.6" x14ac:dyDescent="0.25">
      <c r="B48" s="73"/>
      <c r="C48" s="85"/>
      <c r="D48" s="76"/>
      <c r="E48" s="23">
        <v>521530</v>
      </c>
      <c r="F48" s="26" t="s">
        <v>37</v>
      </c>
      <c r="G48" s="29" t="s">
        <v>44</v>
      </c>
      <c r="H48" s="12" t="s">
        <v>58</v>
      </c>
      <c r="I48" s="87"/>
      <c r="J48" s="7"/>
      <c r="K48" s="6"/>
      <c r="L48" s="6"/>
      <c r="M48" s="6"/>
      <c r="N48" s="6"/>
      <c r="O48" s="6"/>
      <c r="P48" s="6"/>
      <c r="Q48" s="6">
        <f t="shared" si="14"/>
        <v>0</v>
      </c>
      <c r="R48" s="6">
        <f t="shared" si="14"/>
        <v>0</v>
      </c>
      <c r="S48" s="6">
        <f t="shared" si="14"/>
        <v>0</v>
      </c>
      <c r="T48" s="6">
        <f t="shared" ref="T48:T53" si="15">SUM(L48:S48)</f>
        <v>0</v>
      </c>
      <c r="U48" s="13">
        <v>11.1</v>
      </c>
      <c r="V48" s="13">
        <f t="shared" ref="V48:V53" si="16">U48*T48</f>
        <v>0</v>
      </c>
    </row>
    <row r="49" spans="2:22" ht="15.6" x14ac:dyDescent="0.25">
      <c r="B49" s="73"/>
      <c r="C49" s="85"/>
      <c r="D49" s="76"/>
      <c r="E49" s="23">
        <v>521530</v>
      </c>
      <c r="F49" s="26" t="s">
        <v>38</v>
      </c>
      <c r="G49" s="29" t="s">
        <v>45</v>
      </c>
      <c r="H49" s="12" t="s">
        <v>57</v>
      </c>
      <c r="I49" s="87"/>
      <c r="J49" s="7"/>
      <c r="K49" s="6"/>
      <c r="L49" s="6"/>
      <c r="M49" s="6"/>
      <c r="N49" s="6"/>
      <c r="O49" s="6"/>
      <c r="P49" s="6"/>
      <c r="Q49" s="6">
        <f t="shared" si="14"/>
        <v>0</v>
      </c>
      <c r="R49" s="6">
        <f t="shared" si="14"/>
        <v>0</v>
      </c>
      <c r="S49" s="6">
        <f t="shared" si="14"/>
        <v>0</v>
      </c>
      <c r="T49" s="6">
        <f t="shared" si="15"/>
        <v>0</v>
      </c>
      <c r="U49" s="13">
        <v>11.1</v>
      </c>
      <c r="V49" s="13">
        <f t="shared" si="16"/>
        <v>0</v>
      </c>
    </row>
    <row r="50" spans="2:22" ht="15.6" x14ac:dyDescent="0.25">
      <c r="B50" s="73"/>
      <c r="C50" s="85"/>
      <c r="D50" s="76"/>
      <c r="E50" s="23">
        <v>521530</v>
      </c>
      <c r="F50" s="26" t="s">
        <v>39</v>
      </c>
      <c r="G50" s="29" t="s">
        <v>46</v>
      </c>
      <c r="H50" s="12" t="s">
        <v>60</v>
      </c>
      <c r="I50" s="87"/>
      <c r="J50" s="7"/>
      <c r="K50" s="6"/>
      <c r="L50" s="6"/>
      <c r="M50" s="6"/>
      <c r="N50" s="6"/>
      <c r="O50" s="6"/>
      <c r="P50" s="6"/>
      <c r="Q50" s="6">
        <f t="shared" si="14"/>
        <v>0</v>
      </c>
      <c r="R50" s="6">
        <f t="shared" si="14"/>
        <v>0</v>
      </c>
      <c r="S50" s="6">
        <f t="shared" si="14"/>
        <v>0</v>
      </c>
      <c r="T50" s="6">
        <f t="shared" si="15"/>
        <v>0</v>
      </c>
      <c r="U50" s="13">
        <v>10.88</v>
      </c>
      <c r="V50" s="13">
        <f t="shared" si="16"/>
        <v>0</v>
      </c>
    </row>
    <row r="51" spans="2:22" ht="15.6" x14ac:dyDescent="0.25">
      <c r="B51" s="73"/>
      <c r="C51" s="85"/>
      <c r="D51" s="76"/>
      <c r="E51" s="23">
        <v>521530</v>
      </c>
      <c r="F51" s="26" t="s">
        <v>40</v>
      </c>
      <c r="G51" s="29" t="s">
        <v>47</v>
      </c>
      <c r="H51" s="12" t="s">
        <v>30</v>
      </c>
      <c r="I51" s="87"/>
      <c r="J51" s="7"/>
      <c r="K51" s="6"/>
      <c r="L51" s="6"/>
      <c r="M51" s="6"/>
      <c r="N51" s="6"/>
      <c r="O51" s="6"/>
      <c r="P51" s="6"/>
      <c r="Q51" s="6"/>
      <c r="R51" s="6"/>
      <c r="S51" s="6"/>
      <c r="T51" s="6">
        <f t="shared" si="15"/>
        <v>0</v>
      </c>
      <c r="U51" s="13"/>
      <c r="V51" s="13">
        <f t="shared" si="16"/>
        <v>0</v>
      </c>
    </row>
    <row r="52" spans="2:22" ht="15.6" x14ac:dyDescent="0.25">
      <c r="B52" s="73"/>
      <c r="C52" s="85"/>
      <c r="D52" s="76"/>
      <c r="E52" s="23">
        <v>521530</v>
      </c>
      <c r="F52" s="27" t="s">
        <v>41</v>
      </c>
      <c r="G52" s="30" t="s">
        <v>48</v>
      </c>
      <c r="H52" s="12" t="s">
        <v>32</v>
      </c>
      <c r="I52" s="87"/>
      <c r="J52" s="7"/>
      <c r="K52" s="6"/>
      <c r="L52" s="6"/>
      <c r="M52" s="6"/>
      <c r="N52" s="6"/>
      <c r="O52" s="6"/>
      <c r="P52" s="6"/>
      <c r="Q52" s="6"/>
      <c r="R52" s="6"/>
      <c r="S52" s="6"/>
      <c r="T52" s="6">
        <f t="shared" si="15"/>
        <v>0</v>
      </c>
      <c r="U52" s="13"/>
      <c r="V52" s="13">
        <f t="shared" si="16"/>
        <v>0</v>
      </c>
    </row>
    <row r="53" spans="2:22" x14ac:dyDescent="0.25">
      <c r="B53" s="73"/>
      <c r="C53" s="85"/>
      <c r="D53" s="76"/>
      <c r="E53" s="23"/>
      <c r="F53" s="4"/>
      <c r="G53" s="12"/>
      <c r="H53" s="12"/>
      <c r="I53" s="87"/>
      <c r="J53" s="7"/>
      <c r="K53" s="6"/>
      <c r="L53" s="6"/>
      <c r="M53" s="6"/>
      <c r="N53" s="6"/>
      <c r="O53" s="6"/>
      <c r="P53" s="6"/>
      <c r="Q53" s="6"/>
      <c r="R53" s="6"/>
      <c r="S53" s="6"/>
      <c r="T53" s="6">
        <f t="shared" si="15"/>
        <v>0</v>
      </c>
      <c r="U53" s="13"/>
      <c r="V53" s="13">
        <f t="shared" si="16"/>
        <v>0</v>
      </c>
    </row>
    <row r="54" spans="2:22" x14ac:dyDescent="0.25">
      <c r="B54" s="74"/>
      <c r="C54" s="90"/>
      <c r="D54" s="9"/>
      <c r="E54" s="24" t="s">
        <v>9</v>
      </c>
      <c r="F54" s="8"/>
      <c r="G54" s="8"/>
      <c r="H54" s="8"/>
      <c r="I54" s="88"/>
      <c r="J54" s="9" t="e">
        <f>SUM(#REF!)</f>
        <v>#REF!</v>
      </c>
      <c r="K54" s="10"/>
      <c r="L54" s="10">
        <f>SUM(L47:L53)</f>
        <v>0</v>
      </c>
      <c r="M54" s="10">
        <f>SUM(M47:M53)</f>
        <v>0</v>
      </c>
      <c r="N54" s="10">
        <f>SUM(N47:N53)</f>
        <v>0</v>
      </c>
      <c r="O54" s="10">
        <f>SUM(O47:O53)</f>
        <v>0</v>
      </c>
      <c r="P54" s="10">
        <f>SUM(P47:P53)</f>
        <v>0</v>
      </c>
      <c r="Q54" s="10">
        <f>SUM(Q47:Q52)</f>
        <v>0</v>
      </c>
      <c r="R54" s="10">
        <f>SUM(R47:R52)</f>
        <v>0</v>
      </c>
      <c r="S54" s="10">
        <f>SUM(S47:S52)</f>
        <v>0</v>
      </c>
      <c r="T54" s="10">
        <f>SUM(T47:T53)</f>
        <v>0</v>
      </c>
      <c r="U54" s="10"/>
      <c r="V54" s="52">
        <f>SUM(V47:V53)</f>
        <v>0</v>
      </c>
    </row>
    <row r="55" spans="2:22" ht="15" thickBot="1" x14ac:dyDescent="0.3"/>
    <row r="56" spans="2:22" ht="16.2" thickBot="1" x14ac:dyDescent="0.3">
      <c r="D56" s="35" t="s">
        <v>15</v>
      </c>
      <c r="E56" s="49"/>
      <c r="F56" s="49" t="s">
        <v>16</v>
      </c>
      <c r="G56" s="49" t="s">
        <v>17</v>
      </c>
      <c r="H56" s="49" t="s">
        <v>18</v>
      </c>
      <c r="I56" s="49" t="s">
        <v>19</v>
      </c>
      <c r="J56" s="77" t="s">
        <v>20</v>
      </c>
      <c r="K56" s="77"/>
      <c r="L56" s="78" t="s">
        <v>26</v>
      </c>
      <c r="M56" s="78"/>
      <c r="N56" s="79" t="s">
        <v>27</v>
      </c>
      <c r="O56" s="80"/>
      <c r="P56" s="50" t="s">
        <v>28</v>
      </c>
      <c r="Q56" s="49"/>
      <c r="R56" s="77" t="s">
        <v>21</v>
      </c>
      <c r="S56" s="81"/>
    </row>
    <row r="57" spans="2:22" ht="15.6" x14ac:dyDescent="0.25">
      <c r="D57" s="38" t="s">
        <v>36</v>
      </c>
      <c r="E57" s="39"/>
      <c r="F57" s="40">
        <v>68</v>
      </c>
      <c r="G57" s="41">
        <v>196</v>
      </c>
      <c r="H57" s="42">
        <v>268</v>
      </c>
      <c r="I57" s="41">
        <v>140</v>
      </c>
      <c r="J57" s="70">
        <v>44</v>
      </c>
      <c r="K57" s="70"/>
      <c r="L57" s="70"/>
      <c r="M57" s="70"/>
      <c r="N57" s="59"/>
      <c r="O57" s="59"/>
      <c r="P57" s="41"/>
      <c r="Q57" s="41"/>
      <c r="R57" s="70">
        <f>SUM(E57:Q57)</f>
        <v>716</v>
      </c>
      <c r="S57" s="71"/>
    </row>
    <row r="58" spans="2:22" ht="15.6" x14ac:dyDescent="0.25">
      <c r="D58" s="38" t="s">
        <v>37</v>
      </c>
      <c r="E58" s="39"/>
      <c r="F58" s="40">
        <v>44</v>
      </c>
      <c r="G58" s="41">
        <v>100</v>
      </c>
      <c r="H58" s="42">
        <v>148</v>
      </c>
      <c r="I58" s="41">
        <v>68</v>
      </c>
      <c r="J58" s="70">
        <v>44</v>
      </c>
      <c r="K58" s="70"/>
      <c r="L58" s="70"/>
      <c r="M58" s="70"/>
      <c r="N58" s="59"/>
      <c r="O58" s="59"/>
      <c r="P58" s="41"/>
      <c r="Q58" s="41"/>
      <c r="R58" s="70">
        <f>SUM(E58:Q58)</f>
        <v>404</v>
      </c>
      <c r="S58" s="71"/>
    </row>
    <row r="59" spans="2:22" ht="15.6" x14ac:dyDescent="0.25">
      <c r="D59" s="53" t="s">
        <v>38</v>
      </c>
      <c r="E59" s="54"/>
      <c r="F59" s="55">
        <v>104</v>
      </c>
      <c r="G59" s="56">
        <v>300</v>
      </c>
      <c r="H59" s="57">
        <v>360</v>
      </c>
      <c r="I59" s="56">
        <v>160</v>
      </c>
      <c r="J59" s="91">
        <v>56</v>
      </c>
      <c r="K59" s="91"/>
      <c r="L59" s="70"/>
      <c r="M59" s="70"/>
      <c r="N59" s="59"/>
      <c r="O59" s="59"/>
      <c r="P59" s="41"/>
      <c r="Q59" s="41"/>
      <c r="R59" s="70">
        <f>SUM(E59:Q59)</f>
        <v>980</v>
      </c>
      <c r="S59" s="71"/>
    </row>
    <row r="60" spans="2:22" ht="15.6" x14ac:dyDescent="0.25">
      <c r="D60" s="38" t="s">
        <v>39</v>
      </c>
      <c r="E60" s="43"/>
      <c r="F60" s="40"/>
      <c r="G60" s="44"/>
      <c r="H60" s="45"/>
      <c r="I60" s="44"/>
      <c r="J60" s="58"/>
      <c r="K60" s="58"/>
      <c r="L60" s="58"/>
      <c r="M60" s="58"/>
      <c r="N60" s="59"/>
      <c r="O60" s="59"/>
      <c r="P60" s="44"/>
      <c r="Q60" s="44"/>
      <c r="R60" s="70">
        <f>SUM(E60:Q60)</f>
        <v>0</v>
      </c>
      <c r="S60" s="71"/>
    </row>
    <row r="61" spans="2:22" ht="15.6" x14ac:dyDescent="0.25">
      <c r="D61" s="39"/>
      <c r="E61" s="43"/>
      <c r="F61" s="40"/>
      <c r="G61" s="44"/>
      <c r="H61" s="45"/>
      <c r="I61" s="44"/>
      <c r="J61" s="58"/>
      <c r="K61" s="58"/>
      <c r="L61" s="58"/>
      <c r="M61" s="58"/>
      <c r="N61" s="59"/>
      <c r="O61" s="59"/>
      <c r="P61" s="44">
        <f>SUM(F61:O61)</f>
        <v>0</v>
      </c>
      <c r="Q61" s="44">
        <f>SUM(G61:P61)</f>
        <v>0</v>
      </c>
      <c r="R61" s="58">
        <f>SUM(H61:Q61)</f>
        <v>0</v>
      </c>
      <c r="S61" s="60"/>
    </row>
    <row r="62" spans="2:22" ht="16.2" thickBot="1" x14ac:dyDescent="0.3">
      <c r="D62" s="46" t="s">
        <v>21</v>
      </c>
      <c r="E62" s="47">
        <f>SUM(E57:E60)</f>
        <v>0</v>
      </c>
      <c r="F62" s="47">
        <f>SUM(F57:F60)</f>
        <v>216</v>
      </c>
      <c r="G62" s="47">
        <f>SUM(G57:G60)</f>
        <v>596</v>
      </c>
      <c r="H62" s="47">
        <f>SUM(H57:H60)</f>
        <v>776</v>
      </c>
      <c r="I62" s="47">
        <f>SUM(I57:I60)</f>
        <v>368</v>
      </c>
      <c r="J62" s="61">
        <f>SUM(J57:K60)</f>
        <v>144</v>
      </c>
      <c r="K62" s="62"/>
      <c r="L62" s="61">
        <f>SUM(L57:L60)</f>
        <v>0</v>
      </c>
      <c r="M62" s="62"/>
      <c r="N62" s="61">
        <f>SUM(N57:N60)</f>
        <v>0</v>
      </c>
      <c r="O62" s="62"/>
      <c r="P62" s="47">
        <f>SUM(P57:P60)</f>
        <v>0</v>
      </c>
      <c r="Q62" s="47">
        <f>SUM(Q57:Q60)</f>
        <v>0</v>
      </c>
      <c r="R62" s="63">
        <f>SUM(R57:S61)</f>
        <v>2100</v>
      </c>
      <c r="S62" s="64"/>
    </row>
  </sheetData>
  <mergeCells count="43">
    <mergeCell ref="C3:C18"/>
    <mergeCell ref="D3:D9"/>
    <mergeCell ref="I3:I18"/>
    <mergeCell ref="B4:B18"/>
    <mergeCell ref="D11:D17"/>
    <mergeCell ref="C21:C36"/>
    <mergeCell ref="D21:D27"/>
    <mergeCell ref="I21:I36"/>
    <mergeCell ref="B22:B36"/>
    <mergeCell ref="D29:D35"/>
    <mergeCell ref="R59:S59"/>
    <mergeCell ref="J56:K56"/>
    <mergeCell ref="L56:M56"/>
    <mergeCell ref="N56:O56"/>
    <mergeCell ref="R56:S56"/>
    <mergeCell ref="J57:K57"/>
    <mergeCell ref="L57:M57"/>
    <mergeCell ref="N57:O57"/>
    <mergeCell ref="R57:S57"/>
    <mergeCell ref="R62:S62"/>
    <mergeCell ref="C39:C54"/>
    <mergeCell ref="D39:D45"/>
    <mergeCell ref="I39:I54"/>
    <mergeCell ref="J60:K60"/>
    <mergeCell ref="L60:M60"/>
    <mergeCell ref="N60:O60"/>
    <mergeCell ref="R60:S60"/>
    <mergeCell ref="J61:K61"/>
    <mergeCell ref="L61:M61"/>
    <mergeCell ref="N61:O61"/>
    <mergeCell ref="R61:S61"/>
    <mergeCell ref="J58:K58"/>
    <mergeCell ref="L58:M58"/>
    <mergeCell ref="N58:O58"/>
    <mergeCell ref="R58:S58"/>
    <mergeCell ref="B40:B54"/>
    <mergeCell ref="D47:D53"/>
    <mergeCell ref="J62:K62"/>
    <mergeCell ref="L62:M62"/>
    <mergeCell ref="N62:O62"/>
    <mergeCell ref="J59:K59"/>
    <mergeCell ref="L59:M59"/>
    <mergeCell ref="N59:O5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</vt:lpstr>
      <vt:lpstr>retail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2021-09-17T01:24:39Z</dcterms:modified>
</cp:coreProperties>
</file>