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616e29a1be34f5/Desktop/Class Work/Analysis Projects/Crowd Funding Analysis/"/>
    </mc:Choice>
  </mc:AlternateContent>
  <xr:revisionPtr revIDLastSave="133" documentId="14_{F4C72F71-7F35-4789-AF55-CB14FF522025}" xr6:coauthVersionLast="47" xr6:coauthVersionMax="47" xr10:uidLastSave="{0842ED2C-943E-4065-B3C3-6CCAF919B8C0}"/>
  <bookViews>
    <workbookView xWindow="-108" yWindow="-108" windowWidth="23256" windowHeight="12456" tabRatio="791" xr2:uid="{00000000-000D-0000-FFFF-FFFF00000000}"/>
  </bookViews>
  <sheets>
    <sheet name="Crowdfunding" sheetId="1" r:id="rId1"/>
    <sheet name="Pivot 1 - Parent Cat" sheetId="2" r:id="rId2"/>
    <sheet name="Pivot 2 - Sub Cat." sheetId="3" r:id="rId3"/>
    <sheet name="Pivot 3 - Outcome Date Created" sheetId="4" r:id="rId4"/>
    <sheet name="Goal Analysis" sheetId="5" r:id="rId5"/>
    <sheet name="Statistical Analysis" sheetId="7" r:id="rId6"/>
  </sheets>
  <definedNames>
    <definedName name="_xlnm._FilterDatabase" localSheetId="0" hidden="1">Crowdfunding!$A$1:$U$1001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2" i="7"/>
  <c r="H7" i="7"/>
  <c r="H6" i="7"/>
  <c r="H5" i="7"/>
  <c r="H4" i="7"/>
  <c r="H3" i="7"/>
  <c r="D7" i="7" l="1"/>
  <c r="D6" i="7"/>
  <c r="D5" i="7"/>
  <c r="D4" i="7"/>
  <c r="D3" i="7"/>
  <c r="D2" i="7" l="1"/>
  <c r="D13" i="5"/>
  <c r="D12" i="5"/>
  <c r="D11" i="5"/>
  <c r="D10" i="5"/>
  <c r="D9" i="5"/>
  <c r="D8" i="5"/>
  <c r="D7" i="5"/>
  <c r="D6" i="5"/>
  <c r="D5" i="5"/>
  <c r="D4" i="5"/>
  <c r="D3" i="5"/>
  <c r="D2" i="5"/>
  <c r="C10" i="5"/>
  <c r="C9" i="5"/>
  <c r="C11" i="5"/>
  <c r="C12" i="5"/>
  <c r="C13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7" i="5" l="1"/>
  <c r="F7" i="5" s="1"/>
  <c r="E2" i="5"/>
  <c r="F2" i="5" s="1"/>
  <c r="E13" i="5"/>
  <c r="F13" i="5" s="1"/>
  <c r="E12" i="5"/>
  <c r="H12" i="5" s="1"/>
  <c r="E11" i="5"/>
  <c r="F11" i="5" s="1"/>
  <c r="E10" i="5"/>
  <c r="G10" i="5" s="1"/>
  <c r="E9" i="5"/>
  <c r="G9" i="5" s="1"/>
  <c r="E8" i="5"/>
  <c r="G8" i="5" s="1"/>
  <c r="E6" i="5"/>
  <c r="H6" i="5" s="1"/>
  <c r="E5" i="5"/>
  <c r="F5" i="5" s="1"/>
  <c r="E4" i="5"/>
  <c r="G4" i="5" s="1"/>
  <c r="E3" i="5"/>
  <c r="H3" i="5" s="1"/>
  <c r="H7" i="5" l="1"/>
  <c r="G7" i="5"/>
  <c r="F8" i="5"/>
  <c r="H9" i="5"/>
  <c r="F12" i="5"/>
  <c r="F9" i="5"/>
  <c r="F3" i="5"/>
  <c r="G6" i="5"/>
  <c r="F6" i="5"/>
  <c r="F4" i="5"/>
  <c r="H5" i="5"/>
  <c r="H10" i="5"/>
  <c r="H2" i="5"/>
  <c r="F10" i="5"/>
  <c r="H13" i="5"/>
  <c r="H11" i="5"/>
  <c r="G11" i="5"/>
  <c r="G12" i="5"/>
  <c r="G2" i="5"/>
  <c r="G3" i="5"/>
  <c r="G13" i="5"/>
  <c r="G5" i="5"/>
  <c r="H8" i="5"/>
  <c r="H4" i="5"/>
</calcChain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<sst xmlns="http://schemas.openxmlformats.org/spreadsheetml/2006/main" count="9070" uniqueCount="2116">
  <si>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</si>
  <si>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</si>
  <si>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</si>
  <si>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</si>
  <si>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</si>
  <si>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</si>
  <si>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</si>
  <si>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</si>
  <si>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</si>
  <si>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</si>
  <si>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</si>
  <si>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</si>
  <si>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</si>
  <si>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</si>
  <si>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</si>
  <si>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</si>
  <si>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</si>
  <si>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</si>
  <si>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</si>
  <si>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</si>
  <si>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</si>
  <si>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</si>
  <si>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</si>
  <si>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</si>
  <si>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</si>
  <si>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</si>
  <si>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</si>
  <si>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</si>
  <si>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</si>
  <si>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</si>
  <si>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</si>
  <si>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</si>
  <si>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</si>
  <si>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</si>
  <si>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</si>
  <si>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</si>
  <si>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</si>
  <si>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</si>
  <si>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</si>
  <si>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</si>
  <si>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</si>
  <si>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</si>
  <si>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</si>
  <si>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</si>
  <si>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</si>
  <si>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</si>
  <si>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</si>
  <si>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</si>
  <si>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</si>
  <si>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</si>
  <si>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</si>
  <si>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</si>
  <si>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</si>
  <si>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</si>
  <si>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</si>
  <si>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</si>
  <si>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</si>
  <si>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</si>
  <si>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</si>
  <si>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</si>
  <si>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</si>
  <si>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</si>
  <si>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</si>
  <si>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</si>
  <si>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</si>
  <si>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</si>
  <si>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</si>
  <si>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</si>
  <si>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</si>
  <si>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</si>
  <si>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</si>
  <si>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</si>
  <si>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</si>
  <si>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</si>
  <si>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</si>
  <si>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</si>
  <si>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</si>
  <si>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</si>
  <si>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</si>
  <si>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</si>
  <si>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</si>
  <si>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</si>
  <si>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</si>
  <si>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</si>
  <si>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</si>
  <si>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</si>
  <si>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</si>
  <si>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</si>
  <si>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</si>
  <si>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</si>
  <si>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</si>
  <si>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</si>
  <si>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</si>
  <si>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</si>
  <si>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</si>
  <si>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</si>
  <si>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</si>
  <si>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</si>
  <si>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</si>
  <si>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</si>
  <si>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</si>
  <si>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</si>
  <si>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</si>
  <si>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</si>
  <si>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</si>
  <si>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</si>
  <si>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</si>
  <si>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</si>
  <si>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</si>
  <si>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</si>
  <si>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</si>
  <si>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</si>
  <si>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</si>
  <si>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</si>
  <si>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</si>
  <si>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</si>
  <si>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</si>
  <si>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</si>
  <si>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</si>
  <si>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</si>
  <si>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</si>
  <si>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</si>
  <si>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</si>
  <si>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</si>
  <si>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</si>
  <si>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</si>
  <si>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</si>
  <si>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</si>
  <si>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</si>
  <si>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</si>
  <si>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</si>
  <si>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</si>
  <si>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</si>
  <si>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</si>
  <si>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</si>
  <si>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</si>
  <si>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</si>
  <si>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</si>
  <si>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</si>
  <si>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</si>
  <si>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</si>
  <si>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</si>
  <si>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</si>
  <si>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</si>
  <si>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</si>
  <si>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</si>
  <si>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</si>
  <si>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</si>
  <si>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</si>
  <si>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</si>
  <si>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</si>
  <si>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</si>
  <si>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</si>
  <si>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</si>
  <si>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</si>
  <si>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</si>
  <si>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</si>
  <si>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</si>
  <si>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</si>
  <si>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</si>
  <si>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</si>
  <si>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</si>
  <si>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</si>
  <si>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</si>
  <si>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</si>
  <si>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</si>
  <si>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</si>
  <si>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</si>
  <si>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</si>
  <si>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</si>
  <si>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</si>
  <si>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</si>
  <si>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</si>
  <si>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</si>
  <si>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</si>
  <si>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</si>
  <si>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</si>
  <si>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</si>
  <si>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</si>
  <si>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</si>
  <si>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</si>
  <si>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</si>
  <si>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</si>
  <si>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</si>
  <si>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</si>
  <si>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</si>
  <si>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</si>
  <si>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</si>
  <si>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</si>
  <si>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</si>
  <si>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</si>
  <si>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</si>
  <si>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</si>
  <si>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</si>
  <si>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</si>
  <si>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</si>
  <si>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</si>
  <si>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</si>
  <si>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</si>
  <si>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</si>
  <si>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</si>
  <si>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</si>
  <si>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</si>
  <si>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</si>
  <si>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</si>
  <si>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</si>
  <si>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</si>
  <si>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</si>
  <si>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</si>
  <si>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</si>
  <si>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</si>
  <si>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</si>
  <si>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</si>
  <si>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</si>
  <si>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</si>
  <si>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</si>
  <si>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</si>
  <si>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</si>
  <si>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</si>
  <si>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</si>
  <si>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</si>
  <si>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</si>
  <si>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</si>
  <si>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</si>
  <si>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</si>
  <si>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</si>
  <si>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</si>
  <si>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</si>
  <si>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</si>
  <si>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</si>
  <si>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</si>
  <si>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</si>
  <si>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</si>
  <si>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</si>
  <si>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</si>
  <si>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</si>
  <si>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</si>
  <si>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</si>
  <si>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</si>
  <si>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</si>
  <si>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</si>
  <si>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</si>
  <si>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</si>
  <si>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</si>
  <si>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</si>
  <si>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</si>
  <si>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</si>
  <si>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</si>
  <si>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</si>
  <si>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</si>
  <si>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</si>
  <si>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</si>
  <si>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</si>
  <si>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</si>
  <si>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</si>
  <si>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</si>
  <si>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</si>
  <si>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</si>
  <si>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</si>
  <si>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</si>
  <si>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</si>
  <si>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</si>
  <si>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</si>
  <si>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</si>
  <si>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</si>
  <si>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</si>
  <si>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</si>
  <si>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</si>
  <si>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</si>
  <si>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</si>
  <si>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</si>
  <si>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</si>
  <si>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</si>
  <si>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</si>
  <si>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</si>
  <si>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</si>
  <si>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</si>
  <si>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</si>
  <si>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</si>
  <si>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</si>
  <si>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</si>
  <si>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</si>
  <si>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</si>
  <si>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</si>
  <si>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</si>
  <si>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</si>
  <si>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</si>
  <si>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</si>
  <si>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</si>
  <si>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</si>
  <si>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</si>
  <si>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</si>
  <si>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</si>
  <si>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</si>
  <si>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</si>
  <si>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</si>
  <si>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</si>
  <si>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</si>
  <si>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</si>
  <si>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</si>
  <si>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</si>
  <si>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</si>
  <si>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</si>
  <si>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</si>
  <si>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</si>
  <si>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</si>
  <si>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</si>
  <si>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</si>
  <si>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</si>
  <si>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</si>
  <si>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</si>
  <si>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</si>
  <si>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</si>
  <si>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</si>
  <si>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</si>
  <si>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</si>
  <si>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</si>
  <si>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</si>
  <si>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</si>
  <si>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</si>
  <si>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</si>
  <si>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</si>
  <si>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</si>
  <si>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</si>
  <si>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</si>
  <si>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</si>
  <si>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</si>
  <si>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</si>
  <si>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</si>
  <si>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</si>
  <si>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</si>
  <si>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</si>
  <si>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</si>
  <si>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</si>
  <si>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</si>
  <si>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</si>
  <si>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</si>
  <si>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</si>
  <si>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</si>
  <si>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</si>
  <si>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</si>
  <si>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</si>
  <si>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</si>
  <si>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</si>
  <si>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</si>
  <si>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</si>
  <si>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</si>
  <si>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</si>
  <si>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</si>
  <si>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</si>
  <si>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</si>
  <si>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</si>
  <si>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</si>
  <si>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</si>
  <si>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</si>
  <si>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</si>
  <si>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</si>
  <si>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</si>
  <si>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</si>
  <si>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</si>
  <si>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</si>
  <si>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</si>
  <si>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</si>
  <si>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</si>
  <si>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</si>
  <si>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</si>
  <si>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</si>
  <si>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</si>
  <si>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</si>
  <si>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</si>
  <si>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</si>
  <si>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</si>
  <si>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</si>
  <si>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</si>
  <si>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</si>
  <si>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</si>
  <si>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</si>
  <si>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</si>
  <si>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</si>
  <si>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</si>
  <si>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</si>
  <si>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</si>
  <si>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</si>
  <si>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</si>
  <si>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</si>
  <si>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</si>
  <si>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</si>
  <si>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</si>
  <si>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</si>
  <si>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</si>
  <si>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</si>
  <si>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</si>
  <si>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</si>
  <si>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</si>
  <si>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</si>
  <si>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</si>
  <si>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</si>
  <si>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</si>
  <si>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</si>
  <si>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</si>
  <si>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</si>
  <si>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</si>
  <si>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</si>
  <si>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</si>
  <si>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</si>
  <si>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</si>
  <si>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</si>
  <si>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</si>
  <si>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</si>
  <si>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</si>
  <si>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</si>
  <si>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</si>
  <si>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</si>
  <si>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</si>
  <si>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</si>
  <si>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</si>
  <si>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</si>
  <si>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</si>
  <si>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</si>
  <si>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</si>
  <si>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</si>
  <si>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</si>
  <si>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</si>
  <si>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</si>
  <si>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</si>
  <si>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</si>
  <si>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</si>
  <si>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</si>
  <si>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</si>
  <si>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</si>
  <si>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</si>
  <si>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</si>
  <si>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</si>
  <si>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</si>
  <si>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</si>
  <si>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</si>
  <si>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</si>
  <si>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</si>
  <si>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</si>
  <si>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</si>
  <si>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</si>
  <si>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</si>
  <si>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</si>
  <si>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</si>
  <si>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</si>
  <si>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</si>
  <si>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</si>
  <si>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</si>
  <si>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</si>
  <si>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</si>
  <si>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</si>
  <si>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</si>
  <si>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</si>
  <si>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</si>
  <si>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</si>
  <si>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</si>
  <si>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</si>
  <si>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</si>
  <si>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</si>
  <si>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</si>
  <si>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</si>
  <si>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</si>
  <si>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</si>
  <si>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</si>
  <si>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</si>
  <si>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</si>
  <si>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</si>
  <si>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</si>
  <si>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</si>
  <si>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</si>
  <si>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</si>
  <si>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</si>
  <si>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</si>
  <si>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</si>
  <si>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</si>
  <si>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</si>
  <si>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</si>
  <si>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</si>
  <si>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</si>
  <si>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</si>
  <si>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</si>
  <si>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</si>
  <si>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</si>
  <si>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</si>
  <si>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</si>
  <si>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</si>
  <si>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</si>
  <si>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</si>
  <si>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</si>
  <si>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</si>
  <si>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</si>
  <si>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</si>
  <si>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</si>
  <si>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</si>
  <si>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</si>
  <si>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</si>
  <si>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</si>
  <si>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</si>
  <si>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</si>
  <si>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</si>
  <si>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</si>
  <si>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</si>
  <si>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</si>
  <si>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</si>
  <si>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</si>
  <si>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</si>
  <si>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</si>
  <si>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</si>
  <si>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</si>
  <si>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</si>
  <si>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</si>
  <si>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</si>
  <si>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</si>
  <si>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</si>
  <si>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</si>
  <si>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</si>
  <si>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</si>
  <si>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</si>
  <si>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</si>
  <si>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</si>
  <si>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</si>
  <si>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</si>
  <si>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</si>
  <si>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</si>
  <si>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</si>
  <si>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</si>
  <si>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</si>
  <si>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</si>
  <si>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</si>
  <si>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</si>
  <si>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</si>
  <si>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</si>
  <si>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</si>
  <si>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</si>
  <si>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</si>
  <si>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</si>
  <si>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</si>
  <si>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</si>
  <si>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</si>
  <si>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</si>
  <si>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</si>
  <si>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</si>
  <si>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</si>
  <si>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</si>
  <si>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</si>
  <si>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</si>
  <si>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</si>
  <si>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</si>
  <si>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</si>
  <si>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</si>
  <si>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</si>
  <si>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</si>
  <si>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</si>
  <si>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</si>
  <si>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</si>
  <si>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</si>
  <si>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</si>
  <si>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</si>
  <si>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</si>
  <si>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</si>
  <si>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</si>
  <si>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</si>
  <si>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</si>
  <si>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</si>
  <si>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</si>
  <si>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</si>
  <si>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</si>
  <si>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</si>
  <si>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</si>
  <si>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</si>
  <si>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</si>
  <si>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</si>
  <si>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</si>
  <si>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</si>
  <si>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</si>
  <si>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</si>
  <si>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</si>
  <si>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</si>
  <si>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</si>
  <si>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</si>
  <si>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</si>
  <si>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</si>
  <si>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</si>
  <si>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</si>
  <si>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</si>
  <si>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</si>
  <si>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</si>
  <si>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</si>
  <si>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</si>
  <si>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</si>
  <si>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</si>
  <si>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</si>
  <si>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</si>
  <si>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</si>
  <si>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</si>
  <si>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</si>
  <si>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</si>
  <si>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</si>
  <si>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</si>
  <si>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</si>
  <si>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</si>
  <si>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</si>
  <si>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</si>
  <si>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</si>
  <si>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</si>
  <si>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</si>
  <si>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</si>
  <si>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</si>
  <si>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</si>
  <si>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</si>
  <si>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</si>
  <si>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</si>
  <si>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</si>
  <si>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</si>
  <si>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</si>
  <si>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</si>
  <si>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</si>
  <si>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</si>
  <si>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</si>
  <si>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</si>
  <si>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</si>
  <si>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</si>
  <si>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</si>
  <si>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</si>
  <si>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</si>
  <si>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</si>
  <si>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</si>
  <si>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</si>
  <si>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</si>
  <si>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</si>
  <si>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</si>
  <si>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</si>
  <si>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</si>
  <si>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</si>
  <si>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</si>
  <si>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</si>
  <si>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</si>
  <si>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</si>
  <si>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</si>
  <si>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</si>
  <si>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</si>
  <si>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</si>
  <si>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</si>
  <si>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</si>
  <si>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</si>
  <si>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</si>
  <si>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</si>
  <si>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</si>
  <si>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</si>
  <si>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</si>
  <si>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</si>
  <si>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</si>
  <si>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</si>
  <si>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</si>
  <si>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</si>
  <si>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</si>
  <si>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</si>
  <si>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</si>
  <si>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</si>
  <si>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</si>
  <si>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</si>
  <si>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</si>
  <si>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</si>
  <si>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</si>
  <si>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</si>
  <si>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</si>
  <si>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</si>
  <si>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</si>
  <si>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</si>
  <si>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</si>
  <si>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</si>
  <si>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</si>
  <si>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</si>
  <si>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</si>
  <si>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</si>
  <si>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</si>
  <si>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</si>
  <si>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</si>
  <si>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</si>
  <si>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</si>
  <si>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</si>
  <si>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</si>
  <si>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</si>
  <si>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</si>
  <si>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</si>
  <si>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</si>
  <si>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</si>
  <si>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</si>
  <si>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</si>
  <si>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</si>
  <si>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</si>
  <si>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</si>
  <si>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</si>
  <si>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</si>
  <si>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</si>
  <si>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</si>
  <si>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</si>
  <si>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</si>
  <si>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</si>
  <si>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</si>
  <si>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</si>
  <si>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</si>
  <si>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</si>
  <si>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</si>
  <si>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</si>
  <si>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</si>
  <si>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</si>
  <si>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</si>
  <si>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</si>
  <si>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</si>
  <si>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</si>
  <si>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</si>
  <si>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</si>
  <si>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</si>
  <si>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</si>
  <si>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</si>
  <si>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</si>
  <si>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</si>
  <si>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</si>
  <si>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</si>
  <si>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</si>
  <si>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</si>
  <si>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</si>
  <si>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</si>
  <si>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</si>
  <si>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</si>
  <si>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</si>
  <si>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</si>
  <si>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</si>
  <si>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</si>
  <si>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</si>
  <si>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</si>
  <si>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</si>
  <si>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</si>
  <si>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</si>
  <si>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</si>
  <si>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</si>
  <si>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</si>
  <si>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</si>
  <si>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</si>
  <si>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</si>
  <si>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</si>
  <si>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</si>
  <si>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</si>
  <si>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</si>
  <si>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</si>
  <si>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</si>
  <si>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</si>
  <si>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</si>
  <si>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</si>
  <si>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</si>
  <si>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</si>
  <si>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</si>
  <si>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</si>
  <si>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</si>
  <si>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</si>
  <si>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</si>
  <si>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</si>
  <si>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</si>
  <si>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</si>
  <si>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</si>
  <si>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</si>
  <si>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</si>
  <si>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</si>
  <si>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</si>
  <si>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</si>
  <si>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</si>
  <si>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</si>
  <si>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</si>
  <si>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</si>
  <si>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</si>
  <si>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</si>
  <si>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</si>
  <si>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</si>
  <si>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</si>
  <si>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</si>
  <si>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</si>
  <si>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</si>
  <si>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</si>
  <si>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</si>
  <si>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</si>
  <si>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</si>
  <si>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</si>
  <si>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</si>
  <si>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</si>
  <si>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</si>
  <si>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</si>
  <si>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</si>
  <si>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</si>
  <si>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</si>
  <si>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</si>
  <si>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</si>
  <si>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</si>
  <si>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</si>
  <si>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</si>
  <si>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</si>
  <si>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</si>
  <si>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</si>
  <si>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</si>
  <si>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</si>
  <si>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</si>
  <si>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</si>
  <si>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</si>
  <si>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</si>
  <si>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</si>
  <si>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</si>
  <si>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</si>
  <si>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</si>
  <si>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</si>
  <si>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</si>
  <si>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</si>
  <si>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</si>
  <si>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</si>
  <si>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</si>
  <si>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</si>
  <si>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</si>
  <si>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</si>
  <si>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</si>
  <si>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</si>
  <si>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</si>
  <si>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</si>
  <si>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</si>
  <si>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</si>
  <si>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</si>
  <si>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</si>
  <si>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</si>
  <si>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</si>
  <si>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</si>
  <si>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</si>
  <si>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</si>
  <si>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</si>
  <si>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</si>
  <si>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</si>
  <si>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</si>
  <si>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</si>
  <si>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</si>
  <si>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</si>
  <si>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</si>
  <si>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</si>
  <si>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</si>
  <si>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</si>
  <si>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</si>
  <si>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</si>
  <si>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</si>
  <si>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</si>
  <si>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</si>
  <si>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</si>
  <si>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</si>
  <si>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</si>
  <si>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</si>
  <si>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</si>
  <si>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</si>
  <si>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</si>
  <si>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</si>
  <si>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</si>
  <si>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</si>
  <si>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</si>
  <si>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</si>
  <si>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</si>
  <si>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</si>
  <si>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</si>
  <si>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</si>
  <si>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</si>
  <si>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</si>
  <si>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</si>
  <si>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</si>
  <si>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</si>
  <si>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</si>
  <si>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</si>
  <si>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</si>
  <si>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</si>
  <si>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</si>
  <si>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</si>
  <si>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</si>
  <si>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</si>
  <si>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</si>
  <si>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</si>
  <si>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</si>
  <si>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</si>
  <si>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</si>
  <si>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</si>
  <si>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</si>
  <si>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</si>
  <si>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</si>
  <si>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</si>
  <si>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</si>
  <si>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</si>
  <si>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</si>
  <si>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</si>
  <si>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</si>
  <si>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</si>
  <si>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</si>
  <si>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</si>
  <si>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</si>
  <si>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</si>
  <si>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</si>
  <si>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</si>
  <si>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</si>
  <si>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</si>
  <si>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</si>
  <si>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</si>
  <si>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</si>
  <si>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</si>
  <si>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</si>
  <si>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</si>
  <si>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</si>
  <si>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</si>
  <si>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</si>
  <si>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</si>
  <si>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</si>
  <si>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</si>
  <si>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</si>
  <si>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</si>
  <si>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</si>
  <si>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</si>
  <si>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</si>
  <si>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</si>
  <si>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</si>
  <si>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</si>
  <si>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</si>
  <si>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</si>
  <si>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</si>
  <si>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</si>
  <si>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</si>
  <si>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</si>
  <si>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</si>
  <si>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</si>
  <si>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</si>
  <si>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</si>
  <si>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</si>
  <si>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</si>
  <si>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</si>
  <si>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</si>
  <si>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</si>
  <si>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</si>
  <si>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</si>
  <si>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</si>
  <si>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</si>
  <si>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</si>
  <si>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</si>
  <si>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</si>
  <si>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</si>
  <si>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</si>
  <si>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</si>
  <si>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</si>
  <si>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</si>
  <si>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</si>
  <si>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</si>
  <si>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</si>
  <si>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</si>
  <si>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</si>
  <si>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</si>
  <si>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</si>
  <si>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</si>
  <si>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</si>
  <si>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</si>
  <si>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</si>
  <si>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</si>
  <si>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</si>
  <si>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</si>
  <si>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</si>
  <si>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</si>
  <si>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</si>
  <si>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</si>
  <si>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</si>
  <si>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</si>
  <si>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</si>
  <si>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</si>
  <si>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</si>
  <si>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</si>
  <si>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</si>
  <si>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</si>
  <si>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</si>
  <si>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</si>
  <si>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</si>
  <si>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</si>
  <si>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</si>
  <si>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</si>
  <si>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</si>
  <si>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</si>
  <si>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</si>
  <si>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</si>
  <si>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</si>
  <si>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</si>
  <si>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</si>
  <si>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</si>
  <si>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</si>
  <si>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</si>
  <si>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</si>
  <si>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</si>
  <si>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</si>
  <si>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</si>
  <si>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</si>
  <si>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</si>
  <si>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</si>
  <si>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</si>
  <si>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</si>
  <si>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</si>
  <si>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</si>
  <si>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</si>
  <si>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</si>
  <si>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</si>
  <si>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</si>
  <si>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</si>
  <si>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</si>
  <si>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</si>
  <si>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</si>
  <si>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</si>
  <si>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</si>
  <si>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</si>
  <si>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</si>
  <si>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</si>
  <si>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</si>
  <si>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</si>
  <si>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</si>
  <si>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</si>
  <si>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</si>
  <si>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</si>
  <si>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</si>
  <si>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</si>
  <si>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</si>
  <si>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</si>
  <si>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</si>
  <si>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</si>
  <si>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</si>
  <si>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</si>
  <si>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</si>
  <si>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</si>
  <si>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</si>
  <si>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</si>
  <si>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</si>
  <si>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</si>
  <si>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</si>
  <si>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</si>
  <si>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</si>
  <si>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</si>
  <si>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</si>
  <si>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</si>
  <si>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</si>
  <si>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</si>
  <si>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</si>
  <si>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</si>
  <si>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</si>
  <si>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</si>
  <si>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</si>
  <si>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</si>
  <si>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</si>
  <si>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</si>
  <si>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</si>
  <si>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</si>
  <si>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</si>
  <si>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</si>
  <si>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</si>
  <si>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</si>
  <si>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</si>
  <si>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</si>
  <si>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</si>
  <si>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</si>
  <si>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</si>
  <si>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</si>
  <si>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</si>
  <si>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</si>
  <si>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</si>
  <si>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</si>
  <si>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</si>
  <si>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</si>
  <si>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</si>
  <si>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</si>
  <si>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</si>
  <si>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</si>
  <si>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</si>
  <si>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</si>
  <si>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</si>
  <si>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</si>
  <si>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</si>
  <si>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</si>
  <si>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</si>
  <si>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</si>
  <si>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</si>
  <si>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</si>
  <si>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</si>
  <si>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</si>
  <si>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</si>
  <si>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</si>
  <si>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</si>
  <si>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</si>
  <si>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</si>
  <si>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</si>
  <si>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</si>
  <si>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</si>
  <si>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</si>
  <si>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</si>
  <si>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</si>
  <si>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</si>
  <si>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</si>
  <si>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</si>
  <si>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</si>
  <si>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</si>
  <si>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</si>
  <si>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</si>
  <si>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</si>
  <si>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</si>
  <si>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</si>
  <si>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</si>
  <si>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</si>
  <si>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</si>
  <si>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</si>
  <si>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</si>
  <si>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</si>
  <si>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</si>
  <si>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</si>
  <si>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</si>
  <si>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</si>
  <si>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</si>
  <si>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</si>
  <si>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</si>
  <si>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</si>
  <si>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</si>
  <si>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</si>
  <si>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</si>
  <si>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</si>
  <si>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</si>
  <si>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</si>
  <si>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</si>
  <si>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</si>
  <si>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</si>
  <si>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</si>
  <si>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</si>
  <si>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</si>
  <si>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</si>
  <si>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</si>
  <si>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</si>
  <si>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</si>
  <si>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</si>
  <si>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</si>
  <si>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</si>
  <si>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</si>
  <si>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</si>
  <si>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</si>
  <si>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</si>
  <si>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</si>
  <si>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</si>
  <si>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</si>
  <si>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</si>
  <si>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</si>
  <si>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</si>
  <si>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</si>
  <si>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</si>
  <si>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</si>
  <si>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</si>
  <si>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</si>
  <si>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</si>
  <si>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</si>
  <si>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</si>
  <si>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</si>
  <si>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</si>
  <si>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</si>
  <si>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</si>
  <si>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</si>
  <si>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</si>
  <si>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</si>
  <si>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</si>
  <si>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</si>
  <si>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</si>
  <si>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</si>
  <si>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</si>
  <si>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</si>
  <si>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</si>
  <si>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</si>
  <si>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</si>
  <si>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</si>
  <si>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</si>
  <si>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</si>
  <si>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</si>
  <si>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</si>
  <si>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</si>
  <si>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</si>
  <si>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</si>
  <si>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</si>
  <si>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</si>
  <si>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</si>
  <si>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</si>
  <si>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</si>
  <si>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</si>
  <si>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</si>
  <si>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</si>
  <si>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</si>
  <si>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</si>
  <si>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</si>
  <si>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</si>
  <si>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</si>
  <si>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</si>
  <si>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</si>
  <si>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</si>
  <si>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</si>
  <si>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</si>
  <si>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</si>
  <si>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</si>
  <si>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</si>
  <si>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</si>
  <si>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</si>
  <si>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</si>
  <si>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</si>
  <si>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</si>
  <si>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</si>
  <si>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</si>
  <si>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</si>
  <si>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</si>
  <si>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</si>
  <si>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</si>
  <si>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</si>
  <si>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</si>
  <si>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</si>
  <si>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</si>
  <si>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</si>
  <si>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</si>
  <si>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</si>
  <si>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</si>
  <si>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</si>
  <si>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</si>
  <si>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</si>
  <si>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</si>
  <si>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</si>
  <si>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</si>
  <si>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</si>
  <si>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</si>
  <si>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</si>
  <si>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</si>
  <si>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</si>
  <si>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</si>
  <si>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</si>
  <si>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</si>
  <si>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</si>
  <si>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</si>
  <si>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</si>
  <si>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</si>
  <si>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</si>
  <si>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</si>
  <si>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</si>
  <si>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</si>
  <si>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</si>
  <si>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</si>
  <si>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</si>
  <si>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</si>
  <si>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</si>
  <si>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</si>
  <si>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</si>
  <si>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</si>
  <si>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</si>
  <si>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</si>
  <si>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</si>
  <si>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</si>
  <si>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</si>
  <si>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</si>
  <si>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</si>
  <si>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</si>
  <si>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</si>
  <si>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</si>
  <si>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</si>
  <si>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</si>
  <si>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</si>
  <si>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</si>
  <si>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</si>
  <si>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</si>
  <si>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</si>
  <si>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</si>
  <si>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</si>
  <si>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</si>
  <si>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</si>
  <si>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</si>
  <si>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</si>
  <si>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</si>
  <si>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</si>
  <si>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</si>
  <si>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</si>
  <si>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</si>
  <si>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</si>
  <si>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</si>
  <si>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</si>
  <si>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</si>
  <si>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</si>
  <si>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</si>
  <si>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</si>
  <si>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</si>
  <si>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</si>
  <si>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</si>
  <si>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</si>
  <si>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</si>
  <si>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</si>
  <si>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</si>
  <si>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</si>
  <si>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</si>
  <si>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</si>
  <si>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</si>
  <si>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</si>
  <si>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</si>
  <si>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</si>
  <si>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</si>
  <si>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</si>
  <si>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</si>
  <si>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</si>
  <si>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</si>
  <si>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</si>
  <si>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</si>
  <si>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</si>
  <si>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</si>
  <si>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</si>
  <si>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</si>
  <si>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</si>
  <si>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</si>
  <si>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</si>
  <si>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</si>
  <si>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</si>
  <si>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</si>
  <si>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</si>
  <si>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</si>
  <si>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</si>
  <si>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</si>
  <si>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</si>
  <si>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</si>
  <si>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</si>
  <si>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</si>
  <si>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</si>
  <si>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</si>
  <si>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</si>
  <si>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</si>
  <si>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</si>
  <si>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</si>
  <si>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</si>
  <si>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</si>
  <si>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</si>
  <si>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</si>
  <si>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</si>
  <si>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</si>
  <si>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</si>
  <si>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</si>
  <si>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</si>
  <si>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</si>
  <si>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</si>
  <si>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</si>
  <si>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</si>
  <si>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</si>
  <si>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</si>
  <si>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</si>
  <si>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</si>
  <si>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</si>
  <si>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</si>
  <si>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</si>
  <si>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</si>
  <si>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</si>
  <si>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</si>
  <si>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</si>
  <si>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</si>
  <si>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</si>
  <si>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</si>
  <si>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</si>
  <si>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</si>
  <si>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</si>
  <si>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</si>
  <si>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</si>
  <si>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</si>
  <si>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</si>
  <si>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</si>
  <si>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</si>
  <si>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</si>
  <si>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</si>
  <si>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</si>
  <si>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</si>
  <si>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</si>
  <si>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</si>
  <si>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</si>
  <si>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</si>
  <si>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</si>
  <si>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</si>
  <si>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</si>
  <si>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</si>
  <si>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</si>
  <si>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</si>
  <si>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</si>
  <si>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</si>
  <si>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</si>
  <si>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</si>
  <si>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</si>
  <si>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</si>
  <si>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</si>
  <si>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</si>
  <si>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</si>
  <si>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</si>
  <si>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</si>
  <si>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</si>
  <si>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</si>
  <si>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</si>
  <si>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</si>
  <si>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</si>
  <si>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</si>
  <si>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</si>
  <si>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</si>
  <si>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</si>
  <si>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</si>
  <si>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</si>
  <si>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</si>
  <si>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</si>
  <si>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</si>
  <si>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</si>
  <si>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</si>
  <si>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</si>
  <si>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</si>
  <si>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</si>
  <si>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</si>
  <si>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</si>
  <si>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</si>
  <si>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</si>
  <si>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</si>
  <si>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</si>
  <si>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</si>
  <si>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</si>
  <si>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</si>
  <si>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</si>
  <si>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</si>
  <si>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</si>
  <si>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</si>
  <si>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</si>
  <si>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</si>
  <si>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</si>
  <si>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</si>
  <si>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</si>
  <si>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</si>
  <si>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</si>
  <si>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</si>
  <si>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</si>
  <si>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</si>
  <si>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</si>
  <si>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</si>
  <si>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</si>
  <si>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</si>
  <si>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</si>
  <si>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</si>
  <si>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</si>
  <si>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</si>
  <si>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</si>
  <si>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</si>
  <si>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</si>
  <si>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</si>
  <si>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</si>
  <si>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</si>
  <si>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</si>
  <si>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</si>
  <si>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</si>
  <si>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</si>
  <si>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</si>
  <si>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</si>
  <si>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</si>
  <si>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</si>
  <si>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</si>
  <si>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</si>
  <si>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</si>
  <si>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</si>
  <si>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</si>
  <si>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</si>
  <si>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</si>
  <si>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</si>
  <si>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</si>
  <si>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</si>
  <si>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</si>
  <si>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</si>
  <si>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</si>
  <si>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</si>
  <si>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</si>
  <si>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</si>
  <si>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</si>
  <si>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</si>
  <si>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</si>
  <si>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</si>
  <si>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</si>
  <si>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</si>
  <si>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</si>
  <si>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</si>
  <si>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</si>
  <si>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</si>
  <si>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</si>
  <si>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</si>
  <si>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</si>
  <si>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</si>
  <si>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</si>
  <si>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</si>
  <si>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</si>
  <si>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</si>
  <si>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</si>
  <si>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</si>
  <si>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</si>
  <si>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</si>
  <si>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</si>
  <si>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</si>
  <si>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</si>
  <si>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</si>
  <si>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</si>
  <si>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</si>
  <si>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</si>
  <si>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</si>
  <si>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</si>
  <si>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</si>
  <si>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</si>
  <si>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</si>
  <si>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</si>
  <si>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</si>
  <si>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</si>
  <si>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</si>
  <si>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</si>
  <si>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</si>
  <si>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</si>
  <si>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</si>
  <si>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</si>
  <si>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</si>
  <si>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</si>
  <si>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</si>
  <si>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</si>
  <si>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</si>
  <si>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</si>
  <si>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</si>
  <si>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</si>
  <si>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</si>
  <si>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</si>
  <si>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</si>
  <si>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</si>
  <si>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</si>
  <si>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</si>
  <si>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</si>
  <si>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</si>
  <si>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</si>
  <si>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</si>
  <si>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</si>
  <si>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</si>
  <si>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</si>
  <si>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</si>
  <si>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</si>
  <si>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</si>
  <si>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</si>
  <si>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</si>
  <si>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</si>
  <si>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</si>
  <si>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</si>
  <si>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</si>
  <si>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</si>
  <si>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</si>
  <si>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</si>
  <si>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</si>
  <si>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</si>
  <si>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</si>
  <si>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</si>
  <si>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</si>
  <si>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</si>
  <si>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</si>
  <si>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</si>
  <si>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</si>
  <si>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</si>
  <si>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</si>
  <si>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</si>
  <si>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</si>
  <si>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</si>
  <si>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</si>
  <si>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</si>
  <si>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</si>
  <si>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</si>
  <si>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</si>
  <si>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</si>
  <si>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</si>
  <si>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</si>
  <si>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</si>
  <si>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</si>
  <si>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</si>
  <si>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</si>
  <si>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</si>
  <si>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</si>
  <si>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</si>
  <si>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</si>
  <si>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</si>
  <si>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</si>
  <si>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</si>
  <si>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</si>
  <si>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</si>
  <si>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</si>
  <si>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</si>
  <si>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</si>
  <si>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</si>
  <si>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</si>
  <si>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</si>
  <si>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</si>
  <si>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</si>
  <si>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</si>
  <si>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</si>
  <si>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</si>
  <si>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</si>
  <si>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</si>
  <si>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</si>
  <si>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</si>
  <si>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</si>
  <si>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</si>
  <si>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</si>
  <si>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</si>
  <si>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</si>
  <si>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</si>
  <si>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</si>
  <si>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</si>
  <si>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</si>
  <si>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</si>
  <si>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</si>
  <si>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</si>
  <si>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</si>
  <si>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</si>
  <si>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</si>
  <si>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</si>
  <si>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</si>
  <si>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</si>
  <si>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</si>
  <si>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</si>
  <si>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</si>
  <si>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</si>
  <si>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</si>
  <si>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</si>
  <si>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</si>
  <si>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</si>
  <si>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</si>
  <si>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</si>
  <si>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</si>
  <si>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</si>
  <si>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</si>
  <si>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</si>
  <si>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</si>
  <si>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</si>
  <si>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</si>
  <si>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</si>
  <si>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</si>
  <si>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</si>
  <si>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</si>
  <si>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</si>
  <si>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</si>
  <si>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</si>
  <si>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</si>
  <si>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</si>
  <si>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</si>
  <si>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</si>
  <si>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</si>
  <si>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</si>
  <si>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</si>
  <si>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</si>
  <si>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</si>
  <si>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</si>
  <si>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</si>
  <si>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</si>
  <si>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</si>
  <si>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</si>
  <si>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</si>
  <si>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</si>
  <si>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</si>
  <si>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</si>
  <si>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</si>
  <si>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</si>
  <si>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</si>
  <si>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</si>
  <si>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</si>
  <si>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</si>
  <si>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</si>
  <si>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</si>
  <si>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</si>
  <si>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</si>
  <si>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</si>
  <si>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</si>
  <si>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</si>
  <si>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</si>
  <si>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</si>
  <si>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</si>
  <si>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</si>
  <si>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</si>
  <si>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</si>
  <si>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</si>
  <si>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</si>
  <si>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</si>
  <si>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</si>
  <si>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</si>
  <si>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</si>
  <si>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</si>
  <si>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</si>
  <si>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</si>
  <si>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</si>
  <si>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</si>
  <si>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</si>
  <si>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</si>
  <si>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</si>
  <si>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</si>
  <si>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</si>
  <si>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</si>
  <si>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</si>
  <si>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</si>
  <si>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</si>
  <si>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</si>
  <si>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</si>
  <si>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</si>
  <si>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</si>
  <si>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</si>
  <si>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</si>
  <si>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</si>
  <si>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</si>
  <si>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</si>
  <si>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</si>
  <si>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</si>
  <si>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</si>
  <si>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</si>
  <si>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</si>
  <si>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</si>
  <si>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</si>
  <si>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</si>
  <si>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</si>
  <si>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</si>
  <si>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</si>
  <si>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</si>
  <si>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</si>
  <si>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</si>
  <si>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</si>
  <si>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</si>
  <si>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</si>
  <si>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</si>
  <si>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</si>
  <si>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</si>
  <si>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</si>
  <si>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</si>
  <si>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</si>
  <si>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</si>
  <si>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</si>
  <si>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</si>
  <si>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</si>
  <si>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</si>
  <si>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</si>
  <si>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</si>
  <si>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</si>
  <si>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</si>
  <si>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</si>
  <si>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</si>
  <si>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</si>
  <si>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</si>
  <si>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</si>
  <si>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</si>
  <si>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</si>
  <si>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</si>
  <si>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</si>
  <si>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</si>
  <si>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</si>
  <si>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</si>
  <si>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</si>
  <si>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</si>
  <si>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</si>
  <si>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</si>
  <si>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</si>
  <si>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</si>
  <si>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</si>
  <si>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</si>
  <si>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</si>
  <si>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</si>
  <si>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</si>
  <si>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</si>
  <si>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</si>
  <si>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</si>
  <si>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</si>
  <si>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</si>
  <si>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</si>
  <si>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</si>
  <si>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</si>
  <si>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</si>
  <si>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</si>
  <si>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</si>
  <si>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</si>
  <si>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</si>
  <si>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</si>
  <si>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</si>
  <si>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</si>
  <si>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</si>
  <si>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</si>
  <si>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</si>
  <si>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</si>
  <si>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</si>
  <si>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</si>
  <si>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</si>
  <si>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</si>
  <si>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</si>
  <si>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</si>
  <si>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</si>
  <si>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</si>
  <si>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</si>
  <si>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</si>
  <si>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</si>
  <si>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</si>
  <si>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</si>
  <si>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</si>
  <si>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</si>
  <si>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</si>
  <si>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</si>
  <si>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</si>
  <si>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</si>
  <si>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</si>
  <si>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</si>
  <si>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</si>
  <si>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</si>
  <si>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</si>
  <si>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</si>
  <si>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</si>
  <si>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</si>
  <si>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</si>
  <si>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</si>
  <si>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</si>
  <si>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</si>
  <si>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</si>
  <si>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</si>
  <si>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</si>
  <si>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</si>
  <si>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</si>
  <si>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</si>
  <si>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</si>
  <si>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</si>
  <si>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</si>
  <si>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</si>
  <si>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</si>
  <si>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</si>
  <si>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</si>
  <si>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</si>
  <si>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</si>
  <si>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</si>
  <si>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</si>
  <si>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</si>
  <si>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</si>
  <si>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</si>
  <si>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</si>
  <si>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</si>
  <si>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</si>
  <si>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</si>
  <si>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</si>
  <si>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</si>
  <si>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</si>
  <si>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</si>
  <si>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</si>
  <si>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</si>
  <si>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</si>
  <si>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</si>
  <si>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</si>
  <si>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</si>
  <si>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</si>
  <si>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</si>
  <si>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</si>
  <si>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</si>
  <si>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</si>
  <si>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</si>
  <si>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</si>
  <si>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</si>
  <si>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</si>
  <si>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</si>
  <si>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</si>
  <si>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</si>
  <si>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</si>
  <si>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</si>
  <si>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</si>
  <si>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</si>
  <si>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</si>
  <si>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</si>
  <si>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</si>
  <si>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</si>
  <si>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</si>
  <si>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</si>
  <si>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</si>
  <si>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</si>
  <si>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</si>
  <si>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</si>
  <si>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</si>
  <si>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</si>
  <si>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</si>
  <si>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</si>
  <si>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</si>
  <si>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</si>
  <si>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</si>
  <si>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</si>
  <si>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</si>
  <si>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</si>
  <si>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</si>
  <si>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</si>
  <si>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</si>
  <si>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</si>
  <si>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</si>
  <si>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</si>
  <si>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</si>
  <si>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</si>
  <si>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</si>
  <si>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</si>
  <si>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</si>
  <si>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</si>
  <si>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</si>
  <si>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</si>
  <si>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</si>
  <si>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</si>
  <si>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</si>
  <si>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</si>
  <si>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</si>
  <si>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</si>
  <si>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</si>
  <si>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</si>
  <si>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</si>
  <si>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</si>
  <si>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</si>
  <si>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</si>
  <si>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</si>
  <si>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</si>
  <si>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</si>
  <si>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</si>
  <si>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</si>
  <si>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</si>
  <si>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</si>
  <si>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</si>
  <si>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</si>
  <si>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</si>
  <si>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</si>
  <si>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</si>
  <si>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</si>
  <si>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</si>
  <si>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</si>
  <si>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</si>
  <si>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</si>
  <si>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</si>
  <si>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</si>
  <si>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</si>
  <si>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</si>
  <si>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</si>
  <si>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</si>
  <si>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</si>
  <si>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</si>
  <si>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</si>
  <si>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</si>
  <si>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</si>
  <si>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</si>
  <si>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</si>
  <si>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</si>
  <si>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</si>
  <si>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</si>
  <si>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</si>
  <si>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</si>
  <si>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</si>
  <si>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</si>
  <si>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</si>
  <si>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</si>
  <si>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</si>
  <si>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</si>
  <si>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</si>
  <si>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</si>
  <si>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</si>
  <si>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</si>
  <si>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</si>
  <si>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</si>
  <si>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</si>
  <si>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</si>
  <si>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</si>
  <si>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</si>
  <si>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</si>
  <si>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</si>
  <si>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</si>
  <si>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</si>
  <si>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</si>
  <si>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</si>
  <si>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</si>
  <si>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</si>
  <si>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</si>
  <si>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</si>
  <si>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</si>
  <si>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</si>
  <si>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</si>
  <si>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</si>
  <si>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</si>
  <si>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</si>
  <si>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</si>
  <si>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</si>
  <si>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</si>
  <si>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</si>
  <si>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</si>
  <si>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</si>
  <si>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</si>
  <si>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</si>
  <si>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</si>
  <si>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</si>
  <si>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</si>
  <si>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</si>
  <si>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</si>
  <si>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</si>
  <si>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</si>
  <si>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</si>
  <si>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</si>
  <si>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</si>
  <si>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</si>
  <si>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</si>
  <si>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</si>
  <si>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</si>
  <si>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</si>
  <si>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</si>
  <si>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</si>
  <si>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</si>
  <si>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</si>
  <si>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</si>
  <si>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</si>
  <si>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</si>
  <si>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</si>
  <si>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</si>
  <si>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</si>
  <si>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</si>
  <si>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</si>
  <si>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</si>
  <si>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</si>
  <si>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</si>
  <si>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</si>
  <si>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</si>
  <si>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</si>
  <si>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</si>
  <si>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</si>
  <si>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</si>
  <si>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</si>
  <si>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</si>
  <si>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</si>
  <si>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</si>
  <si>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</si>
  <si>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</si>
  <si>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</si>
  <si>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</si>
  <si>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</si>
  <si>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</si>
  <si>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</si>
  <si>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</si>
  <si>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</si>
  <si>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</si>
  <si>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</si>
  <si>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</si>
  <si>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</si>
  <si>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</si>
  <si>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</si>
  <si>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</si>
  <si>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</si>
  <si>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</si>
  <si>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</si>
  <si>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</si>
  <si>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</si>
  <si>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</si>
  <si>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</si>
  <si>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</si>
  <si>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</si>
  <si>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</si>
  <si>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</si>
  <si>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</si>
  <si>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</si>
  <si>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</si>
  <si>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</si>
  <si>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</si>
  <si>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</si>
  <si>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</si>
  <si>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</si>
  <si>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</si>
  <si>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</si>
  <si>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</si>
  <si>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</si>
  <si>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</si>
  <si>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</si>
  <si>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</si>
  <si>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</si>
  <si>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</si>
  <si>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</si>
  <si>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</si>
  <si>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</si>
  <si>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</si>
  <si>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</si>
  <si>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</si>
  <si>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id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</si>
  <si>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</si>
  <si>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</si>
  <si>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</si>
  <si>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</si>
  <si>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</si>
  <si>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</si>
  <si>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</si>
  <si>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</si>
  <si>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</si>
  <si>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</si>
  <si>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</si>
  <si>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</si>
  <si>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</si>
  <si>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</si>
  <si>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</si>
  <si>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 (Date Created Conversion)</t>
  </si>
  <si>
    <t>Ask TA why live is filtered before submitting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</si>
  <si>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</si>
  <si>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</si>
  <si>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</si>
  <si>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</si>
  <si>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</si>
  <si>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</si>
  <si>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</si>
  <si>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</si>
  <si>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</si>
  <si>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</si>
  <si>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</si>
  <si>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</si>
  <si>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</si>
  <si>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</si>
  <si>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</si>
  <si>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</si>
  <si>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</si>
  <si>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</si>
  <si>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tp 49999</t>
  </si>
  <si>
    <t xml:space="preserve"> Greater than or equal to 50000</t>
  </si>
  <si>
    <t>Successful Outcome Analysis</t>
  </si>
  <si>
    <t>Failed Outcome Analysis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</si>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</sst>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9" fontId="16" fillId="0" borderId="0" xfId="42" applyFont="1" applyAlignment="1">
      <alignment horizontal="center"/>
    </xf>
    <xf numFmtId="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3" fontId="0" fillId="0" borderId="0" xfId="43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/>
      </font>
      <fill>
        <patternFill>
          <bgColor theme="4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1 - Parent Cat!PivotTable3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1 - Parent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1 - Parent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Parent Cat'!$B$6:$B$15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2-41D6-A56C-7E93244BB70A}"/>
            </c:ext>
          </c:extLst>
        </c:ser>
        <c:ser>
          <c:idx val="1"/>
          <c:order val="1"/>
          <c:tx>
            <c:strRef>
              <c:f>'Pivot 1 - Parent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1 - Parent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Parent Cat'!$C$6:$C$15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2-41D6-A56C-7E93244BB70A}"/>
            </c:ext>
          </c:extLst>
        </c:ser>
        <c:ser>
          <c:idx val="2"/>
          <c:order val="2"/>
          <c:tx>
            <c:strRef>
              <c:f>'Pivot 1 - Parent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1 - Parent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Parent Cat'!$D$6:$D$15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2-41D6-A56C-7E93244BB70A}"/>
            </c:ext>
          </c:extLst>
        </c:ser>
        <c:ser>
          <c:idx val="3"/>
          <c:order val="3"/>
          <c:tx>
            <c:strRef>
              <c:f>'Pivot 1 - Parent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1 - Parent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Parent Cat'!$E$6:$E$15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2-41D6-A56C-7E93244BB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835648"/>
        <c:axId val="834752128"/>
      </c:barChart>
      <c:catAx>
        <c:axId val="7268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52128"/>
        <c:crosses val="autoZero"/>
        <c:auto val="1"/>
        <c:lblAlgn val="ctr"/>
        <c:lblOffset val="100"/>
        <c:noMultiLvlLbl val="0"/>
      </c:catAx>
      <c:valAx>
        <c:axId val="8347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2 - Sub Cat.!PivotTable3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2 - Sub Cat.'!$B$4:$B$5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2 - Sub Cat.'!$A$6:$A$30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Cat.'!$B$6:$B$30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2-4DF5-84FE-6A4B1E9CBEC1}"/>
            </c:ext>
          </c:extLst>
        </c:ser>
        <c:ser>
          <c:idx val="1"/>
          <c:order val="1"/>
          <c:tx>
            <c:strRef>
              <c:f>'Pivot 2 - Sub Cat.'!$C$4:$C$5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2 - Sub Cat.'!$A$6:$A$30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Cat.'!$C$6:$C$30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2-4DF5-84FE-6A4B1E9CBEC1}"/>
            </c:ext>
          </c:extLst>
        </c:ser>
        <c:ser>
          <c:idx val="2"/>
          <c:order val="2"/>
          <c:tx>
            <c:strRef>
              <c:f>'Pivot 2 - Sub Cat.'!$D$4:$D$5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2 - Sub Cat.'!$A$6:$A$30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Cat.'!$D$6:$D$30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2-4DF5-84FE-6A4B1E9CBEC1}"/>
            </c:ext>
          </c:extLst>
        </c:ser>
        <c:ser>
          <c:idx val="3"/>
          <c:order val="3"/>
          <c:tx>
            <c:strRef>
              <c:f>'Pivot 2 - Sub Cat.'!$E$4:$E$5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2 - Sub Cat.'!$A$6:$A$30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Cat.'!$E$6:$E$30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2-4DF5-84FE-6A4B1E9C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835648"/>
        <c:axId val="834752128"/>
      </c:barChart>
      <c:catAx>
        <c:axId val="7268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52128"/>
        <c:crosses val="autoZero"/>
        <c:auto val="1"/>
        <c:lblAlgn val="ctr"/>
        <c:lblOffset val="100"/>
        <c:noMultiLvlLbl val="0"/>
      </c:catAx>
      <c:valAx>
        <c:axId val="8347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3 - Outcome Date Created!PivotTable4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3 - Outcome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3 - Outcome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Outcome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D-47AD-9077-C874CE5FE845}"/>
            </c:ext>
          </c:extLst>
        </c:ser>
        <c:ser>
          <c:idx val="1"/>
          <c:order val="1"/>
          <c:tx>
            <c:strRef>
              <c:f>'Pivot 3 - Outcome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3 - Outcome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Outcome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D-47AD-9077-C874CE5FE845}"/>
            </c:ext>
          </c:extLst>
        </c:ser>
        <c:ser>
          <c:idx val="2"/>
          <c:order val="2"/>
          <c:tx>
            <c:strRef>
              <c:f>'Pivot 3 - Outcome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3 - Outcome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Outcome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D-47AD-9077-C874CE5FE845}"/>
            </c:ext>
          </c:extLst>
        </c:ser>
        <c:ser>
          <c:idx val="3"/>
          <c:order val="3"/>
          <c:tx>
            <c:strRef>
              <c:f>'Pivot 3 - Outcome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3 - Outcome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Outcome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BD-47AD-9077-C874CE5F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339312"/>
        <c:axId val="791157392"/>
      </c:lineChart>
      <c:catAx>
        <c:axId val="12733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57392"/>
        <c:crosses val="autoZero"/>
        <c:auto val="1"/>
        <c:lblAlgn val="ctr"/>
        <c:lblOffset val="100"/>
        <c:noMultiLvlLbl val="0"/>
      </c:catAx>
      <c:valAx>
        <c:axId val="7911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3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tp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9-4E0D-BF91-EFC22CAE5674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tp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9-4E0D-BF91-EFC22CAE5674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tp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9-4E0D-BF91-EFC22CAE5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06128"/>
        <c:axId val="834749248"/>
      </c:lineChart>
      <c:catAx>
        <c:axId val="6347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49248"/>
        <c:crosses val="autoZero"/>
        <c:auto val="1"/>
        <c:lblAlgn val="ctr"/>
        <c:lblOffset val="100"/>
        <c:noMultiLvlLbl val="0"/>
      </c:catAx>
      <c:valAx>
        <c:axId val="834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186690</xdr:rowOff>
    </xdr:from>
    <xdr:to>
      <xdr:col>17</xdr:col>
      <xdr:colOff>15240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03B55-C9B1-03A2-5D53-0B1A6F8F3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186690</xdr:rowOff>
    </xdr:from>
    <xdr:to>
      <xdr:col>17</xdr:col>
      <xdr:colOff>15240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547A3-44B8-4C9B-8D0D-B388D9F22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186690</xdr:colOff>
      <xdr:row>1</xdr:row>
      <xdr:rowOff>125730</xdr:rowOff>
    </xdr:from>
    <xdr:to>
      <xdr:col>12</xdr:col>
      <xdr:colOff>575310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C3F87-AC57-438B-6D32-BFBBEAB9E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13</xdr:row>
      <xdr:rowOff>140970</xdr:rowOff>
    </xdr:from>
    <xdr:to>
      <xdr:col>8</xdr:col>
      <xdr:colOff>381000</xdr:colOff>
      <xdr:row>28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00E27-88BF-9FD5-F582-EB84A1EC9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say Robbins" refreshedDate="45190.900115972225" createdVersion="8" refreshedVersion="8" minRefreshableVersion="3" recordCount="1001" xr:uid="{2E41EEE9-B915-4947-9EE5-7D8F9CECC4D6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/>
    </cacheField>
    <cacheField name="Date Ended Conversion" numFmtId="0">
      <sharedItems containsNonDate="0" containsDate="1" containsString="0" containsBlank="1" minDate="2010-01-09T06:00:00" maxDate="2020-02-10T06:00:00"/>
    </cacheField>
    <cacheField name="Number of Days" numFmtId="0">
      <sharedItems containsString="0" containsBlank="1" containsNumber="1" minValue="0" maxValue="59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n v="17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n v="2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n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n v="4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n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n v="11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n v="1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n v="2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n v="2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n v="49.041666666664241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n v="48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n v="6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n v="8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n v="12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n v="26.958333333335759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n v="4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n v="22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n v="1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n v="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n v="20.958333333328483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n v="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n v="34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n v="15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n v="52.95833333332848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n v="2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n v="2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n v="27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n v="8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n v="23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n v="4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n v="5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n v="28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n v="27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n v="37.041666666664241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n v="5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n v="42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n v="24.958333333335759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n v="33.04166666667151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n v="5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n v="13.95833333333575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n v="19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n v="26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n v="9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n v="16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n v="1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n v="15.041666666671517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n v="23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n v="3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n v="12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n v="45.041666666671517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n v="28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n v="16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n v="4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n v="39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n v="5.9583333333284827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n v="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n v="7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n v="12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n v="13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n v="15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n v="3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n v="39.958333333335759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n v="1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n v="6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n v="15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n v="7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n v="5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n v="5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n v="47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n v="34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n v="49.041666666664241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n v="4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n v="36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n v="3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n v="1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n v="8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n v="48.958333333328483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n v="14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n v="1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n v="5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n v="3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n v="25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n v="7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n v="22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n v="1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n v="8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n v="13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n v="10.958333333335759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n v="22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n v="2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n v="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n v="28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n v="1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n v="4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n v="1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n v="7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n v="12.958333333335759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n v="54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n v="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n v="29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n v="18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n v="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n v="7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n v="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n v="1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n v="18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n v="5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n v="17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n v="37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n v="2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n v="19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n v="6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n v="15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n v="7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n v="1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n v="35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n v="1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n v="6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n v="6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n v="17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n v="4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n v="13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n v="27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n v="3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n v="53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n v="4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n v="28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n v="3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n v="1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n v="25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n v="16.041666666664241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n v="13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n v="1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n v="22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n v="49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n v="4.9583333333357587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n v="12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n v="6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n v="6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n v="16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n v="5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n v="6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n v="41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n v="2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n v="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n v="5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n v="2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n v="6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n v="9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n v="52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n v="1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n v="51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n v="7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n v="6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n v="23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n v="15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n v="24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n v="12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n v="1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n v="18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n v="16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n v="6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n v="3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n v="49.04166666667151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n v="1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n v="32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n v="4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n v="1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n v="22.958333333328483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n v="28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n v="7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n v="22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n v="15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n v="6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n v="1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n v="1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n v="9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n v="25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n v="9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n v="1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n v="5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n v="18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n v="1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n v="13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n v="1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n v="11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n v="15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n v="27.958333333335759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n v="1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n v="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n v="1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n v="3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n v="4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n v="4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n v="16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n v="7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n v="19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n v="14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n v="29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n v="4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n v="11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n v="18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n v="4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n v="2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n v="1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n v="12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n v="9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n v="2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n v="24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n v="7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n v="26.958333333328483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n v="24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n v="4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n v="8.0416666666642413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n v="6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n v="2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n v="2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n v="9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n v="34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n v="12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n v="18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n v="2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n v="1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n v="14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n v="45.041666666664241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n v="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n v="37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n v="6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n v="25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n v="48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n v="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n v="58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n v="1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n v="1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n v="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n v="5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n v="7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n v="2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n v="25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n v="4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n v="1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n v="1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n v="1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n v="3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n v="52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n v="1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n v="4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n v="15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n v="5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n v="7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n v="35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n v="2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n v="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n v="12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n v="2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n v="5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n v="37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n v="13.958333333335759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n v="2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n v="19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n v="12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n v="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n v="26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n v="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n v="16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n v="44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n v="33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n v="16.041666666664241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n v="46.04166666666424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n v="21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n v="2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n v="31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n v="2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n v="3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n v="5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n v="8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n v="5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n v="2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n v="25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n v="3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n v="6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n v="20.958333333335759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n v="6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n v="5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n v="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n v="38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n v="7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n v="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n v="1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n v="3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n v="32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n v="4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n v="18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n v="9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n v="12.041666666671517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n v="25.041666666664241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n v="22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n v="9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n v="17.958333333328483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n v="55.958333333328483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n v="1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n v="16.958333333328483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n v="14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n v="5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n v="41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n v="41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n v="3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n v="2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n v="1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n v="2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n v="16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n v="12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n v="7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n v="2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n v="5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n v="29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n v="1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n v="13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n v="2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n v="24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n v="9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n v="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n v="13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n v="2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n v="12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n v="23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n v="6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n v="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n v="11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n v="11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n v="1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n v="1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n v="1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n v="28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n v="7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n v="13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n v="1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n v="1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n v="3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n v="14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n v="1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n v="7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n v="12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n v="53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n v="4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n v="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n v="55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n v="24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n v="13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n v="3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n v="18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n v="14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n v="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n v="1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n v="7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n v="4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n v="9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n v="25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n v="3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n v="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n v="14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n v="24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n v="38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n v="1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n v="29.958333333328483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n v="27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n v="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n v="24.041666666664241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n v="23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n v="38.958333333335759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n v="6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n v="50.958333333328483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n v="2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n v="8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n v="5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n v="57.041666666671517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n v="6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n v="14.041666666671517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n v="38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n v="14.041666666664241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n v="5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n v="46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n v="19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n v="6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n v="2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n v="32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n v="12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n v="5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n v="2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n v="27.041666666664241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n v="15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n v="2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n v="2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n v="1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n v="1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n v="1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n v="8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n v="6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n v="2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n v="7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n v="2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n v="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n v="47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n v="36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n v="3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n v="5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n v="12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n v="7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n v="2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n v="4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n v="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n v="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n v="1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n v="27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n v="8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n v="17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n v="9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n v="24.041666666671517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n v="1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n v="6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n v="14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n v="3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n v="2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n v="2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n v="6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n v="6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n v="7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n v="32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n v="7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n v="27.95833333333575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n v="34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n v="17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n v="2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n v="16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n v="14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n v="12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n v="1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n v="3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n v="29.958333333335759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n v="7.0416666666715173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n v="1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n v="28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n v="16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n v="19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n v="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n v="21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n v="2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n v="16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n v="2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n v="16.958333333328483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n v="23.041666666671517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n v="31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n v="1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n v="4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n v="36.041666666664241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n v="2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n v="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n v="2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n v="44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n v="25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n v="3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n v="2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n v="38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n v="4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n v="14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n v="9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n v="23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n v="7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n v="16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n v="2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n v="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n v="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n v="54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n v="1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n v="1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n v="4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n v="6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n v="27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n v="12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n v="2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n v="8.9583333333357587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n v="42.041666666664241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n v="11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n v="7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n v="49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n v="4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n v="14.958333333328483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n v="3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n v="17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n v="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n v="7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n v="26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n v="35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n v="13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n v="1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n v="4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n v="17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n v="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n v="2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n v="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n v="28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n v="2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n v="29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n v="2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n v="1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n v="41.95833333333575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n v="17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n v="49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n v="21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n v="1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n v="2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n v="1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n v="1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n v="2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n v="5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n v="2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n v="3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n v="5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n v="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n v="14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n v="3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n v="6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n v="12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n v="5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n v="1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n v="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n v="37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n v="3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n v="45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n v="28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n v="14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n v="56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n v="1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n v="36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n v="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n v="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n v="26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n v="2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n v="16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n v="6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n v="22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n v="26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n v="3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n v="15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n v="13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n v="2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n v="3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n v="12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n v="13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n v="9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n v="20.958333333335759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n v="4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n v="2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n v="1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n v="6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n v="31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n v="7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n v="3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n v="42.95833333332848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n v="7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n v="4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n v="2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n v="2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n v="2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n v="8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n v="2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n v="22.958333333328483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n v="2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n v="45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n v="12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n v="6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n v="47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n v="16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n v="2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n v="1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n v="3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n v="17.04166666667151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n v="25.958333333335759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n v="3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n v="12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n v="8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n v="15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n v="5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n v="17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n v="14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n v="1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n v="19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n v="51.958333333328483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n v="31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n v="7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n v="11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n v="1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n v="9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n v="13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n v="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n v="21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n v="7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n v="18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n v="29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n v="8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n v="12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n v="17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n v="11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n v="27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n v="21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n v="41.041666666671517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n v="10.958333333328483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n v="2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n v="4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n v="17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n v="14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n v="12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n v="23.041666666664241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n v="9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n v="18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n v="1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n v="1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n v="1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n v="21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n v="1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n v="4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n v="5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n v="26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n v="5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n v="6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n v="14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n v="9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n v="24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n v="3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n v="2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n v="11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n v="4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n v="18.041666666664241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n v="4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n v="14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n v="31.95833333333575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n v="45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n v="8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n v="1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n v="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n v="3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n v="27.958333333328483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n v="9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n v="17.958333333328483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n v="16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n v="21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n v="11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n v="24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n v="18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n v="11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n v="27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n v="15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n v="43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n v="2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n v="5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n v="12.958333333328483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n v="5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n v="16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n v="23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n v="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n v="9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n v="3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n v="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n v="23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n v="1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n v="14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n v="6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n v="9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n v="12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n v="9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n v="12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n v="4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n v="1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n v="21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n v="47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n v="7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n v="9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n v="5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n v="2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n v="5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n v="2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n v="6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n v="9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n v="2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n v="2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n v="24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n v="11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n v="2.958333333328482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n v="1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n v="12.041666666664241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n v="6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n v="17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n v="18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n v="17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n v="37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n v="16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n v="1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n v="2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n v="1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n v="1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n v="15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n v="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n v="5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n v="17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n v="15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n v="4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n v="8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n v="36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n v="1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n v="7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n v="7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n v="2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n v="41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n v="12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n v="1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n v="5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n v="28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n v="21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n v="26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n v="11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n v="14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n v="6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n v="27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n v="20.958333333328483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n v="2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n v="2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n v="6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n v="57.958333333328483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n v="11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n v="2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n v="6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n v="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n v="23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n v="13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n v="12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n v="7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n v="4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n v="12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n v="22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n v="1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n v="3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n v="1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n v="42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n v="6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n v="2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n v="27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n v="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n v="11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n v="24.958333333335759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n v="12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n v="25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n v="15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n v="18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n v="15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n v="53.041666666664241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n v="12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n v="6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n v="4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n v="9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n v="3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n v="29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n v="5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n v="11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n v="35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n v="8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n v="25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n v="1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n v="45.041666666671517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n v="15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n v="26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n v="7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n v="27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n v="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n v="1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n v="41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n v="1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n v="1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n v="2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n v="5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n v="9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n v="19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n v="51.041666666664241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n v="27.958333333335759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n v="7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n v="10.958333333328483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n v="34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n v="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n v="9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n v="21.041666666664241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n v="37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n v="6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n v="16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n v="28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n v="4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n v="1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n v="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n v="7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n v="23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n v="28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n v="4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n v="4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n v="22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n v="2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n v="34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n v="2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n v="5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n v="23.958333333335759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n v="44.041666666671517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n v="17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n v="1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n v="1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n v="2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n v="5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n v="1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n v="2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n v="26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n v="2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n v="28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n v="13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n v="15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n v="13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n v="12.958333333328483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n v="16.958333333335759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n v="25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n v="32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n v="12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n v="28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n v="12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n v="25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n v="15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n v="59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n v="34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n v="34.041666666671517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n v="1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n v="6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n v="6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n v="11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n v="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n v="9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n v="45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n v="2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n v="16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n v="3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n v="6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n v="3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n v="37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n v="36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n v="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n v="9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n v="3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n v="15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n v="33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n v="1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n v="5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n v="27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n v="31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n v="17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n v="23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n v="7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n v="17.958333333335759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n v="1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n v="8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n v="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n v="23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n v="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n v="9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n v="1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n v="6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n v="11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n v="14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n v="25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n v="18.041666666671517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n v="5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n v="5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n v="38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n v="1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n v="24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n v="1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n v="24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n v="9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n v="2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n v="2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n v="4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n v="36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n v="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n v="38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n v="1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n v="47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n v="19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n v="7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n v="1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n v="44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n v="41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n v="4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n v="3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n v="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n v="3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n v="2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n v="6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n v="18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n v="1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n v="33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n v="42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n v="15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n v="4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n v="3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n v="36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n v="7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n v="11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n v="27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n v="1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n v="2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n v="13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n v="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n v="12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n v="9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n v="9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n v="24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n v="11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n v="32.0416666666715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n v="2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n v="14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n v="9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n v="1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n v="11.041666666671517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n v="1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n v="4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n v="29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n v="9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n v="14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n v="7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n v="2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n v="3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n v="13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n v="6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n v="7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n v="3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n v="9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n v="36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n v="17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n v="22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n v="35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n v="3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n v="35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n v="19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n v="15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n v="2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n v="7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n v="1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n v="19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n v="5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n v="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n v="14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n v="36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n v="24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n v="2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n v="4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n v="3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n v="22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n v="2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n v="36.958333333328483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n v="4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n v="21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n v="6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n v="5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n v="4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n v="2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n v="37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n v="15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n v="7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n v="1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n v="6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n v="9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n v="2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n v="1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n v="39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n v="6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n v="32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n v="2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n v="6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n v="5.041666666671517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n v="33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n v="2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n v="15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n v="26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n v="26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n v="14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n v="14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n v="21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n v="5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n v="21.958333333328483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n v="4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n v="14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n v="17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n v="6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n v="29.041666666671517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n v="3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n v="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n v="14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n v="7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64D74-4AF0-4921-917C-110265E61554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F15" firstHeaderRow="1" firstDataRow="2" firstDataCol="1" rowPageCount="1" colPageCount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x="3"/>
        <item x="0"/>
        <item x="2"/>
        <item x="1"/>
        <item h="1" x="4"/>
        <item t="default"/>
      </items>
    </pivotField>
    <pivotField compact="0" outline="0" showAll="0"/>
    <pivotField compact="0" outline="0" showAll="0"/>
    <pivotField axis="axisPage" compact="0" outline="0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152A6-707E-441D-820A-8839A487B99E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4:F30" firstHeaderRow="1" firstDataRow="2" firstDataCol="1" rowPageCount="2" colPageCount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x="3"/>
        <item x="0"/>
        <item x="2"/>
        <item x="1"/>
        <item h="1" x="4"/>
        <item t="default"/>
      </items>
    </pivotField>
    <pivotField compact="0" outline="0" showAll="0"/>
    <pivotField compact="0" outline="0" showAll="0"/>
    <pivotField axis="axisPage" compact="0" outline="0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compact="0" outline="0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id" fld="0" subtotal="count" baseField="17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862A0-058D-4E8B-A469-BEDAE7C2441A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23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.69921875" style="4" customWidth="1"/>
    <col min="8" max="8" width="13" bestFit="1" customWidth="1"/>
    <col min="9" max="9" width="19.5" style="5" customWidth="1"/>
    <col min="12" max="13" width="11.19921875" bestFit="1" customWidth="1"/>
    <col min="14" max="14" width="26.19921875" bestFit="1" customWidth="1"/>
    <col min="15" max="15" width="24.796875" bestFit="1" customWidth="1"/>
    <col min="18" max="19" width="28" bestFit="1" customWidth="1"/>
  </cols>
  <sheetData>
    <row r="1" spans="1:20" s="1" customFormat="1" ht="35.4" customHeigh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>(((L3/60)/60)/24)+DATE(1970,1,1)</f>
        <v>41870.208333333336</v>
      </c>
      <c r="O3" s="9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E4/D4</f>
        <v>1.3147878228782288</v>
      </c>
      <c r="G4" t="s">
        <v>20</v>
      </c>
      <c r="H4">
        <v>1425</v>
      </c>
      <c r="I4" s="5">
        <f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>(((L4/60)/60)/24)+DATE(1970,1,1)</f>
        <v>41595.25</v>
      </c>
      <c r="O4" s="9">
        <f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E5/D5</f>
        <v>0.58976190476190471</v>
      </c>
      <c r="G5" t="s">
        <v>14</v>
      </c>
      <c r="H5">
        <v>24</v>
      </c>
      <c r="I5" s="5">
        <f>IFERROR(E5/H5,0)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>(((L5/60)/60)/24)+DATE(1970,1,1)</f>
        <v>43688.208333333328</v>
      </c>
      <c r="O5" s="9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E6/D6</f>
        <v>0.69276315789473686</v>
      </c>
      <c r="G6" t="s">
        <v>14</v>
      </c>
      <c r="H6">
        <v>53</v>
      </c>
      <c r="I6" s="5">
        <f>IFERROR(E6/H6,0)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>(((L6/60)/60)/24)+DATE(1970,1,1)</f>
        <v>43485.25</v>
      </c>
      <c r="O6" s="9">
        <f>(((M6/60)/60)/24)+DATE(1970,1,1)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E7/D7</f>
        <v>1.7361842105263159</v>
      </c>
      <c r="G7" t="s">
        <v>20</v>
      </c>
      <c r="H7">
        <v>174</v>
      </c>
      <c r="I7" s="5">
        <f>IFERROR(E7/H7,0)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>(((L7/60)/60)/24)+DATE(1970,1,1)</f>
        <v>41149.208333333336</v>
      </c>
      <c r="O7" s="9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E8/D8</f>
        <v>0.20961538461538462</v>
      </c>
      <c r="G8" t="s">
        <v>14</v>
      </c>
      <c r="H8">
        <v>18</v>
      </c>
      <c r="I8" s="5">
        <f>IFERROR(E8/H8,0)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>(((L8/60)/60)/24)+DATE(1970,1,1)</f>
        <v>42991.208333333328</v>
      </c>
      <c r="O8" s="9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E9/D9</f>
        <v>3.2757777777777779</v>
      </c>
      <c r="G9" t="s">
        <v>20</v>
      </c>
      <c r="H9">
        <v>227</v>
      </c>
      <c r="I9" s="5">
        <f>IFERROR(E9/H9,0)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>(((L9/60)/60)/24)+DATE(1970,1,1)</f>
        <v>42229.208333333328</v>
      </c>
      <c r="O9" s="9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E10/D10</f>
        <v>0.19932788374205268</v>
      </c>
      <c r="G10" t="s">
        <v>47</v>
      </c>
      <c r="H10">
        <v>708</v>
      </c>
      <c r="I10" s="5">
        <f>IFERROR(E10/H10,0)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>(((L10/60)/60)/24)+DATE(1970,1,1)</f>
        <v>40399.208333333336</v>
      </c>
      <c r="O10" s="9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E11/D11</f>
        <v>0.51741935483870971</v>
      </c>
      <c r="G11" t="s">
        <v>14</v>
      </c>
      <c r="H11">
        <v>44</v>
      </c>
      <c r="I11" s="5">
        <f>IFERROR(E11/H11,0)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>(((L11/60)/60)/24)+DATE(1970,1,1)</f>
        <v>41536.208333333336</v>
      </c>
      <c r="O11" s="9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E12/D12</f>
        <v>2.6611538461538462</v>
      </c>
      <c r="G12" t="s">
        <v>20</v>
      </c>
      <c r="H12">
        <v>220</v>
      </c>
      <c r="I12" s="5">
        <f>IFERROR(E12/H12,0)</f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>(((L12/60)/60)/24)+DATE(1970,1,1)</f>
        <v>40404.208333333336</v>
      </c>
      <c r="O12" s="9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E13/D13</f>
        <v>0.48095238095238096</v>
      </c>
      <c r="G13" t="s">
        <v>14</v>
      </c>
      <c r="H13">
        <v>27</v>
      </c>
      <c r="I13" s="5">
        <f>IFERROR(E13/H13,0)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>(((L13/60)/60)/24)+DATE(1970,1,1)</f>
        <v>40442.208333333336</v>
      </c>
      <c r="O13" s="9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E14/D14</f>
        <v>0.89349206349206345</v>
      </c>
      <c r="G14" t="s">
        <v>14</v>
      </c>
      <c r="H14">
        <v>55</v>
      </c>
      <c r="I14" s="5">
        <f>IFERROR(E14/H14,0)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>(((L14/60)/60)/24)+DATE(1970,1,1)</f>
        <v>43760.208333333328</v>
      </c>
      <c r="O14" s="9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E15/D15</f>
        <v>2.4511904761904764</v>
      </c>
      <c r="G15" t="s">
        <v>20</v>
      </c>
      <c r="H15">
        <v>98</v>
      </c>
      <c r="I15" s="5">
        <f>IFERROR(E15/H15,0)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>(((L15/60)/60)/24)+DATE(1970,1,1)</f>
        <v>42532.208333333328</v>
      </c>
      <c r="O15" s="9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E16/D16</f>
        <v>0.66769503546099296</v>
      </c>
      <c r="G16" t="s">
        <v>14</v>
      </c>
      <c r="H16">
        <v>200</v>
      </c>
      <c r="I16" s="5">
        <f>IFERROR(E16/H16,0)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>(((L16/60)/60)/24)+DATE(1970,1,1)</f>
        <v>40974.25</v>
      </c>
      <c r="O16" s="9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E17/D17</f>
        <v>0.47307881773399013</v>
      </c>
      <c r="G17" t="s">
        <v>14</v>
      </c>
      <c r="H17">
        <v>452</v>
      </c>
      <c r="I17" s="5">
        <f>IFERROR(E17/H17,0)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>(((L17/60)/60)/24)+DATE(1970,1,1)</f>
        <v>43809.25</v>
      </c>
      <c r="O17" s="9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E18/D18</f>
        <v>6.4947058823529416</v>
      </c>
      <c r="G18" t="s">
        <v>20</v>
      </c>
      <c r="H18">
        <v>100</v>
      </c>
      <c r="I18" s="5">
        <f>IFERROR(E18/H18,0)</f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>(((L18/60)/60)/24)+DATE(1970,1,1)</f>
        <v>41661.25</v>
      </c>
      <c r="O18" s="9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E19/D19</f>
        <v>1.5939125295508274</v>
      </c>
      <c r="G19" t="s">
        <v>20</v>
      </c>
      <c r="H19">
        <v>1249</v>
      </c>
      <c r="I19" s="5">
        <f>IFERROR(E19/H19,0)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>(((L19/60)/60)/24)+DATE(1970,1,1)</f>
        <v>40555.25</v>
      </c>
      <c r="O19" s="9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E20/D20</f>
        <v>0.66912087912087914</v>
      </c>
      <c r="G20" t="s">
        <v>74</v>
      </c>
      <c r="H20">
        <v>135</v>
      </c>
      <c r="I20" s="5">
        <f>IFERROR(E20/H20,0)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>(((L20/60)/60)/24)+DATE(1970,1,1)</f>
        <v>43351.208333333328</v>
      </c>
      <c r="O20" s="9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E21/D21</f>
        <v>0.48529600000000001</v>
      </c>
      <c r="G21" t="s">
        <v>14</v>
      </c>
      <c r="H21">
        <v>674</v>
      </c>
      <c r="I21" s="5">
        <f>IFERROR(E21/H21,0)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>(((L21/60)/60)/24)+DATE(1970,1,1)</f>
        <v>43528.25</v>
      </c>
      <c r="O21" s="9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E22/D22</f>
        <v>1.1224279210925645</v>
      </c>
      <c r="G22" t="s">
        <v>20</v>
      </c>
      <c r="H22">
        <v>1396</v>
      </c>
      <c r="I22" s="5">
        <f>IFERROR(E22/H22,0)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>(((L22/60)/60)/24)+DATE(1970,1,1)</f>
        <v>41848.208333333336</v>
      </c>
      <c r="O22" s="9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E23/D23</f>
        <v>0.40992553191489361</v>
      </c>
      <c r="G23" t="s">
        <v>14</v>
      </c>
      <c r="H23">
        <v>558</v>
      </c>
      <c r="I23" s="5">
        <f>IFERROR(E23/H23,0)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>(((L23/60)/60)/24)+DATE(1970,1,1)</f>
        <v>40770.208333333336</v>
      </c>
      <c r="O23" s="9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E24/D24</f>
        <v>1.2807106598984772</v>
      </c>
      <c r="G24" t="s">
        <v>20</v>
      </c>
      <c r="H24">
        <v>890</v>
      </c>
      <c r="I24" s="5">
        <f>IFERROR(E24/H24,0)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>(((L24/60)/60)/24)+DATE(1970,1,1)</f>
        <v>43193.208333333328</v>
      </c>
      <c r="O24" s="9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E25/D25</f>
        <v>3.3204444444444445</v>
      </c>
      <c r="G25" t="s">
        <v>20</v>
      </c>
      <c r="H25">
        <v>142</v>
      </c>
      <c r="I25" s="5">
        <f>IFERROR(E25/H25,0)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>(((L25/60)/60)/24)+DATE(1970,1,1)</f>
        <v>43510.25</v>
      </c>
      <c r="O25" s="9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E26/D26</f>
        <v>1.1283225108225108</v>
      </c>
      <c r="G26" t="s">
        <v>20</v>
      </c>
      <c r="H26">
        <v>2673</v>
      </c>
      <c r="I26" s="5">
        <f>IFERROR(E26/H26,0)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>(((L26/60)/60)/24)+DATE(1970,1,1)</f>
        <v>41811.208333333336</v>
      </c>
      <c r="O26" s="9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E27/D27</f>
        <v>2.1643636363636363</v>
      </c>
      <c r="G27" t="s">
        <v>20</v>
      </c>
      <c r="H27">
        <v>163</v>
      </c>
      <c r="I27" s="5">
        <f>IFERROR(E27/H27,0)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>(((L27/60)/60)/24)+DATE(1970,1,1)</f>
        <v>40681.208333333336</v>
      </c>
      <c r="O27" s="9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E28/D28</f>
        <v>0.4819906976744186</v>
      </c>
      <c r="G28" t="s">
        <v>74</v>
      </c>
      <c r="H28">
        <v>1480</v>
      </c>
      <c r="I28" s="5">
        <f>IFERROR(E28/H28,0)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>(((L28/60)/60)/24)+DATE(1970,1,1)</f>
        <v>43312.208333333328</v>
      </c>
      <c r="O28" s="9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E29/D29</f>
        <v>0.79949999999999999</v>
      </c>
      <c r="G29" t="s">
        <v>14</v>
      </c>
      <c r="H29">
        <v>15</v>
      </c>
      <c r="I29" s="5">
        <f>IFERROR(E29/H29,0)</f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>(((L29/60)/60)/24)+DATE(1970,1,1)</f>
        <v>42280.208333333328</v>
      </c>
      <c r="O29" s="9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E30/D30</f>
        <v>1.0522553516819573</v>
      </c>
      <c r="G30" t="s">
        <v>20</v>
      </c>
      <c r="H30">
        <v>2220</v>
      </c>
      <c r="I30" s="5">
        <f>IFERROR(E30/H30,0)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>(((L30/60)/60)/24)+DATE(1970,1,1)</f>
        <v>40218.25</v>
      </c>
      <c r="O30" s="9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E31/D31</f>
        <v>3.2889978213507627</v>
      </c>
      <c r="G31" t="s">
        <v>20</v>
      </c>
      <c r="H31">
        <v>1606</v>
      </c>
      <c r="I31" s="5">
        <f>IFERROR(E31/H31,0)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>(((L31/60)/60)/24)+DATE(1970,1,1)</f>
        <v>43301.208333333328</v>
      </c>
      <c r="O31" s="9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E32/D32</f>
        <v>1.606111111111111</v>
      </c>
      <c r="G32" t="s">
        <v>20</v>
      </c>
      <c r="H32">
        <v>129</v>
      </c>
      <c r="I32" s="5">
        <f>IFERROR(E32/H32,0)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>(((L32/60)/60)/24)+DATE(1970,1,1)</f>
        <v>43609.208333333328</v>
      </c>
      <c r="O32" s="9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E33/D33</f>
        <v>3.1</v>
      </c>
      <c r="G33" t="s">
        <v>20</v>
      </c>
      <c r="H33">
        <v>226</v>
      </c>
      <c r="I33" s="5">
        <f>IFERROR(E33/H33,0)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>(((L33/60)/60)/24)+DATE(1970,1,1)</f>
        <v>42374.25</v>
      </c>
      <c r="O33" s="9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E34/D34</f>
        <v>0.86807920792079207</v>
      </c>
      <c r="G34" t="s">
        <v>14</v>
      </c>
      <c r="H34">
        <v>2307</v>
      </c>
      <c r="I34" s="5">
        <f>IFERROR(E34/H34,0)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>(((L34/60)/60)/24)+DATE(1970,1,1)</f>
        <v>43110.25</v>
      </c>
      <c r="O34" s="9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E35/D35</f>
        <v>3.7782071713147412</v>
      </c>
      <c r="G35" t="s">
        <v>20</v>
      </c>
      <c r="H35">
        <v>5419</v>
      </c>
      <c r="I35" s="5">
        <f>IFERROR(E35/H35,0)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>(((L35/60)/60)/24)+DATE(1970,1,1)</f>
        <v>41917.208333333336</v>
      </c>
      <c r="O35" s="9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E36/D36</f>
        <v>1.5080645161290323</v>
      </c>
      <c r="G36" t="s">
        <v>20</v>
      </c>
      <c r="H36">
        <v>165</v>
      </c>
      <c r="I36" s="5">
        <f>IFERROR(E36/H36,0)</f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>(((L36/60)/60)/24)+DATE(1970,1,1)</f>
        <v>42817.208333333328</v>
      </c>
      <c r="O36" s="9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E37/D37</f>
        <v>1.5030119521912351</v>
      </c>
      <c r="G37" t="s">
        <v>20</v>
      </c>
      <c r="H37">
        <v>1965</v>
      </c>
      <c r="I37" s="5">
        <f>IFERROR(E37/H37,0)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>(((L37/60)/60)/24)+DATE(1970,1,1)</f>
        <v>43484.25</v>
      </c>
      <c r="O37" s="9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E38/D38</f>
        <v>1.572857142857143</v>
      </c>
      <c r="G38" t="s">
        <v>20</v>
      </c>
      <c r="H38">
        <v>16</v>
      </c>
      <c r="I38" s="5">
        <f>IFERROR(E38/H38,0)</f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>(((L38/60)/60)/24)+DATE(1970,1,1)</f>
        <v>40600.25</v>
      </c>
      <c r="O38" s="9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E39/D39</f>
        <v>1.3998765432098765</v>
      </c>
      <c r="G39" t="s">
        <v>20</v>
      </c>
      <c r="H39">
        <v>107</v>
      </c>
      <c r="I39" s="5">
        <f>IFERROR(E39/H39,0)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>(((L39/60)/60)/24)+DATE(1970,1,1)</f>
        <v>43744.208333333328</v>
      </c>
      <c r="O39" s="9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E40/D40</f>
        <v>3.2532258064516131</v>
      </c>
      <c r="G40" t="s">
        <v>20</v>
      </c>
      <c r="H40">
        <v>134</v>
      </c>
      <c r="I40" s="5">
        <f>IFERROR(E40/H40,0)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>(((L40/60)/60)/24)+DATE(1970,1,1)</f>
        <v>40469.208333333336</v>
      </c>
      <c r="O40" s="9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E41/D41</f>
        <v>0.50777777777777777</v>
      </c>
      <c r="G41" t="s">
        <v>14</v>
      </c>
      <c r="H41">
        <v>88</v>
      </c>
      <c r="I41" s="5">
        <f>IFERROR(E41/H41,0)</f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>(((L41/60)/60)/24)+DATE(1970,1,1)</f>
        <v>41330.25</v>
      </c>
      <c r="O41" s="9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E42/D42</f>
        <v>1.6906818181818182</v>
      </c>
      <c r="G42" t="s">
        <v>20</v>
      </c>
      <c r="H42">
        <v>198</v>
      </c>
      <c r="I42" s="5">
        <f>IFERROR(E42/H42,0)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>(((L42/60)/60)/24)+DATE(1970,1,1)</f>
        <v>40334.208333333336</v>
      </c>
      <c r="O42" s="9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E43/D43</f>
        <v>2.1292857142857144</v>
      </c>
      <c r="G43" t="s">
        <v>20</v>
      </c>
      <c r="H43">
        <v>111</v>
      </c>
      <c r="I43" s="5">
        <f>IFERROR(E43/H43,0)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>(((L43/60)/60)/24)+DATE(1970,1,1)</f>
        <v>41156.208333333336</v>
      </c>
      <c r="O43" s="9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E44/D44</f>
        <v>4.4394444444444447</v>
      </c>
      <c r="G44" t="s">
        <v>20</v>
      </c>
      <c r="H44">
        <v>222</v>
      </c>
      <c r="I44" s="5">
        <f>IFERROR(E44/H44,0)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>(((L44/60)/60)/24)+DATE(1970,1,1)</f>
        <v>40728.208333333336</v>
      </c>
      <c r="O44" s="9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E45/D45</f>
        <v>1.859390243902439</v>
      </c>
      <c r="G45" t="s">
        <v>20</v>
      </c>
      <c r="H45">
        <v>6212</v>
      </c>
      <c r="I45" s="5">
        <f>IFERROR(E45/H45,0)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>(((L45/60)/60)/24)+DATE(1970,1,1)</f>
        <v>41844.208333333336</v>
      </c>
      <c r="O45" s="9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E46/D46</f>
        <v>6.5881249999999998</v>
      </c>
      <c r="G46" t="s">
        <v>20</v>
      </c>
      <c r="H46">
        <v>98</v>
      </c>
      <c r="I46" s="5">
        <f>IFERROR(E46/H46,0)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>(((L46/60)/60)/24)+DATE(1970,1,1)</f>
        <v>43541.208333333328</v>
      </c>
      <c r="O46" s="9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E47/D47</f>
        <v>0.4768421052631579</v>
      </c>
      <c r="G47" t="s">
        <v>14</v>
      </c>
      <c r="H47">
        <v>48</v>
      </c>
      <c r="I47" s="5">
        <f>IFERROR(E47/H47,0)</f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>(((L47/60)/60)/24)+DATE(1970,1,1)</f>
        <v>42676.208333333328</v>
      </c>
      <c r="O47" s="9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E48/D48</f>
        <v>1.1478378378378378</v>
      </c>
      <c r="G48" t="s">
        <v>20</v>
      </c>
      <c r="H48">
        <v>92</v>
      </c>
      <c r="I48" s="5">
        <f>IFERROR(E48/H48,0)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>(((L48/60)/60)/24)+DATE(1970,1,1)</f>
        <v>40367.208333333336</v>
      </c>
      <c r="O48" s="9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E49/D49</f>
        <v>4.7526666666666664</v>
      </c>
      <c r="G49" t="s">
        <v>20</v>
      </c>
      <c r="H49">
        <v>149</v>
      </c>
      <c r="I49" s="5">
        <f>IFERROR(E49/H49,0)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>(((L49/60)/60)/24)+DATE(1970,1,1)</f>
        <v>41727.208333333336</v>
      </c>
      <c r="O49" s="9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E50/D50</f>
        <v>3.86972972972973</v>
      </c>
      <c r="G50" t="s">
        <v>20</v>
      </c>
      <c r="H50">
        <v>2431</v>
      </c>
      <c r="I50" s="5">
        <f>IFERROR(E50/H50,0)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>(((L50/60)/60)/24)+DATE(1970,1,1)</f>
        <v>42180.208333333328</v>
      </c>
      <c r="O50" s="9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E51/D51</f>
        <v>1.89625</v>
      </c>
      <c r="G51" t="s">
        <v>20</v>
      </c>
      <c r="H51">
        <v>303</v>
      </c>
      <c r="I51" s="5">
        <f>IFERROR(E51/H51,0)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>(((L51/60)/60)/24)+DATE(1970,1,1)</f>
        <v>43758.208333333328</v>
      </c>
      <c r="O51" s="9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E52/D52</f>
        <v>0.02</v>
      </c>
      <c r="G52" t="s">
        <v>14</v>
      </c>
      <c r="H52">
        <v>1</v>
      </c>
      <c r="I52" s="5">
        <f>IFERROR(E52/H52,0)</f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>(((L52/60)/60)/24)+DATE(1970,1,1)</f>
        <v>41487.208333333336</v>
      </c>
      <c r="O52" s="9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E53/D53</f>
        <v>0.91867805186590767</v>
      </c>
      <c r="G53" t="s">
        <v>14</v>
      </c>
      <c r="H53">
        <v>1467</v>
      </c>
      <c r="I53" s="5">
        <f>IFERROR(E53/H53,0)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>(((L53/60)/60)/24)+DATE(1970,1,1)</f>
        <v>40995.208333333336</v>
      </c>
      <c r="O53" s="9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E54/D54</f>
        <v>0.34152777777777776</v>
      </c>
      <c r="G54" t="s">
        <v>14</v>
      </c>
      <c r="H54">
        <v>75</v>
      </c>
      <c r="I54" s="5">
        <f>IFERROR(E54/H54,0)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>(((L54/60)/60)/24)+DATE(1970,1,1)</f>
        <v>40436.208333333336</v>
      </c>
      <c r="O54" s="9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E55/D55</f>
        <v>1.4040909090909091</v>
      </c>
      <c r="G55" t="s">
        <v>20</v>
      </c>
      <c r="H55">
        <v>209</v>
      </c>
      <c r="I55" s="5">
        <f>IFERROR(E55/H55,0)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>(((L55/60)/60)/24)+DATE(1970,1,1)</f>
        <v>41779.208333333336</v>
      </c>
      <c r="O55" s="9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E56/D56</f>
        <v>0.89866666666666661</v>
      </c>
      <c r="G56" t="s">
        <v>14</v>
      </c>
      <c r="H56">
        <v>120</v>
      </c>
      <c r="I56" s="5">
        <f>IFERROR(E56/H56,0)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>(((L56/60)/60)/24)+DATE(1970,1,1)</f>
        <v>43170.25</v>
      </c>
      <c r="O56" s="9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E57/D57</f>
        <v>1.7796969696969698</v>
      </c>
      <c r="G57" t="s">
        <v>20</v>
      </c>
      <c r="H57">
        <v>131</v>
      </c>
      <c r="I57" s="5">
        <f>IFERROR(E57/H57,0)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>(((L57/60)/60)/24)+DATE(1970,1,1)</f>
        <v>43311.208333333328</v>
      </c>
      <c r="O57" s="9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E58/D58</f>
        <v>1.436625</v>
      </c>
      <c r="G58" t="s">
        <v>20</v>
      </c>
      <c r="H58">
        <v>164</v>
      </c>
      <c r="I58" s="5">
        <f>IFERROR(E58/H58,0)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>(((L58/60)/60)/24)+DATE(1970,1,1)</f>
        <v>42014.25</v>
      </c>
      <c r="O58" s="9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E59/D59</f>
        <v>2.1527586206896552</v>
      </c>
      <c r="G59" t="s">
        <v>20</v>
      </c>
      <c r="H59">
        <v>201</v>
      </c>
      <c r="I59" s="5">
        <f>IFERROR(E59/H59,0)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>(((L59/60)/60)/24)+DATE(1970,1,1)</f>
        <v>42979.208333333328</v>
      </c>
      <c r="O59" s="9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E60/D60</f>
        <v>2.2711111111111113</v>
      </c>
      <c r="G60" t="s">
        <v>20</v>
      </c>
      <c r="H60">
        <v>211</v>
      </c>
      <c r="I60" s="5">
        <f>IFERROR(E60/H60,0)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>(((L60/60)/60)/24)+DATE(1970,1,1)</f>
        <v>42268.208333333328</v>
      </c>
      <c r="O60" s="9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E61/D61</f>
        <v>2.7507142857142859</v>
      </c>
      <c r="G61" t="s">
        <v>20</v>
      </c>
      <c r="H61">
        <v>128</v>
      </c>
      <c r="I61" s="5">
        <f>IFERROR(E61/H61,0)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>(((L61/60)/60)/24)+DATE(1970,1,1)</f>
        <v>42898.208333333328</v>
      </c>
      <c r="O61" s="9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E62/D62</f>
        <v>1.4437048832271762</v>
      </c>
      <c r="G62" t="s">
        <v>20</v>
      </c>
      <c r="H62">
        <v>1600</v>
      </c>
      <c r="I62" s="5">
        <f>IFERROR(E62/H62,0)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>(((L62/60)/60)/24)+DATE(1970,1,1)</f>
        <v>41107.208333333336</v>
      </c>
      <c r="O62" s="9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E63/D63</f>
        <v>0.92745983935742971</v>
      </c>
      <c r="G63" t="s">
        <v>14</v>
      </c>
      <c r="H63">
        <v>2253</v>
      </c>
      <c r="I63" s="5">
        <f>IFERROR(E63/H63,0)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>(((L63/60)/60)/24)+DATE(1970,1,1)</f>
        <v>40595.25</v>
      </c>
      <c r="O63" s="9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E64/D64</f>
        <v>7.226</v>
      </c>
      <c r="G64" t="s">
        <v>20</v>
      </c>
      <c r="H64">
        <v>249</v>
      </c>
      <c r="I64" s="5">
        <f>IFERROR(E64/H64,0)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>(((L64/60)/60)/24)+DATE(1970,1,1)</f>
        <v>42160.208333333328</v>
      </c>
      <c r="O64" s="9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E65/D65</f>
        <v>0.11851063829787234</v>
      </c>
      <c r="G65" t="s">
        <v>14</v>
      </c>
      <c r="H65">
        <v>5</v>
      </c>
      <c r="I65" s="5">
        <f>IFERROR(E65/H65,0)</f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>(((L65/60)/60)/24)+DATE(1970,1,1)</f>
        <v>42853.208333333328</v>
      </c>
      <c r="O65" s="9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E66/D66</f>
        <v>0.97642857142857142</v>
      </c>
      <c r="G66" t="s">
        <v>14</v>
      </c>
      <c r="H66">
        <v>38</v>
      </c>
      <c r="I66" s="5">
        <f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>(((L66/60)/60)/24)+DATE(1970,1,1)</f>
        <v>43283.208333333328</v>
      </c>
      <c r="O66" s="9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E67/D67</f>
        <v>2.3614754098360655</v>
      </c>
      <c r="G67" t="s">
        <v>20</v>
      </c>
      <c r="H67">
        <v>236</v>
      </c>
      <c r="I67" s="5">
        <f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>(((L67/60)/60)/24)+DATE(1970,1,1)</f>
        <v>40570.25</v>
      </c>
      <c r="O67" s="9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E68/D68</f>
        <v>0.45068965517241377</v>
      </c>
      <c r="G68" t="s">
        <v>14</v>
      </c>
      <c r="H68">
        <v>12</v>
      </c>
      <c r="I68" s="5">
        <f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>(((L68/60)/60)/24)+DATE(1970,1,1)</f>
        <v>42102.208333333328</v>
      </c>
      <c r="O68" s="9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E69/D69</f>
        <v>1.6238567493112948</v>
      </c>
      <c r="G69" t="s">
        <v>20</v>
      </c>
      <c r="H69">
        <v>4065</v>
      </c>
      <c r="I69" s="5">
        <f>IFERROR(E69/H69,0)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>(((L69/60)/60)/24)+DATE(1970,1,1)</f>
        <v>40203.25</v>
      </c>
      <c r="O69" s="9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E70/D70</f>
        <v>2.5452631578947367</v>
      </c>
      <c r="G70" t="s">
        <v>20</v>
      </c>
      <c r="H70">
        <v>246</v>
      </c>
      <c r="I70" s="5">
        <f>IFERROR(E70/H70,0)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>(((L70/60)/60)/24)+DATE(1970,1,1)</f>
        <v>42943.208333333328</v>
      </c>
      <c r="O70" s="9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E71/D71</f>
        <v>0.24063291139240506</v>
      </c>
      <c r="G71" t="s">
        <v>74</v>
      </c>
      <c r="H71">
        <v>17</v>
      </c>
      <c r="I71" s="5">
        <f>IFERROR(E71/H71,0)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>(((L71/60)/60)/24)+DATE(1970,1,1)</f>
        <v>40531.25</v>
      </c>
      <c r="O71" s="9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E72/D72</f>
        <v>1.2374140625000001</v>
      </c>
      <c r="G72" t="s">
        <v>20</v>
      </c>
      <c r="H72">
        <v>2475</v>
      </c>
      <c r="I72" s="5">
        <f>IFERROR(E72/H72,0)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>(((L72/60)/60)/24)+DATE(1970,1,1)</f>
        <v>40484.208333333336</v>
      </c>
      <c r="O72" s="9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E73/D73</f>
        <v>1.0806666666666667</v>
      </c>
      <c r="G73" t="s">
        <v>20</v>
      </c>
      <c r="H73">
        <v>76</v>
      </c>
      <c r="I73" s="5">
        <f>IFERROR(E73/H73,0)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>(((L73/60)/60)/24)+DATE(1970,1,1)</f>
        <v>43799.25</v>
      </c>
      <c r="O73" s="9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E74/D74</f>
        <v>6.7033333333333331</v>
      </c>
      <c r="G74" t="s">
        <v>20</v>
      </c>
      <c r="H74">
        <v>54</v>
      </c>
      <c r="I74" s="5">
        <f>IFERROR(E74/H74,0)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>(((L74/60)/60)/24)+DATE(1970,1,1)</f>
        <v>42186.208333333328</v>
      </c>
      <c r="O74" s="9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E75/D75</f>
        <v>6.609285714285714</v>
      </c>
      <c r="G75" t="s">
        <v>20</v>
      </c>
      <c r="H75">
        <v>88</v>
      </c>
      <c r="I75" s="5">
        <f>IFERROR(E75/H75,0)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>(((L75/60)/60)/24)+DATE(1970,1,1)</f>
        <v>42701.25</v>
      </c>
      <c r="O75" s="9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E76/D76</f>
        <v>1.2246153846153847</v>
      </c>
      <c r="G76" t="s">
        <v>20</v>
      </c>
      <c r="H76">
        <v>85</v>
      </c>
      <c r="I76" s="5">
        <f>IFERROR(E76/H76,0)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>(((L76/60)/60)/24)+DATE(1970,1,1)</f>
        <v>42456.208333333328</v>
      </c>
      <c r="O76" s="9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E77/D77</f>
        <v>1.5057731958762886</v>
      </c>
      <c r="G77" t="s">
        <v>20</v>
      </c>
      <c r="H77">
        <v>170</v>
      </c>
      <c r="I77" s="5">
        <f>IFERROR(E77/H77,0)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>(((L77/60)/60)/24)+DATE(1970,1,1)</f>
        <v>43296.208333333328</v>
      </c>
      <c r="O77" s="9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E78/D78</f>
        <v>0.78106590724165992</v>
      </c>
      <c r="G78" t="s">
        <v>14</v>
      </c>
      <c r="H78">
        <v>1684</v>
      </c>
      <c r="I78" s="5">
        <f>IFERROR(E78/H78,0)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>(((L78/60)/60)/24)+DATE(1970,1,1)</f>
        <v>42027.25</v>
      </c>
      <c r="O78" s="9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E79/D79</f>
        <v>0.46947368421052632</v>
      </c>
      <c r="G79" t="s">
        <v>14</v>
      </c>
      <c r="H79">
        <v>56</v>
      </c>
      <c r="I79" s="5">
        <f>IFERROR(E79/H79,0)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>(((L79/60)/60)/24)+DATE(1970,1,1)</f>
        <v>40448.208333333336</v>
      </c>
      <c r="O79" s="9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E80/D80</f>
        <v>3.008</v>
      </c>
      <c r="G80" t="s">
        <v>20</v>
      </c>
      <c r="H80">
        <v>330</v>
      </c>
      <c r="I80" s="5">
        <f>IFERROR(E80/H80,0)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>(((L80/60)/60)/24)+DATE(1970,1,1)</f>
        <v>43206.208333333328</v>
      </c>
      <c r="O80" s="9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E81/D81</f>
        <v>0.6959861591695502</v>
      </c>
      <c r="G81" t="s">
        <v>14</v>
      </c>
      <c r="H81">
        <v>838</v>
      </c>
      <c r="I81" s="5">
        <f>IFERROR(E81/H81,0)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>(((L81/60)/60)/24)+DATE(1970,1,1)</f>
        <v>43267.208333333328</v>
      </c>
      <c r="O81" s="9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E82/D82</f>
        <v>6.374545454545455</v>
      </c>
      <c r="G82" t="s">
        <v>20</v>
      </c>
      <c r="H82">
        <v>127</v>
      </c>
      <c r="I82" s="5">
        <f>IFERROR(E82/H82,0)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>(((L82/60)/60)/24)+DATE(1970,1,1)</f>
        <v>42976.208333333328</v>
      </c>
      <c r="O82" s="9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E83/D83</f>
        <v>2.253392857142857</v>
      </c>
      <c r="G83" t="s">
        <v>20</v>
      </c>
      <c r="H83">
        <v>411</v>
      </c>
      <c r="I83" s="5">
        <f>IFERROR(E83/H83,0)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>(((L83/60)/60)/24)+DATE(1970,1,1)</f>
        <v>43062.25</v>
      </c>
      <c r="O83" s="9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E84/D84</f>
        <v>14.973000000000001</v>
      </c>
      <c r="G84" t="s">
        <v>20</v>
      </c>
      <c r="H84">
        <v>180</v>
      </c>
      <c r="I84" s="5">
        <f>IFERROR(E84/H84,0)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>(((L84/60)/60)/24)+DATE(1970,1,1)</f>
        <v>43482.25</v>
      </c>
      <c r="O84" s="9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E85/D85</f>
        <v>0.37590225563909774</v>
      </c>
      <c r="G85" t="s">
        <v>14</v>
      </c>
      <c r="H85">
        <v>1000</v>
      </c>
      <c r="I85" s="5">
        <f>IFERROR(E85/H85,0)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>(((L85/60)/60)/24)+DATE(1970,1,1)</f>
        <v>42579.208333333328</v>
      </c>
      <c r="O85" s="9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E86/D86</f>
        <v>1.3236942675159236</v>
      </c>
      <c r="G86" t="s">
        <v>20</v>
      </c>
      <c r="H86">
        <v>374</v>
      </c>
      <c r="I86" s="5">
        <f>IFERROR(E86/H86,0)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>(((L86/60)/60)/24)+DATE(1970,1,1)</f>
        <v>41118.208333333336</v>
      </c>
      <c r="O86" s="9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E87/D87</f>
        <v>1.3122448979591836</v>
      </c>
      <c r="G87" t="s">
        <v>20</v>
      </c>
      <c r="H87">
        <v>71</v>
      </c>
      <c r="I87" s="5">
        <f>IFERROR(E87/H87,0)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>(((L87/60)/60)/24)+DATE(1970,1,1)</f>
        <v>40797.208333333336</v>
      </c>
      <c r="O87" s="9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E88/D88</f>
        <v>1.6763513513513513</v>
      </c>
      <c r="G88" t="s">
        <v>20</v>
      </c>
      <c r="H88">
        <v>203</v>
      </c>
      <c r="I88" s="5">
        <f>IFERROR(E88/H88,0)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>(((L88/60)/60)/24)+DATE(1970,1,1)</f>
        <v>42128.208333333328</v>
      </c>
      <c r="O88" s="9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E89/D89</f>
        <v>0.6198488664987406</v>
      </c>
      <c r="G89" t="s">
        <v>14</v>
      </c>
      <c r="H89">
        <v>1482</v>
      </c>
      <c r="I89" s="5">
        <f>IFERROR(E89/H89,0)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>(((L89/60)/60)/24)+DATE(1970,1,1)</f>
        <v>40610.25</v>
      </c>
      <c r="O89" s="9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E90/D90</f>
        <v>2.6074999999999999</v>
      </c>
      <c r="G90" t="s">
        <v>20</v>
      </c>
      <c r="H90">
        <v>113</v>
      </c>
      <c r="I90" s="5">
        <f>IFERROR(E90/H90,0)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>(((L90/60)/60)/24)+DATE(1970,1,1)</f>
        <v>42110.208333333328</v>
      </c>
      <c r="O90" s="9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E91/D91</f>
        <v>2.5258823529411765</v>
      </c>
      <c r="G91" t="s">
        <v>20</v>
      </c>
      <c r="H91">
        <v>96</v>
      </c>
      <c r="I91" s="5">
        <f>IFERROR(E91/H91,0)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>(((L91/60)/60)/24)+DATE(1970,1,1)</f>
        <v>40283.208333333336</v>
      </c>
      <c r="O91" s="9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E92/D92</f>
        <v>0.7861538461538462</v>
      </c>
      <c r="G92" t="s">
        <v>14</v>
      </c>
      <c r="H92">
        <v>106</v>
      </c>
      <c r="I92" s="5">
        <f>IFERROR(E92/H92,0)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>(((L92/60)/60)/24)+DATE(1970,1,1)</f>
        <v>42425.25</v>
      </c>
      <c r="O92" s="9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E93/D93</f>
        <v>0.48404406999351912</v>
      </c>
      <c r="G93" t="s">
        <v>14</v>
      </c>
      <c r="H93">
        <v>679</v>
      </c>
      <c r="I93" s="5">
        <f>IFERROR(E93/H93,0)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>(((L93/60)/60)/24)+DATE(1970,1,1)</f>
        <v>42588.208333333328</v>
      </c>
      <c r="O93" s="9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E94/D94</f>
        <v>2.5887500000000001</v>
      </c>
      <c r="G94" t="s">
        <v>20</v>
      </c>
      <c r="H94">
        <v>498</v>
      </c>
      <c r="I94" s="5">
        <f>IFERROR(E94/H94,0)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>(((L94/60)/60)/24)+DATE(1970,1,1)</f>
        <v>40352.208333333336</v>
      </c>
      <c r="O94" s="9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E95/D95</f>
        <v>0.60548713235294116</v>
      </c>
      <c r="G95" t="s">
        <v>74</v>
      </c>
      <c r="H95">
        <v>610</v>
      </c>
      <c r="I95" s="5">
        <f>IFERROR(E95/H95,0)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>(((L95/60)/60)/24)+DATE(1970,1,1)</f>
        <v>41202.208333333336</v>
      </c>
      <c r="O95" s="9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E96/D96</f>
        <v>3.036896551724138</v>
      </c>
      <c r="G96" t="s">
        <v>20</v>
      </c>
      <c r="H96">
        <v>180</v>
      </c>
      <c r="I96" s="5">
        <f>IFERROR(E96/H96,0)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>(((L96/60)/60)/24)+DATE(1970,1,1)</f>
        <v>43562.208333333328</v>
      </c>
      <c r="O96" s="9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E97/D97</f>
        <v>1.1299999999999999</v>
      </c>
      <c r="G97" t="s">
        <v>20</v>
      </c>
      <c r="H97">
        <v>27</v>
      </c>
      <c r="I97" s="5">
        <f>IFERROR(E97/H97,0)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>(((L97/60)/60)/24)+DATE(1970,1,1)</f>
        <v>43752.208333333328</v>
      </c>
      <c r="O97" s="9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E98/D98</f>
        <v>2.1737876614060259</v>
      </c>
      <c r="G98" t="s">
        <v>20</v>
      </c>
      <c r="H98">
        <v>2331</v>
      </c>
      <c r="I98" s="5">
        <f>IFERROR(E98/H98,0)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>(((L98/60)/60)/24)+DATE(1970,1,1)</f>
        <v>40612.25</v>
      </c>
      <c r="O98" s="9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E99/D99</f>
        <v>9.2669230769230762</v>
      </c>
      <c r="G99" t="s">
        <v>20</v>
      </c>
      <c r="H99">
        <v>113</v>
      </c>
      <c r="I99" s="5">
        <f>IFERROR(E99/H99,0)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>(((L99/60)/60)/24)+DATE(1970,1,1)</f>
        <v>42180.208333333328</v>
      </c>
      <c r="O99" s="9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E100/D100</f>
        <v>0.33692229038854804</v>
      </c>
      <c r="G100" t="s">
        <v>14</v>
      </c>
      <c r="H100">
        <v>1220</v>
      </c>
      <c r="I100" s="5">
        <f>IFERROR(E100/H100,0)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>(((L100/60)/60)/24)+DATE(1970,1,1)</f>
        <v>42212.208333333328</v>
      </c>
      <c r="O100" s="9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E101/D101</f>
        <v>1.9672368421052631</v>
      </c>
      <c r="G101" t="s">
        <v>20</v>
      </c>
      <c r="H101">
        <v>164</v>
      </c>
      <c r="I101" s="5">
        <f>IFERROR(E101/H101,0)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>(((L101/60)/60)/24)+DATE(1970,1,1)</f>
        <v>41968.25</v>
      </c>
      <c r="O101" s="9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E102/D102</f>
        <v>0.01</v>
      </c>
      <c r="G102" t="s">
        <v>14</v>
      </c>
      <c r="H102">
        <v>1</v>
      </c>
      <c r="I102" s="5">
        <f>IFERROR(E102/H102,0)</f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>(((L102/60)/60)/24)+DATE(1970,1,1)</f>
        <v>40835.208333333336</v>
      </c>
      <c r="O102" s="9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E103/D103</f>
        <v>10.214444444444444</v>
      </c>
      <c r="G103" t="s">
        <v>20</v>
      </c>
      <c r="H103">
        <v>164</v>
      </c>
      <c r="I103" s="5">
        <f>IFERROR(E103/H103,0)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>(((L103/60)/60)/24)+DATE(1970,1,1)</f>
        <v>42056.25</v>
      </c>
      <c r="O103" s="9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E104/D104</f>
        <v>2.8167567567567566</v>
      </c>
      <c r="G104" t="s">
        <v>20</v>
      </c>
      <c r="H104">
        <v>336</v>
      </c>
      <c r="I104" s="5">
        <f>IFERROR(E104/H104,0)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>(((L104/60)/60)/24)+DATE(1970,1,1)</f>
        <v>43234.208333333328</v>
      </c>
      <c r="O104" s="9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E105/D105</f>
        <v>0.24610000000000001</v>
      </c>
      <c r="G105" t="s">
        <v>14</v>
      </c>
      <c r="H105">
        <v>37</v>
      </c>
      <c r="I105" s="5">
        <f>IFERROR(E105/H105,0)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>(((L105/60)/60)/24)+DATE(1970,1,1)</f>
        <v>40475.208333333336</v>
      </c>
      <c r="O105" s="9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E106/D106</f>
        <v>1.4314010067114094</v>
      </c>
      <c r="G106" t="s">
        <v>20</v>
      </c>
      <c r="H106">
        <v>1917</v>
      </c>
      <c r="I106" s="5">
        <f>IFERROR(E106/H106,0)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>(((L106/60)/60)/24)+DATE(1970,1,1)</f>
        <v>42878.208333333328</v>
      </c>
      <c r="O106" s="9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E107/D107</f>
        <v>1.4454411764705883</v>
      </c>
      <c r="G107" t="s">
        <v>20</v>
      </c>
      <c r="H107">
        <v>95</v>
      </c>
      <c r="I107" s="5">
        <f>IFERROR(E107/H107,0)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>(((L107/60)/60)/24)+DATE(1970,1,1)</f>
        <v>41366.208333333336</v>
      </c>
      <c r="O107" s="9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E108/D108</f>
        <v>3.5912820512820511</v>
      </c>
      <c r="G108" t="s">
        <v>20</v>
      </c>
      <c r="H108">
        <v>147</v>
      </c>
      <c r="I108" s="5">
        <f>IFERROR(E108/H108,0)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>(((L108/60)/60)/24)+DATE(1970,1,1)</f>
        <v>43716.208333333328</v>
      </c>
      <c r="O108" s="9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E109/D109</f>
        <v>1.8648571428571428</v>
      </c>
      <c r="G109" t="s">
        <v>20</v>
      </c>
      <c r="H109">
        <v>86</v>
      </c>
      <c r="I109" s="5">
        <f>IFERROR(E109/H109,0)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>(((L109/60)/60)/24)+DATE(1970,1,1)</f>
        <v>43213.208333333328</v>
      </c>
      <c r="O109" s="9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E110/D110</f>
        <v>5.9526666666666666</v>
      </c>
      <c r="G110" t="s">
        <v>20</v>
      </c>
      <c r="H110">
        <v>83</v>
      </c>
      <c r="I110" s="5">
        <f>IFERROR(E110/H110,0)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>(((L110/60)/60)/24)+DATE(1970,1,1)</f>
        <v>41005.208333333336</v>
      </c>
      <c r="O110" s="9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E111/D111</f>
        <v>0.5921153846153846</v>
      </c>
      <c r="G111" t="s">
        <v>14</v>
      </c>
      <c r="H111">
        <v>60</v>
      </c>
      <c r="I111" s="5">
        <f>IFERROR(E111/H111,0)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>(((L111/60)/60)/24)+DATE(1970,1,1)</f>
        <v>41651.25</v>
      </c>
      <c r="O111" s="9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E112/D112</f>
        <v>0.14962780898876404</v>
      </c>
      <c r="G112" t="s">
        <v>14</v>
      </c>
      <c r="H112">
        <v>296</v>
      </c>
      <c r="I112" s="5">
        <f>IFERROR(E112/H112,0)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>(((L112/60)/60)/24)+DATE(1970,1,1)</f>
        <v>43354.208333333328</v>
      </c>
      <c r="O112" s="9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E113/D113</f>
        <v>1.1995602605863191</v>
      </c>
      <c r="G113" t="s">
        <v>20</v>
      </c>
      <c r="H113">
        <v>676</v>
      </c>
      <c r="I113" s="5">
        <f>IFERROR(E113/H113,0)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>(((L113/60)/60)/24)+DATE(1970,1,1)</f>
        <v>41174.208333333336</v>
      </c>
      <c r="O113" s="9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E114/D114</f>
        <v>2.6882978723404256</v>
      </c>
      <c r="G114" t="s">
        <v>20</v>
      </c>
      <c r="H114">
        <v>361</v>
      </c>
      <c r="I114" s="5">
        <f>IFERROR(E114/H114,0)</f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>(((L114/60)/60)/24)+DATE(1970,1,1)</f>
        <v>41875.208333333336</v>
      </c>
      <c r="O114" s="9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E115/D115</f>
        <v>3.7687878787878786</v>
      </c>
      <c r="G115" t="s">
        <v>20</v>
      </c>
      <c r="H115">
        <v>131</v>
      </c>
      <c r="I115" s="5">
        <f>IFERROR(E115/H115,0)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>(((L115/60)/60)/24)+DATE(1970,1,1)</f>
        <v>42990.208333333328</v>
      </c>
      <c r="O115" s="9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E116/D116</f>
        <v>7.2715789473684209</v>
      </c>
      <c r="G116" t="s">
        <v>20</v>
      </c>
      <c r="H116">
        <v>126</v>
      </c>
      <c r="I116" s="5">
        <f>IFERROR(E116/H116,0)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>(((L116/60)/60)/24)+DATE(1970,1,1)</f>
        <v>43564.208333333328</v>
      </c>
      <c r="O116" s="9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E117/D117</f>
        <v>0.87211757648470301</v>
      </c>
      <c r="G117" t="s">
        <v>14</v>
      </c>
      <c r="H117">
        <v>3304</v>
      </c>
      <c r="I117" s="5">
        <f>IFERROR(E117/H117,0)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>(((L117/60)/60)/24)+DATE(1970,1,1)</f>
        <v>43056.25</v>
      </c>
      <c r="O117" s="9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E118/D118</f>
        <v>0.88</v>
      </c>
      <c r="G118" t="s">
        <v>14</v>
      </c>
      <c r="H118">
        <v>73</v>
      </c>
      <c r="I118" s="5">
        <f>IFERROR(E118/H118,0)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>(((L118/60)/60)/24)+DATE(1970,1,1)</f>
        <v>42265.208333333328</v>
      </c>
      <c r="O118" s="9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E119/D119</f>
        <v>1.7393877551020409</v>
      </c>
      <c r="G119" t="s">
        <v>20</v>
      </c>
      <c r="H119">
        <v>275</v>
      </c>
      <c r="I119" s="5">
        <f>IFERROR(E119/H119,0)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>(((L119/60)/60)/24)+DATE(1970,1,1)</f>
        <v>40808.208333333336</v>
      </c>
      <c r="O119" s="9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E120/D120</f>
        <v>1.1761111111111111</v>
      </c>
      <c r="G120" t="s">
        <v>20</v>
      </c>
      <c r="H120">
        <v>67</v>
      </c>
      <c r="I120" s="5">
        <f>IFERROR(E120/H120,0)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>(((L120/60)/60)/24)+DATE(1970,1,1)</f>
        <v>41665.25</v>
      </c>
      <c r="O120" s="9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E121/D121</f>
        <v>2.1496</v>
      </c>
      <c r="G121" t="s">
        <v>20</v>
      </c>
      <c r="H121">
        <v>154</v>
      </c>
      <c r="I121" s="5">
        <f>IFERROR(E121/H121,0)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>(((L121/60)/60)/24)+DATE(1970,1,1)</f>
        <v>41806.208333333336</v>
      </c>
      <c r="O121" s="9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E122/D122</f>
        <v>1.4949667110519307</v>
      </c>
      <c r="G122" t="s">
        <v>20</v>
      </c>
      <c r="H122">
        <v>1782</v>
      </c>
      <c r="I122" s="5">
        <f>IFERROR(E122/H122,0)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>(((L122/60)/60)/24)+DATE(1970,1,1)</f>
        <v>42111.208333333328</v>
      </c>
      <c r="O122" s="9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E123/D123</f>
        <v>2.1933995584988963</v>
      </c>
      <c r="G123" t="s">
        <v>20</v>
      </c>
      <c r="H123">
        <v>903</v>
      </c>
      <c r="I123" s="5">
        <f>IFERROR(E123/H123,0)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>(((L123/60)/60)/24)+DATE(1970,1,1)</f>
        <v>41917.208333333336</v>
      </c>
      <c r="O123" s="9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E124/D124</f>
        <v>0.64367690058479532</v>
      </c>
      <c r="G124" t="s">
        <v>14</v>
      </c>
      <c r="H124">
        <v>3387</v>
      </c>
      <c r="I124" s="5">
        <f>IFERROR(E124/H124,0)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>(((L124/60)/60)/24)+DATE(1970,1,1)</f>
        <v>41970.25</v>
      </c>
      <c r="O124" s="9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E125/D125</f>
        <v>0.18622397298818233</v>
      </c>
      <c r="G125" t="s">
        <v>14</v>
      </c>
      <c r="H125">
        <v>662</v>
      </c>
      <c r="I125" s="5">
        <f>IFERROR(E125/H125,0)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>(((L125/60)/60)/24)+DATE(1970,1,1)</f>
        <v>42332.25</v>
      </c>
      <c r="O125" s="9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E126/D126</f>
        <v>3.6776923076923076</v>
      </c>
      <c r="G126" t="s">
        <v>20</v>
      </c>
      <c r="H126">
        <v>94</v>
      </c>
      <c r="I126" s="5">
        <f>IFERROR(E126/H126,0)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>(((L126/60)/60)/24)+DATE(1970,1,1)</f>
        <v>43598.208333333328</v>
      </c>
      <c r="O126" s="9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E127/D127</f>
        <v>1.5990566037735849</v>
      </c>
      <c r="G127" t="s">
        <v>20</v>
      </c>
      <c r="H127">
        <v>180</v>
      </c>
      <c r="I127" s="5">
        <f>IFERROR(E127/H127,0)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>(((L127/60)/60)/24)+DATE(1970,1,1)</f>
        <v>43362.208333333328</v>
      </c>
      <c r="O127" s="9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E128/D128</f>
        <v>0.38633185349611543</v>
      </c>
      <c r="G128" t="s">
        <v>14</v>
      </c>
      <c r="H128">
        <v>774</v>
      </c>
      <c r="I128" s="5">
        <f>IFERROR(E128/H128,0)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>(((L128/60)/60)/24)+DATE(1970,1,1)</f>
        <v>42596.208333333328</v>
      </c>
      <c r="O128" s="9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E129/D129</f>
        <v>0.51421511627906979</v>
      </c>
      <c r="G129" t="s">
        <v>14</v>
      </c>
      <c r="H129">
        <v>672</v>
      </c>
      <c r="I129" s="5">
        <f>IFERROR(E129/H129,0)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>(((L129/60)/60)/24)+DATE(1970,1,1)</f>
        <v>40310.208333333336</v>
      </c>
      <c r="O129" s="9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E130/D130</f>
        <v>0.60334277620396604</v>
      </c>
      <c r="G130" t="s">
        <v>74</v>
      </c>
      <c r="H130">
        <v>532</v>
      </c>
      <c r="I130" s="5">
        <f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>(((L130/60)/60)/24)+DATE(1970,1,1)</f>
        <v>40417.208333333336</v>
      </c>
      <c r="O130" s="9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E131/D131</f>
        <v>3.2026936026936029E-2</v>
      </c>
      <c r="G131" t="s">
        <v>74</v>
      </c>
      <c r="H131">
        <v>55</v>
      </c>
      <c r="I131" s="5">
        <f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>(((L131/60)/60)/24)+DATE(1970,1,1)</f>
        <v>42038.25</v>
      </c>
      <c r="O131" s="9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E132/D132</f>
        <v>1.5546875</v>
      </c>
      <c r="G132" t="s">
        <v>20</v>
      </c>
      <c r="H132">
        <v>533</v>
      </c>
      <c r="I132" s="5">
        <f>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>(((L132/60)/60)/24)+DATE(1970,1,1)</f>
        <v>40842.208333333336</v>
      </c>
      <c r="O132" s="9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E133/D133</f>
        <v>1.0085974499089254</v>
      </c>
      <c r="G133" t="s">
        <v>20</v>
      </c>
      <c r="H133">
        <v>2443</v>
      </c>
      <c r="I133" s="5">
        <f>IFERROR(E133/H133,0)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>(((L133/60)/60)/24)+DATE(1970,1,1)</f>
        <v>41607.25</v>
      </c>
      <c r="O133" s="9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E134/D134</f>
        <v>1.1618181818181819</v>
      </c>
      <c r="G134" t="s">
        <v>20</v>
      </c>
      <c r="H134">
        <v>89</v>
      </c>
      <c r="I134" s="5">
        <f>IFERROR(E134/H134,0)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>(((L134/60)/60)/24)+DATE(1970,1,1)</f>
        <v>43112.25</v>
      </c>
      <c r="O134" s="9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E135/D135</f>
        <v>3.1077777777777778</v>
      </c>
      <c r="G135" t="s">
        <v>20</v>
      </c>
      <c r="H135">
        <v>159</v>
      </c>
      <c r="I135" s="5">
        <f>IFERROR(E135/H135,0)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>(((L135/60)/60)/24)+DATE(1970,1,1)</f>
        <v>40767.208333333336</v>
      </c>
      <c r="O135" s="9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E136/D136</f>
        <v>0.89736683417085428</v>
      </c>
      <c r="G136" t="s">
        <v>14</v>
      </c>
      <c r="H136">
        <v>940</v>
      </c>
      <c r="I136" s="5">
        <f>IFERROR(E136/H136,0)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>(((L136/60)/60)/24)+DATE(1970,1,1)</f>
        <v>40713.208333333336</v>
      </c>
      <c r="O136" s="9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E137/D137</f>
        <v>0.71272727272727276</v>
      </c>
      <c r="G137" t="s">
        <v>14</v>
      </c>
      <c r="H137">
        <v>117</v>
      </c>
      <c r="I137" s="5">
        <f>IFERROR(E137/H137,0)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>(((L137/60)/60)/24)+DATE(1970,1,1)</f>
        <v>41340.25</v>
      </c>
      <c r="O137" s="9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E138/D138</f>
        <v>3.2862318840579711E-2</v>
      </c>
      <c r="G138" t="s">
        <v>74</v>
      </c>
      <c r="H138">
        <v>58</v>
      </c>
      <c r="I138" s="5">
        <f>IFERROR(E138/H138,0)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>(((L138/60)/60)/24)+DATE(1970,1,1)</f>
        <v>41797.208333333336</v>
      </c>
      <c r="O138" s="9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E139/D139</f>
        <v>2.617777777777778</v>
      </c>
      <c r="G139" t="s">
        <v>20</v>
      </c>
      <c r="H139">
        <v>50</v>
      </c>
      <c r="I139" s="5">
        <f>IFERROR(E139/H139,0)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>(((L139/60)/60)/24)+DATE(1970,1,1)</f>
        <v>40457.208333333336</v>
      </c>
      <c r="O139" s="9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E140/D140</f>
        <v>0.96</v>
      </c>
      <c r="G140" t="s">
        <v>14</v>
      </c>
      <c r="H140">
        <v>115</v>
      </c>
      <c r="I140" s="5">
        <f>IFERROR(E140/H140,0)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>(((L140/60)/60)/24)+DATE(1970,1,1)</f>
        <v>41180.208333333336</v>
      </c>
      <c r="O140" s="9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E141/D141</f>
        <v>0.20896851248642778</v>
      </c>
      <c r="G141" t="s">
        <v>14</v>
      </c>
      <c r="H141">
        <v>326</v>
      </c>
      <c r="I141" s="5">
        <f>IFERROR(E141/H141,0)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>(((L141/60)/60)/24)+DATE(1970,1,1)</f>
        <v>42115.208333333328</v>
      </c>
      <c r="O141" s="9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E142/D142</f>
        <v>2.2316363636363636</v>
      </c>
      <c r="G142" t="s">
        <v>20</v>
      </c>
      <c r="H142">
        <v>186</v>
      </c>
      <c r="I142" s="5">
        <f>IFERROR(E142/H142,0)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>(((L142/60)/60)/24)+DATE(1970,1,1)</f>
        <v>43156.25</v>
      </c>
      <c r="O142" s="9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E143/D143</f>
        <v>1.0159097978227061</v>
      </c>
      <c r="G143" t="s">
        <v>20</v>
      </c>
      <c r="H143">
        <v>1071</v>
      </c>
      <c r="I143" s="5">
        <f>IFERROR(E143/H143,0)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>(((L143/60)/60)/24)+DATE(1970,1,1)</f>
        <v>42167.208333333328</v>
      </c>
      <c r="O143" s="9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E144/D144</f>
        <v>2.3003999999999998</v>
      </c>
      <c r="G144" t="s">
        <v>20</v>
      </c>
      <c r="H144">
        <v>117</v>
      </c>
      <c r="I144" s="5">
        <f>IFERROR(E144/H144,0)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>(((L144/60)/60)/24)+DATE(1970,1,1)</f>
        <v>41005.208333333336</v>
      </c>
      <c r="O144" s="9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E145/D145</f>
        <v>1.355925925925926</v>
      </c>
      <c r="G145" t="s">
        <v>20</v>
      </c>
      <c r="H145">
        <v>70</v>
      </c>
      <c r="I145" s="5">
        <f>IFERROR(E145/H145,0)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>(((L145/60)/60)/24)+DATE(1970,1,1)</f>
        <v>40357.208333333336</v>
      </c>
      <c r="O145" s="9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E146/D146</f>
        <v>1.2909999999999999</v>
      </c>
      <c r="G146" t="s">
        <v>20</v>
      </c>
      <c r="H146">
        <v>135</v>
      </c>
      <c r="I146" s="5">
        <f>IFERROR(E146/H146,0)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>(((L146/60)/60)/24)+DATE(1970,1,1)</f>
        <v>43633.208333333328</v>
      </c>
      <c r="O146" s="9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E147/D147</f>
        <v>2.3651200000000001</v>
      </c>
      <c r="G147" t="s">
        <v>20</v>
      </c>
      <c r="H147">
        <v>768</v>
      </c>
      <c r="I147" s="5">
        <f>IFERROR(E147/H147,0)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>(((L147/60)/60)/24)+DATE(1970,1,1)</f>
        <v>41889.208333333336</v>
      </c>
      <c r="O147" s="9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E148/D148</f>
        <v>0.17249999999999999</v>
      </c>
      <c r="G148" t="s">
        <v>74</v>
      </c>
      <c r="H148">
        <v>51</v>
      </c>
      <c r="I148" s="5">
        <f>IFERROR(E148/H148,0)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>(((L148/60)/60)/24)+DATE(1970,1,1)</f>
        <v>40855.25</v>
      </c>
      <c r="O148" s="9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E149/D149</f>
        <v>1.1249397590361445</v>
      </c>
      <c r="G149" t="s">
        <v>20</v>
      </c>
      <c r="H149">
        <v>199</v>
      </c>
      <c r="I149" s="5">
        <f>IFERROR(E149/H149,0)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>(((L149/60)/60)/24)+DATE(1970,1,1)</f>
        <v>42534.208333333328</v>
      </c>
      <c r="O149" s="9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E150/D150</f>
        <v>1.2102150537634409</v>
      </c>
      <c r="G150" t="s">
        <v>20</v>
      </c>
      <c r="H150">
        <v>107</v>
      </c>
      <c r="I150" s="5">
        <f>IFERROR(E150/H150,0)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>(((L150/60)/60)/24)+DATE(1970,1,1)</f>
        <v>42941.208333333328</v>
      </c>
      <c r="O150" s="9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E151/D151</f>
        <v>2.1987096774193549</v>
      </c>
      <c r="G151" t="s">
        <v>20</v>
      </c>
      <c r="H151">
        <v>195</v>
      </c>
      <c r="I151" s="5">
        <f>IFERROR(E151/H151,0)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>(((L151/60)/60)/24)+DATE(1970,1,1)</f>
        <v>41275.25</v>
      </c>
      <c r="O151" s="9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E152/D152</f>
        <v>0.01</v>
      </c>
      <c r="G152" t="s">
        <v>14</v>
      </c>
      <c r="H152">
        <v>1</v>
      </c>
      <c r="I152" s="5">
        <f>IFERROR(E152/H152,0)</f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>(((L152/60)/60)/24)+DATE(1970,1,1)</f>
        <v>43450.25</v>
      </c>
      <c r="O152" s="9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E153/D153</f>
        <v>0.64166909620991253</v>
      </c>
      <c r="G153" t="s">
        <v>14</v>
      </c>
      <c r="H153">
        <v>1467</v>
      </c>
      <c r="I153" s="5">
        <f>IFERROR(E153/H153,0)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>(((L153/60)/60)/24)+DATE(1970,1,1)</f>
        <v>41799.208333333336</v>
      </c>
      <c r="O153" s="9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E154/D154</f>
        <v>4.2306746987951804</v>
      </c>
      <c r="G154" t="s">
        <v>20</v>
      </c>
      <c r="H154">
        <v>3376</v>
      </c>
      <c r="I154" s="5">
        <f>IFERROR(E154/H154,0)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>(((L154/60)/60)/24)+DATE(1970,1,1)</f>
        <v>42783.25</v>
      </c>
      <c r="O154" s="9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E155/D155</f>
        <v>0.92984160506863778</v>
      </c>
      <c r="G155" t="s">
        <v>14</v>
      </c>
      <c r="H155">
        <v>5681</v>
      </c>
      <c r="I155" s="5">
        <f>IFERROR(E155/H155,0)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>(((L155/60)/60)/24)+DATE(1970,1,1)</f>
        <v>41201.208333333336</v>
      </c>
      <c r="O155" s="9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E156/D156</f>
        <v>0.58756567425569173</v>
      </c>
      <c r="G156" t="s">
        <v>14</v>
      </c>
      <c r="H156">
        <v>1059</v>
      </c>
      <c r="I156" s="5">
        <f>IFERROR(E156/H156,0)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>(((L156/60)/60)/24)+DATE(1970,1,1)</f>
        <v>42502.208333333328</v>
      </c>
      <c r="O156" s="9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E157/D157</f>
        <v>0.65022222222222226</v>
      </c>
      <c r="G157" t="s">
        <v>14</v>
      </c>
      <c r="H157">
        <v>1194</v>
      </c>
      <c r="I157" s="5">
        <f>IFERROR(E157/H157,0)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>(((L157/60)/60)/24)+DATE(1970,1,1)</f>
        <v>40262.208333333336</v>
      </c>
      <c r="O157" s="9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E158/D158</f>
        <v>0.73939560439560437</v>
      </c>
      <c r="G158" t="s">
        <v>74</v>
      </c>
      <c r="H158">
        <v>379</v>
      </c>
      <c r="I158" s="5">
        <f>IFERROR(E158/H158,0)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>(((L158/60)/60)/24)+DATE(1970,1,1)</f>
        <v>43743.208333333328</v>
      </c>
      <c r="O158" s="9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E159/D159</f>
        <v>0.52666666666666662</v>
      </c>
      <c r="G159" t="s">
        <v>14</v>
      </c>
      <c r="H159">
        <v>30</v>
      </c>
      <c r="I159" s="5">
        <f>IFERROR(E159/H159,0)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>(((L159/60)/60)/24)+DATE(1970,1,1)</f>
        <v>41638.25</v>
      </c>
      <c r="O159" s="9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E160/D160</f>
        <v>2.2095238095238097</v>
      </c>
      <c r="G160" t="s">
        <v>20</v>
      </c>
      <c r="H160">
        <v>41</v>
      </c>
      <c r="I160" s="5">
        <f>IFERROR(E160/H160,0)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>(((L160/60)/60)/24)+DATE(1970,1,1)</f>
        <v>42346.25</v>
      </c>
      <c r="O160" s="9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E161/D161</f>
        <v>1.0001150627615063</v>
      </c>
      <c r="G161" t="s">
        <v>20</v>
      </c>
      <c r="H161">
        <v>1821</v>
      </c>
      <c r="I161" s="5">
        <f>IFERROR(E161/H161,0)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>(((L161/60)/60)/24)+DATE(1970,1,1)</f>
        <v>43551.208333333328</v>
      </c>
      <c r="O161" s="9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E162/D162</f>
        <v>1.6231249999999999</v>
      </c>
      <c r="G162" t="s">
        <v>20</v>
      </c>
      <c r="H162">
        <v>164</v>
      </c>
      <c r="I162" s="5">
        <f>IFERROR(E162/H162,0)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>(((L162/60)/60)/24)+DATE(1970,1,1)</f>
        <v>43582.208333333328</v>
      </c>
      <c r="O162" s="9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E163/D163</f>
        <v>0.78181818181818186</v>
      </c>
      <c r="G163" t="s">
        <v>14</v>
      </c>
      <c r="H163">
        <v>75</v>
      </c>
      <c r="I163" s="5">
        <f>IFERROR(E163/H163,0)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>(((L163/60)/60)/24)+DATE(1970,1,1)</f>
        <v>42270.208333333328</v>
      </c>
      <c r="O163" s="9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E164/D164</f>
        <v>1.4973770491803278</v>
      </c>
      <c r="G164" t="s">
        <v>20</v>
      </c>
      <c r="H164">
        <v>157</v>
      </c>
      <c r="I164" s="5">
        <f>IFERROR(E164/H164,0)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>(((L164/60)/60)/24)+DATE(1970,1,1)</f>
        <v>43442.25</v>
      </c>
      <c r="O164" s="9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E165/D165</f>
        <v>2.5325714285714285</v>
      </c>
      <c r="G165" t="s">
        <v>20</v>
      </c>
      <c r="H165">
        <v>246</v>
      </c>
      <c r="I165" s="5">
        <f>IFERROR(E165/H165,0)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>(((L165/60)/60)/24)+DATE(1970,1,1)</f>
        <v>43028.208333333328</v>
      </c>
      <c r="O165" s="9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E166/D166</f>
        <v>1.0016943521594683</v>
      </c>
      <c r="G166" t="s">
        <v>20</v>
      </c>
      <c r="H166">
        <v>1396</v>
      </c>
      <c r="I166" s="5">
        <f>IFERROR(E166/H166,0)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>(((L166/60)/60)/24)+DATE(1970,1,1)</f>
        <v>43016.208333333328</v>
      </c>
      <c r="O166" s="9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E167/D167</f>
        <v>1.2199004424778761</v>
      </c>
      <c r="G167" t="s">
        <v>20</v>
      </c>
      <c r="H167">
        <v>2506</v>
      </c>
      <c r="I167" s="5">
        <f>IFERROR(E167/H167,0)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>(((L167/60)/60)/24)+DATE(1970,1,1)</f>
        <v>42948.208333333328</v>
      </c>
      <c r="O167" s="9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E168/D168</f>
        <v>1.3713265306122449</v>
      </c>
      <c r="G168" t="s">
        <v>20</v>
      </c>
      <c r="H168">
        <v>244</v>
      </c>
      <c r="I168" s="5">
        <f>IFERROR(E168/H168,0)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>(((L168/60)/60)/24)+DATE(1970,1,1)</f>
        <v>40534.25</v>
      </c>
      <c r="O168" s="9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E169/D169</f>
        <v>4.155384615384615</v>
      </c>
      <c r="G169" t="s">
        <v>20</v>
      </c>
      <c r="H169">
        <v>146</v>
      </c>
      <c r="I169" s="5">
        <f>IFERROR(E169/H169,0)</f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>(((L169/60)/60)/24)+DATE(1970,1,1)</f>
        <v>41435.208333333336</v>
      </c>
      <c r="O169" s="9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E170/D170</f>
        <v>0.3130913348946136</v>
      </c>
      <c r="G170" t="s">
        <v>14</v>
      </c>
      <c r="H170">
        <v>955</v>
      </c>
      <c r="I170" s="5">
        <f>IFERROR(E170/H170,0)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>(((L170/60)/60)/24)+DATE(1970,1,1)</f>
        <v>43518.25</v>
      </c>
      <c r="O170" s="9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E171/D171</f>
        <v>4.240815450643777</v>
      </c>
      <c r="G171" t="s">
        <v>20</v>
      </c>
      <c r="H171">
        <v>1267</v>
      </c>
      <c r="I171" s="5">
        <f>IFERROR(E171/H171,0)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>(((L171/60)/60)/24)+DATE(1970,1,1)</f>
        <v>41077.208333333336</v>
      </c>
      <c r="O171" s="9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E172/D172</f>
        <v>2.9388623072833599E-2</v>
      </c>
      <c r="G172" t="s">
        <v>14</v>
      </c>
      <c r="H172">
        <v>67</v>
      </c>
      <c r="I172" s="5">
        <f>IFERROR(E172/H172,0)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>(((L172/60)/60)/24)+DATE(1970,1,1)</f>
        <v>42950.208333333328</v>
      </c>
      <c r="O172" s="9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E173/D173</f>
        <v>0.1063265306122449</v>
      </c>
      <c r="G173" t="s">
        <v>14</v>
      </c>
      <c r="H173">
        <v>5</v>
      </c>
      <c r="I173" s="5">
        <f>IFERROR(E173/H173,0)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>(((L173/60)/60)/24)+DATE(1970,1,1)</f>
        <v>41718.208333333336</v>
      </c>
      <c r="O173" s="9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E174/D174</f>
        <v>0.82874999999999999</v>
      </c>
      <c r="G174" t="s">
        <v>14</v>
      </c>
      <c r="H174">
        <v>26</v>
      </c>
      <c r="I174" s="5">
        <f>IFERROR(E174/H174,0)</f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>(((L174/60)/60)/24)+DATE(1970,1,1)</f>
        <v>41839.208333333336</v>
      </c>
      <c r="O174" s="9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E175/D175</f>
        <v>1.6301447776628748</v>
      </c>
      <c r="G175" t="s">
        <v>20</v>
      </c>
      <c r="H175">
        <v>1561</v>
      </c>
      <c r="I175" s="5">
        <f>IFERROR(E175/H175,0)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>(((L175/60)/60)/24)+DATE(1970,1,1)</f>
        <v>41412.208333333336</v>
      </c>
      <c r="O175" s="9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E176/D176</f>
        <v>8.9466666666666672</v>
      </c>
      <c r="G176" t="s">
        <v>20</v>
      </c>
      <c r="H176">
        <v>48</v>
      </c>
      <c r="I176" s="5">
        <f>IFERROR(E176/H176,0)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>(((L176/60)/60)/24)+DATE(1970,1,1)</f>
        <v>42282.208333333328</v>
      </c>
      <c r="O176" s="9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E177/D177</f>
        <v>0.26191501103752757</v>
      </c>
      <c r="G177" t="s">
        <v>14</v>
      </c>
      <c r="H177">
        <v>1130</v>
      </c>
      <c r="I177" s="5">
        <f>IFERROR(E177/H177,0)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>(((L177/60)/60)/24)+DATE(1970,1,1)</f>
        <v>42613.208333333328</v>
      </c>
      <c r="O177" s="9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E178/D178</f>
        <v>0.74834782608695649</v>
      </c>
      <c r="G178" t="s">
        <v>14</v>
      </c>
      <c r="H178">
        <v>782</v>
      </c>
      <c r="I178" s="5">
        <f>IFERROR(E178/H178,0)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>(((L178/60)/60)/24)+DATE(1970,1,1)</f>
        <v>42616.208333333328</v>
      </c>
      <c r="O178" s="9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E179/D179</f>
        <v>4.1647680412371137</v>
      </c>
      <c r="G179" t="s">
        <v>20</v>
      </c>
      <c r="H179">
        <v>2739</v>
      </c>
      <c r="I179" s="5">
        <f>IFERROR(E179/H179,0)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>(((L179/60)/60)/24)+DATE(1970,1,1)</f>
        <v>40497.25</v>
      </c>
      <c r="O179" s="9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E180/D180</f>
        <v>0.96208333333333329</v>
      </c>
      <c r="G180" t="s">
        <v>14</v>
      </c>
      <c r="H180">
        <v>210</v>
      </c>
      <c r="I180" s="5">
        <f>IFERROR(E180/H180,0)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>(((L180/60)/60)/24)+DATE(1970,1,1)</f>
        <v>42999.208333333328</v>
      </c>
      <c r="O180" s="9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E181/D181</f>
        <v>3.5771910112359548</v>
      </c>
      <c r="G181" t="s">
        <v>20</v>
      </c>
      <c r="H181">
        <v>3537</v>
      </c>
      <c r="I181" s="5">
        <f>IFERROR(E181/H181,0)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>(((L181/60)/60)/24)+DATE(1970,1,1)</f>
        <v>41350.208333333336</v>
      </c>
      <c r="O181" s="9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E182/D182</f>
        <v>3.0845714285714285</v>
      </c>
      <c r="G182" t="s">
        <v>20</v>
      </c>
      <c r="H182">
        <v>2107</v>
      </c>
      <c r="I182" s="5">
        <f>IFERROR(E182/H182,0)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>(((L182/60)/60)/24)+DATE(1970,1,1)</f>
        <v>40259.208333333336</v>
      </c>
      <c r="O182" s="9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E183/D183</f>
        <v>0.61802325581395345</v>
      </c>
      <c r="G183" t="s">
        <v>14</v>
      </c>
      <c r="H183">
        <v>136</v>
      </c>
      <c r="I183" s="5">
        <f>IFERROR(E183/H183,0)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>(((L183/60)/60)/24)+DATE(1970,1,1)</f>
        <v>43012.208333333328</v>
      </c>
      <c r="O183" s="9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E184/D184</f>
        <v>7.2232472324723247</v>
      </c>
      <c r="G184" t="s">
        <v>20</v>
      </c>
      <c r="H184">
        <v>3318</v>
      </c>
      <c r="I184" s="5">
        <f>IFERROR(E184/H184,0)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>(((L184/60)/60)/24)+DATE(1970,1,1)</f>
        <v>43631.208333333328</v>
      </c>
      <c r="O184" s="9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E185/D185</f>
        <v>0.69117647058823528</v>
      </c>
      <c r="G185" t="s">
        <v>14</v>
      </c>
      <c r="H185">
        <v>86</v>
      </c>
      <c r="I185" s="5">
        <f>IFERROR(E185/H185,0)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>(((L185/60)/60)/24)+DATE(1970,1,1)</f>
        <v>40430.208333333336</v>
      </c>
      <c r="O185" s="9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E186/D186</f>
        <v>2.9305555555555554</v>
      </c>
      <c r="G186" t="s">
        <v>20</v>
      </c>
      <c r="H186">
        <v>340</v>
      </c>
      <c r="I186" s="5">
        <f>IFERROR(E186/H186,0)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>(((L186/60)/60)/24)+DATE(1970,1,1)</f>
        <v>43588.208333333328</v>
      </c>
      <c r="O186" s="9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E187/D187</f>
        <v>0.71799999999999997</v>
      </c>
      <c r="G187" t="s">
        <v>14</v>
      </c>
      <c r="H187">
        <v>19</v>
      </c>
      <c r="I187" s="5">
        <f>IFERROR(E187/H187,0)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>(((L187/60)/60)/24)+DATE(1970,1,1)</f>
        <v>43233.208333333328</v>
      </c>
      <c r="O187" s="9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E188/D188</f>
        <v>0.31934684684684683</v>
      </c>
      <c r="G188" t="s">
        <v>14</v>
      </c>
      <c r="H188">
        <v>886</v>
      </c>
      <c r="I188" s="5">
        <f>IFERROR(E188/H188,0)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>(((L188/60)/60)/24)+DATE(1970,1,1)</f>
        <v>41782.208333333336</v>
      </c>
      <c r="O188" s="9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E189/D189</f>
        <v>2.2987375415282392</v>
      </c>
      <c r="G189" t="s">
        <v>20</v>
      </c>
      <c r="H189">
        <v>1442</v>
      </c>
      <c r="I189" s="5">
        <f>IFERROR(E189/H189,0)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>(((L189/60)/60)/24)+DATE(1970,1,1)</f>
        <v>41328.25</v>
      </c>
      <c r="O189" s="9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E190/D190</f>
        <v>0.3201219512195122</v>
      </c>
      <c r="G190" t="s">
        <v>14</v>
      </c>
      <c r="H190">
        <v>35</v>
      </c>
      <c r="I190" s="5">
        <f>IFERROR(E190/H190,0)</f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>(((L190/60)/60)/24)+DATE(1970,1,1)</f>
        <v>41975.25</v>
      </c>
      <c r="O190" s="9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E191/D191</f>
        <v>0.23525352848928385</v>
      </c>
      <c r="G191" t="s">
        <v>74</v>
      </c>
      <c r="H191">
        <v>441</v>
      </c>
      <c r="I191" s="5">
        <f>IFERROR(E191/H191,0)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>(((L191/60)/60)/24)+DATE(1970,1,1)</f>
        <v>42433.25</v>
      </c>
      <c r="O191" s="9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E192/D192</f>
        <v>0.68594594594594593</v>
      </c>
      <c r="G192" t="s">
        <v>14</v>
      </c>
      <c r="H192">
        <v>24</v>
      </c>
      <c r="I192" s="5">
        <f>IFERROR(E192/H192,0)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>(((L192/60)/60)/24)+DATE(1970,1,1)</f>
        <v>41429.208333333336</v>
      </c>
      <c r="O192" s="9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E193/D193</f>
        <v>0.37952380952380954</v>
      </c>
      <c r="G193" t="s">
        <v>14</v>
      </c>
      <c r="H193">
        <v>86</v>
      </c>
      <c r="I193" s="5">
        <f>IFERROR(E193/H193,0)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>(((L193/60)/60)/24)+DATE(1970,1,1)</f>
        <v>43536.208333333328</v>
      </c>
      <c r="O193" s="9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E194/D194</f>
        <v>0.19992957746478873</v>
      </c>
      <c r="G194" t="s">
        <v>14</v>
      </c>
      <c r="H194">
        <v>243</v>
      </c>
      <c r="I194" s="5">
        <f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>(((L194/60)/60)/24)+DATE(1970,1,1)</f>
        <v>41817.208333333336</v>
      </c>
      <c r="O194" s="9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E195/D195</f>
        <v>0.45636363636363636</v>
      </c>
      <c r="G195" t="s">
        <v>14</v>
      </c>
      <c r="H195">
        <v>65</v>
      </c>
      <c r="I195" s="5">
        <f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>(((L195/60)/60)/24)+DATE(1970,1,1)</f>
        <v>43198.208333333328</v>
      </c>
      <c r="O195" s="9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E196/D196</f>
        <v>1.227605633802817</v>
      </c>
      <c r="G196" t="s">
        <v>20</v>
      </c>
      <c r="H196">
        <v>126</v>
      </c>
      <c r="I196" s="5">
        <f>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>(((L196/60)/60)/24)+DATE(1970,1,1)</f>
        <v>42261.208333333328</v>
      </c>
      <c r="O196" s="9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E197/D197</f>
        <v>3.61753164556962</v>
      </c>
      <c r="G197" t="s">
        <v>20</v>
      </c>
      <c r="H197">
        <v>524</v>
      </c>
      <c r="I197" s="5">
        <f>IFERROR(E197/H197,0)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>(((L197/60)/60)/24)+DATE(1970,1,1)</f>
        <v>43310.208333333328</v>
      </c>
      <c r="O197" s="9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E198/D198</f>
        <v>0.63146341463414635</v>
      </c>
      <c r="G198" t="s">
        <v>14</v>
      </c>
      <c r="H198">
        <v>100</v>
      </c>
      <c r="I198" s="5">
        <f>IFERROR(E198/H198,0)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>(((L198/60)/60)/24)+DATE(1970,1,1)</f>
        <v>42616.208333333328</v>
      </c>
      <c r="O198" s="9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E199/D199</f>
        <v>2.9820475319926874</v>
      </c>
      <c r="G199" t="s">
        <v>20</v>
      </c>
      <c r="H199">
        <v>1989</v>
      </c>
      <c r="I199" s="5">
        <f>IFERROR(E199/H199,0)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>(((L199/60)/60)/24)+DATE(1970,1,1)</f>
        <v>42909.208333333328</v>
      </c>
      <c r="O199" s="9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E200/D200</f>
        <v>9.5585443037974685E-2</v>
      </c>
      <c r="G200" t="s">
        <v>14</v>
      </c>
      <c r="H200">
        <v>168</v>
      </c>
      <c r="I200" s="5">
        <f>IFERROR(E200/H200,0)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>(((L200/60)/60)/24)+DATE(1970,1,1)</f>
        <v>40396.208333333336</v>
      </c>
      <c r="O200" s="9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E201/D201</f>
        <v>0.5377777777777778</v>
      </c>
      <c r="G201" t="s">
        <v>14</v>
      </c>
      <c r="H201">
        <v>13</v>
      </c>
      <c r="I201" s="5">
        <f>IFERROR(E201/H201,0)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>(((L201/60)/60)/24)+DATE(1970,1,1)</f>
        <v>42192.208333333328</v>
      </c>
      <c r="O201" s="9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E202/D202</f>
        <v>0.02</v>
      </c>
      <c r="G202" t="s">
        <v>14</v>
      </c>
      <c r="H202">
        <v>1</v>
      </c>
      <c r="I202" s="5">
        <f>IFERROR(E202/H202,0)</f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>(((L202/60)/60)/24)+DATE(1970,1,1)</f>
        <v>40262.208333333336</v>
      </c>
      <c r="O202" s="9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E203/D203</f>
        <v>6.8119047619047617</v>
      </c>
      <c r="G203" t="s">
        <v>20</v>
      </c>
      <c r="H203">
        <v>157</v>
      </c>
      <c r="I203" s="5">
        <f>IFERROR(E203/H203,0)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>(((L203/60)/60)/24)+DATE(1970,1,1)</f>
        <v>41845.208333333336</v>
      </c>
      <c r="O203" s="9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E204/D204</f>
        <v>0.78831325301204824</v>
      </c>
      <c r="G204" t="s">
        <v>74</v>
      </c>
      <c r="H204">
        <v>82</v>
      </c>
      <c r="I204" s="5">
        <f>IFERROR(E204/H204,0)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>(((L204/60)/60)/24)+DATE(1970,1,1)</f>
        <v>40818.208333333336</v>
      </c>
      <c r="O204" s="9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E205/D205</f>
        <v>1.3440792216817234</v>
      </c>
      <c r="G205" t="s">
        <v>20</v>
      </c>
      <c r="H205">
        <v>4498</v>
      </c>
      <c r="I205" s="5">
        <f>IFERROR(E205/H205,0)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>(((L205/60)/60)/24)+DATE(1970,1,1)</f>
        <v>42752.25</v>
      </c>
      <c r="O205" s="9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E206/D206</f>
        <v>3.372E-2</v>
      </c>
      <c r="G206" t="s">
        <v>14</v>
      </c>
      <c r="H206">
        <v>40</v>
      </c>
      <c r="I206" s="5">
        <f>IFERROR(E206/H206,0)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>(((L206/60)/60)/24)+DATE(1970,1,1)</f>
        <v>40636.208333333336</v>
      </c>
      <c r="O206" s="9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E207/D207</f>
        <v>4.3184615384615386</v>
      </c>
      <c r="G207" t="s">
        <v>20</v>
      </c>
      <c r="H207">
        <v>80</v>
      </c>
      <c r="I207" s="5">
        <f>IFERROR(E207/H207,0)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>(((L207/60)/60)/24)+DATE(1970,1,1)</f>
        <v>43390.208333333328</v>
      </c>
      <c r="O207" s="9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E208/D208</f>
        <v>0.38844444444444443</v>
      </c>
      <c r="G208" t="s">
        <v>74</v>
      </c>
      <c r="H208">
        <v>57</v>
      </c>
      <c r="I208" s="5">
        <f>IFERROR(E208/H208,0)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>(((L208/60)/60)/24)+DATE(1970,1,1)</f>
        <v>40236.25</v>
      </c>
      <c r="O208" s="9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E209/D209</f>
        <v>4.2569999999999997</v>
      </c>
      <c r="G209" t="s">
        <v>20</v>
      </c>
      <c r="H209">
        <v>43</v>
      </c>
      <c r="I209" s="5">
        <f>IFERROR(E209/H209,0)</f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>(((L209/60)/60)/24)+DATE(1970,1,1)</f>
        <v>43340.208333333328</v>
      </c>
      <c r="O209" s="9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E210/D210</f>
        <v>1.0112239715591671</v>
      </c>
      <c r="G210" t="s">
        <v>20</v>
      </c>
      <c r="H210">
        <v>2053</v>
      </c>
      <c r="I210" s="5">
        <f>IFERROR(E210/H210,0)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>(((L210/60)/60)/24)+DATE(1970,1,1)</f>
        <v>43048.25</v>
      </c>
      <c r="O210" s="9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E211/D211</f>
        <v>0.21188688946015424</v>
      </c>
      <c r="G211" t="s">
        <v>47</v>
      </c>
      <c r="H211">
        <v>808</v>
      </c>
      <c r="I211" s="5">
        <f>IFERROR(E211/H211,0)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>(((L211/60)/60)/24)+DATE(1970,1,1)</f>
        <v>42496.208333333328</v>
      </c>
      <c r="O211" s="9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E212/D212</f>
        <v>0.67425531914893622</v>
      </c>
      <c r="G212" t="s">
        <v>14</v>
      </c>
      <c r="H212">
        <v>226</v>
      </c>
      <c r="I212" s="5">
        <f>IFERROR(E212/H212,0)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>(((L212/60)/60)/24)+DATE(1970,1,1)</f>
        <v>42797.25</v>
      </c>
      <c r="O212" s="9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E213/D213</f>
        <v>0.9492337164750958</v>
      </c>
      <c r="G213" t="s">
        <v>14</v>
      </c>
      <c r="H213">
        <v>1625</v>
      </c>
      <c r="I213" s="5">
        <f>IFERROR(E213/H213,0)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>(((L213/60)/60)/24)+DATE(1970,1,1)</f>
        <v>41513.208333333336</v>
      </c>
      <c r="O213" s="9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E214/D214</f>
        <v>1.5185185185185186</v>
      </c>
      <c r="G214" t="s">
        <v>20</v>
      </c>
      <c r="H214">
        <v>168</v>
      </c>
      <c r="I214" s="5">
        <f>IFERROR(E214/H214,0)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>(((L214/60)/60)/24)+DATE(1970,1,1)</f>
        <v>43814.25</v>
      </c>
      <c r="O214" s="9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E215/D215</f>
        <v>1.9516382252559727</v>
      </c>
      <c r="G215" t="s">
        <v>20</v>
      </c>
      <c r="H215">
        <v>4289</v>
      </c>
      <c r="I215" s="5">
        <f>IFERROR(E215/H215,0)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>(((L215/60)/60)/24)+DATE(1970,1,1)</f>
        <v>40488.208333333336</v>
      </c>
      <c r="O215" s="9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E216/D216</f>
        <v>10.231428571428571</v>
      </c>
      <c r="G216" t="s">
        <v>20</v>
      </c>
      <c r="H216">
        <v>165</v>
      </c>
      <c r="I216" s="5">
        <f>IFERROR(E216/H216,0)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>(((L216/60)/60)/24)+DATE(1970,1,1)</f>
        <v>40409.208333333336</v>
      </c>
      <c r="O216" s="9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E217/D217</f>
        <v>3.8418367346938778E-2</v>
      </c>
      <c r="G217" t="s">
        <v>14</v>
      </c>
      <c r="H217">
        <v>143</v>
      </c>
      <c r="I217" s="5">
        <f>IFERROR(E217/H217,0)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>(((L217/60)/60)/24)+DATE(1970,1,1)</f>
        <v>43509.25</v>
      </c>
      <c r="O217" s="9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E218/D218</f>
        <v>1.5507066557107643</v>
      </c>
      <c r="G218" t="s">
        <v>20</v>
      </c>
      <c r="H218">
        <v>1815</v>
      </c>
      <c r="I218" s="5">
        <f>IFERROR(E218/H218,0)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>(((L218/60)/60)/24)+DATE(1970,1,1)</f>
        <v>40869.25</v>
      </c>
      <c r="O218" s="9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E219/D219</f>
        <v>0.44753477588871715</v>
      </c>
      <c r="G219" t="s">
        <v>14</v>
      </c>
      <c r="H219">
        <v>934</v>
      </c>
      <c r="I219" s="5">
        <f>IFERROR(E219/H219,0)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>(((L219/60)/60)/24)+DATE(1970,1,1)</f>
        <v>43583.208333333328</v>
      </c>
      <c r="O219" s="9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E220/D220</f>
        <v>2.1594736842105262</v>
      </c>
      <c r="G220" t="s">
        <v>20</v>
      </c>
      <c r="H220">
        <v>397</v>
      </c>
      <c r="I220" s="5">
        <f>IFERROR(E220/H220,0)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>(((L220/60)/60)/24)+DATE(1970,1,1)</f>
        <v>40858.25</v>
      </c>
      <c r="O220" s="9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E221/D221</f>
        <v>3.3212709832134291</v>
      </c>
      <c r="G221" t="s">
        <v>20</v>
      </c>
      <c r="H221">
        <v>1539</v>
      </c>
      <c r="I221" s="5">
        <f>IFERROR(E221/H221,0)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>(((L221/60)/60)/24)+DATE(1970,1,1)</f>
        <v>41137.208333333336</v>
      </c>
      <c r="O221" s="9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E222/D222</f>
        <v>8.4430379746835441E-2</v>
      </c>
      <c r="G222" t="s">
        <v>14</v>
      </c>
      <c r="H222">
        <v>17</v>
      </c>
      <c r="I222" s="5">
        <f>IFERROR(E222/H222,0)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>(((L222/60)/60)/24)+DATE(1970,1,1)</f>
        <v>40725.208333333336</v>
      </c>
      <c r="O222" s="9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E223/D223</f>
        <v>0.9862551440329218</v>
      </c>
      <c r="G223" t="s">
        <v>14</v>
      </c>
      <c r="H223">
        <v>2179</v>
      </c>
      <c r="I223" s="5">
        <f>IFERROR(E223/H223,0)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>(((L223/60)/60)/24)+DATE(1970,1,1)</f>
        <v>41081.208333333336</v>
      </c>
      <c r="O223" s="9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E224/D224</f>
        <v>1.3797916666666667</v>
      </c>
      <c r="G224" t="s">
        <v>20</v>
      </c>
      <c r="H224">
        <v>138</v>
      </c>
      <c r="I224" s="5">
        <f>IFERROR(E224/H224,0)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>(((L224/60)/60)/24)+DATE(1970,1,1)</f>
        <v>41914.208333333336</v>
      </c>
      <c r="O224" s="9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E225/D225</f>
        <v>0.93810996563573879</v>
      </c>
      <c r="G225" t="s">
        <v>14</v>
      </c>
      <c r="H225">
        <v>931</v>
      </c>
      <c r="I225" s="5">
        <f>IFERROR(E225/H225,0)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>(((L225/60)/60)/24)+DATE(1970,1,1)</f>
        <v>42445.208333333328</v>
      </c>
      <c r="O225" s="9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E226/D226</f>
        <v>4.0363930885529156</v>
      </c>
      <c r="G226" t="s">
        <v>20</v>
      </c>
      <c r="H226">
        <v>3594</v>
      </c>
      <c r="I226" s="5">
        <f>IFERROR(E226/H226,0)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>(((L226/60)/60)/24)+DATE(1970,1,1)</f>
        <v>41906.208333333336</v>
      </c>
      <c r="O226" s="9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E227/D227</f>
        <v>2.6017404129793511</v>
      </c>
      <c r="G227" t="s">
        <v>20</v>
      </c>
      <c r="H227">
        <v>5880</v>
      </c>
      <c r="I227" s="5">
        <f>IFERROR(E227/H227,0)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>(((L227/60)/60)/24)+DATE(1970,1,1)</f>
        <v>41762.208333333336</v>
      </c>
      <c r="O227" s="9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E228/D228</f>
        <v>3.6663333333333332</v>
      </c>
      <c r="G228" t="s">
        <v>20</v>
      </c>
      <c r="H228">
        <v>112</v>
      </c>
      <c r="I228" s="5">
        <f>IFERROR(E228/H228,0)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>(((L228/60)/60)/24)+DATE(1970,1,1)</f>
        <v>40276.208333333336</v>
      </c>
      <c r="O228" s="9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E229/D229</f>
        <v>1.687208538587849</v>
      </c>
      <c r="G229" t="s">
        <v>20</v>
      </c>
      <c r="H229">
        <v>943</v>
      </c>
      <c r="I229" s="5">
        <f>IFERROR(E229/H229,0)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>(((L229/60)/60)/24)+DATE(1970,1,1)</f>
        <v>42139.208333333328</v>
      </c>
      <c r="O229" s="9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E230/D230</f>
        <v>1.1990717911530093</v>
      </c>
      <c r="G230" t="s">
        <v>20</v>
      </c>
      <c r="H230">
        <v>2468</v>
      </c>
      <c r="I230" s="5">
        <f>IFERROR(E230/H230,0)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>(((L230/60)/60)/24)+DATE(1970,1,1)</f>
        <v>42613.208333333328</v>
      </c>
      <c r="O230" s="9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E231/D231</f>
        <v>1.936892523364486</v>
      </c>
      <c r="G231" t="s">
        <v>20</v>
      </c>
      <c r="H231">
        <v>2551</v>
      </c>
      <c r="I231" s="5">
        <f>IFERROR(E231/H231,0)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>(((L231/60)/60)/24)+DATE(1970,1,1)</f>
        <v>42887.208333333328</v>
      </c>
      <c r="O231" s="9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E232/D232</f>
        <v>4.2016666666666671</v>
      </c>
      <c r="G232" t="s">
        <v>20</v>
      </c>
      <c r="H232">
        <v>101</v>
      </c>
      <c r="I232" s="5">
        <f>IFERROR(E232/H232,0)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>(((L232/60)/60)/24)+DATE(1970,1,1)</f>
        <v>43805.25</v>
      </c>
      <c r="O232" s="9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E233/D233</f>
        <v>0.76708333333333334</v>
      </c>
      <c r="G233" t="s">
        <v>74</v>
      </c>
      <c r="H233">
        <v>67</v>
      </c>
      <c r="I233" s="5">
        <f>IFERROR(E233/H233,0)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>(((L233/60)/60)/24)+DATE(1970,1,1)</f>
        <v>41415.208333333336</v>
      </c>
      <c r="O233" s="9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E234/D234</f>
        <v>1.7126470588235294</v>
      </c>
      <c r="G234" t="s">
        <v>20</v>
      </c>
      <c r="H234">
        <v>92</v>
      </c>
      <c r="I234" s="5">
        <f>IFERROR(E234/H234,0)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>(((L234/60)/60)/24)+DATE(1970,1,1)</f>
        <v>42576.208333333328</v>
      </c>
      <c r="O234" s="9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E235/D235</f>
        <v>1.5789473684210527</v>
      </c>
      <c r="G235" t="s">
        <v>20</v>
      </c>
      <c r="H235">
        <v>62</v>
      </c>
      <c r="I235" s="5">
        <f>IFERROR(E235/H235,0)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>(((L235/60)/60)/24)+DATE(1970,1,1)</f>
        <v>40706.208333333336</v>
      </c>
      <c r="O235" s="9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E236/D236</f>
        <v>1.0908</v>
      </c>
      <c r="G236" t="s">
        <v>20</v>
      </c>
      <c r="H236">
        <v>149</v>
      </c>
      <c r="I236" s="5">
        <f>IFERROR(E236/H236,0)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>(((L236/60)/60)/24)+DATE(1970,1,1)</f>
        <v>42969.208333333328</v>
      </c>
      <c r="O236" s="9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E237/D237</f>
        <v>0.41732558139534881</v>
      </c>
      <c r="G237" t="s">
        <v>14</v>
      </c>
      <c r="H237">
        <v>92</v>
      </c>
      <c r="I237" s="5">
        <f>IFERROR(E237/H237,0)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>(((L237/60)/60)/24)+DATE(1970,1,1)</f>
        <v>42779.25</v>
      </c>
      <c r="O237" s="9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E238/D238</f>
        <v>0.10944303797468355</v>
      </c>
      <c r="G238" t="s">
        <v>14</v>
      </c>
      <c r="H238">
        <v>57</v>
      </c>
      <c r="I238" s="5">
        <f>IFERROR(E238/H238,0)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>(((L238/60)/60)/24)+DATE(1970,1,1)</f>
        <v>43641.208333333328</v>
      </c>
      <c r="O238" s="9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E239/D239</f>
        <v>1.593763440860215</v>
      </c>
      <c r="G239" t="s">
        <v>20</v>
      </c>
      <c r="H239">
        <v>329</v>
      </c>
      <c r="I239" s="5">
        <f>IFERROR(E239/H239,0)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>(((L239/60)/60)/24)+DATE(1970,1,1)</f>
        <v>41754.208333333336</v>
      </c>
      <c r="O239" s="9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E240/D240</f>
        <v>4.2241666666666671</v>
      </c>
      <c r="G240" t="s">
        <v>20</v>
      </c>
      <c r="H240">
        <v>97</v>
      </c>
      <c r="I240" s="5">
        <f>IFERROR(E240/H240,0)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>(((L240/60)/60)/24)+DATE(1970,1,1)</f>
        <v>43083.25</v>
      </c>
      <c r="O240" s="9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E241/D241</f>
        <v>0.97718749999999999</v>
      </c>
      <c r="G241" t="s">
        <v>14</v>
      </c>
      <c r="H241">
        <v>41</v>
      </c>
      <c r="I241" s="5">
        <f>IFERROR(E241/H241,0)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>(((L241/60)/60)/24)+DATE(1970,1,1)</f>
        <v>42245.208333333328</v>
      </c>
      <c r="O241" s="9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E242/D242</f>
        <v>4.1878911564625847</v>
      </c>
      <c r="G242" t="s">
        <v>20</v>
      </c>
      <c r="H242">
        <v>1784</v>
      </c>
      <c r="I242" s="5">
        <f>IFERROR(E242/H242,0)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>(((L242/60)/60)/24)+DATE(1970,1,1)</f>
        <v>40396.208333333336</v>
      </c>
      <c r="O242" s="9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E243/D243</f>
        <v>1.0191632047477746</v>
      </c>
      <c r="G243" t="s">
        <v>20</v>
      </c>
      <c r="H243">
        <v>1684</v>
      </c>
      <c r="I243" s="5">
        <f>IFERROR(E243/H243,0)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>(((L243/60)/60)/24)+DATE(1970,1,1)</f>
        <v>41742.208333333336</v>
      </c>
      <c r="O243" s="9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E244/D244</f>
        <v>1.2772619047619047</v>
      </c>
      <c r="G244" t="s">
        <v>20</v>
      </c>
      <c r="H244">
        <v>250</v>
      </c>
      <c r="I244" s="5">
        <f>IFERROR(E244/H244,0)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>(((L244/60)/60)/24)+DATE(1970,1,1)</f>
        <v>42865.208333333328</v>
      </c>
      <c r="O244" s="9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E245/D245</f>
        <v>4.4521739130434783</v>
      </c>
      <c r="G245" t="s">
        <v>20</v>
      </c>
      <c r="H245">
        <v>238</v>
      </c>
      <c r="I245" s="5">
        <f>IFERROR(E245/H245,0)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>(((L245/60)/60)/24)+DATE(1970,1,1)</f>
        <v>43163.25</v>
      </c>
      <c r="O245" s="9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E246/D246</f>
        <v>5.6971428571428575</v>
      </c>
      <c r="G246" t="s">
        <v>20</v>
      </c>
      <c r="H246">
        <v>53</v>
      </c>
      <c r="I246" s="5">
        <f>IFERROR(E246/H246,0)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>(((L246/60)/60)/24)+DATE(1970,1,1)</f>
        <v>41834.208333333336</v>
      </c>
      <c r="O246" s="9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E247/D247</f>
        <v>5.0934482758620687</v>
      </c>
      <c r="G247" t="s">
        <v>20</v>
      </c>
      <c r="H247">
        <v>214</v>
      </c>
      <c r="I247" s="5">
        <f>IFERROR(E247/H247,0)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>(((L247/60)/60)/24)+DATE(1970,1,1)</f>
        <v>41736.208333333336</v>
      </c>
      <c r="O247" s="9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E248/D248</f>
        <v>3.2553333333333332</v>
      </c>
      <c r="G248" t="s">
        <v>20</v>
      </c>
      <c r="H248">
        <v>222</v>
      </c>
      <c r="I248" s="5">
        <f>IFERROR(E248/H248,0)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>(((L248/60)/60)/24)+DATE(1970,1,1)</f>
        <v>41491.208333333336</v>
      </c>
      <c r="O248" s="9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E249/D249</f>
        <v>9.3261616161616168</v>
      </c>
      <c r="G249" t="s">
        <v>20</v>
      </c>
      <c r="H249">
        <v>1884</v>
      </c>
      <c r="I249" s="5">
        <f>IFERROR(E249/H249,0)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>(((L249/60)/60)/24)+DATE(1970,1,1)</f>
        <v>42726.25</v>
      </c>
      <c r="O249" s="9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E250/D250</f>
        <v>2.1133870967741935</v>
      </c>
      <c r="G250" t="s">
        <v>20</v>
      </c>
      <c r="H250">
        <v>218</v>
      </c>
      <c r="I250" s="5">
        <f>IFERROR(E250/H250,0)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>(((L250/60)/60)/24)+DATE(1970,1,1)</f>
        <v>42004.25</v>
      </c>
      <c r="O250" s="9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E251/D251</f>
        <v>2.7332520325203253</v>
      </c>
      <c r="G251" t="s">
        <v>20</v>
      </c>
      <c r="H251">
        <v>6465</v>
      </c>
      <c r="I251" s="5">
        <f>IFERROR(E251/H251,0)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>(((L251/60)/60)/24)+DATE(1970,1,1)</f>
        <v>42006.25</v>
      </c>
      <c r="O251" s="9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E252/D252</f>
        <v>0.03</v>
      </c>
      <c r="G252" t="s">
        <v>14</v>
      </c>
      <c r="H252">
        <v>1</v>
      </c>
      <c r="I252" s="5">
        <f>IFERROR(E252/H252,0)</f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>(((L252/60)/60)/24)+DATE(1970,1,1)</f>
        <v>40203.25</v>
      </c>
      <c r="O252" s="9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E253/D253</f>
        <v>0.54084507042253516</v>
      </c>
      <c r="G253" t="s">
        <v>14</v>
      </c>
      <c r="H253">
        <v>101</v>
      </c>
      <c r="I253" s="5">
        <f>IFERROR(E253/H253,0)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>(((L253/60)/60)/24)+DATE(1970,1,1)</f>
        <v>41252.25</v>
      </c>
      <c r="O253" s="9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E254/D254</f>
        <v>6.2629999999999999</v>
      </c>
      <c r="G254" t="s">
        <v>20</v>
      </c>
      <c r="H254">
        <v>59</v>
      </c>
      <c r="I254" s="5">
        <f>IFERROR(E254/H254,0)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>(((L254/60)/60)/24)+DATE(1970,1,1)</f>
        <v>41572.208333333336</v>
      </c>
      <c r="O254" s="9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E255/D255</f>
        <v>0.8902139917695473</v>
      </c>
      <c r="G255" t="s">
        <v>14</v>
      </c>
      <c r="H255">
        <v>1335</v>
      </c>
      <c r="I255" s="5">
        <f>IFERROR(E255/H255,0)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>(((L255/60)/60)/24)+DATE(1970,1,1)</f>
        <v>40641.208333333336</v>
      </c>
      <c r="O255" s="9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E256/D256</f>
        <v>1.8489130434782608</v>
      </c>
      <c r="G256" t="s">
        <v>20</v>
      </c>
      <c r="H256">
        <v>88</v>
      </c>
      <c r="I256" s="5">
        <f>IFERROR(E256/H256,0)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>(((L256/60)/60)/24)+DATE(1970,1,1)</f>
        <v>42787.25</v>
      </c>
      <c r="O256" s="9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E257/D257</f>
        <v>1.2016770186335404</v>
      </c>
      <c r="G257" t="s">
        <v>20</v>
      </c>
      <c r="H257">
        <v>1697</v>
      </c>
      <c r="I257" s="5">
        <f>IFERROR(E257/H257,0)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>(((L257/60)/60)/24)+DATE(1970,1,1)</f>
        <v>40590.25</v>
      </c>
      <c r="O257" s="9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E258/D258</f>
        <v>0.23390243902439026</v>
      </c>
      <c r="G258" t="s">
        <v>14</v>
      </c>
      <c r="H258">
        <v>15</v>
      </c>
      <c r="I258" s="5">
        <f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>(((L258/60)/60)/24)+DATE(1970,1,1)</f>
        <v>42393.25</v>
      </c>
      <c r="O258" s="9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E259/D259</f>
        <v>1.46</v>
      </c>
      <c r="G259" t="s">
        <v>20</v>
      </c>
      <c r="H259">
        <v>92</v>
      </c>
      <c r="I259" s="5">
        <f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>(((L259/60)/60)/24)+DATE(1970,1,1)</f>
        <v>41338.25</v>
      </c>
      <c r="O259" s="9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E260/D260</f>
        <v>2.6848000000000001</v>
      </c>
      <c r="G260" t="s">
        <v>20</v>
      </c>
      <c r="H260">
        <v>186</v>
      </c>
      <c r="I260" s="5">
        <f>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>(((L260/60)/60)/24)+DATE(1970,1,1)</f>
        <v>42712.25</v>
      </c>
      <c r="O260" s="9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E261/D261</f>
        <v>5.9749999999999996</v>
      </c>
      <c r="G261" t="s">
        <v>20</v>
      </c>
      <c r="H261">
        <v>138</v>
      </c>
      <c r="I261" s="5">
        <f>IFERROR(E261/H261,0)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>(((L261/60)/60)/24)+DATE(1970,1,1)</f>
        <v>41251.25</v>
      </c>
      <c r="O261" s="9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E262/D262</f>
        <v>1.5769841269841269</v>
      </c>
      <c r="G262" t="s">
        <v>20</v>
      </c>
      <c r="H262">
        <v>261</v>
      </c>
      <c r="I262" s="5">
        <f>IFERROR(E262/H262,0)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>(((L262/60)/60)/24)+DATE(1970,1,1)</f>
        <v>41180.208333333336</v>
      </c>
      <c r="O262" s="9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E263/D263</f>
        <v>0.31201660735468567</v>
      </c>
      <c r="G263" t="s">
        <v>14</v>
      </c>
      <c r="H263">
        <v>454</v>
      </c>
      <c r="I263" s="5">
        <f>IFERROR(E263/H263,0)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>(((L263/60)/60)/24)+DATE(1970,1,1)</f>
        <v>40415.208333333336</v>
      </c>
      <c r="O263" s="9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E264/D264</f>
        <v>3.1341176470588237</v>
      </c>
      <c r="G264" t="s">
        <v>20</v>
      </c>
      <c r="H264">
        <v>107</v>
      </c>
      <c r="I264" s="5">
        <f>IFERROR(E264/H264,0)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>(((L264/60)/60)/24)+DATE(1970,1,1)</f>
        <v>40638.208333333336</v>
      </c>
      <c r="O264" s="9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E265/D265</f>
        <v>3.7089655172413791</v>
      </c>
      <c r="G265" t="s">
        <v>20</v>
      </c>
      <c r="H265">
        <v>199</v>
      </c>
      <c r="I265" s="5">
        <f>IFERROR(E265/H265,0)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>(((L265/60)/60)/24)+DATE(1970,1,1)</f>
        <v>40187.25</v>
      </c>
      <c r="O265" s="9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E266/D266</f>
        <v>3.6266447368421053</v>
      </c>
      <c r="G266" t="s">
        <v>20</v>
      </c>
      <c r="H266">
        <v>5512</v>
      </c>
      <c r="I266" s="5">
        <f>IFERROR(E266/H266,0)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>(((L266/60)/60)/24)+DATE(1970,1,1)</f>
        <v>41317.25</v>
      </c>
      <c r="O266" s="9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E267/D267</f>
        <v>1.2308163265306122</v>
      </c>
      <c r="G267" t="s">
        <v>20</v>
      </c>
      <c r="H267">
        <v>86</v>
      </c>
      <c r="I267" s="5">
        <f>IFERROR(E267/H267,0)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>(((L267/60)/60)/24)+DATE(1970,1,1)</f>
        <v>42372.25</v>
      </c>
      <c r="O267" s="9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E268/D268</f>
        <v>0.76766756032171579</v>
      </c>
      <c r="G268" t="s">
        <v>14</v>
      </c>
      <c r="H268">
        <v>3182</v>
      </c>
      <c r="I268" s="5">
        <f>IFERROR(E268/H268,0)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>(((L268/60)/60)/24)+DATE(1970,1,1)</f>
        <v>41950.25</v>
      </c>
      <c r="O268" s="9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E269/D269</f>
        <v>2.3362012987012988</v>
      </c>
      <c r="G269" t="s">
        <v>20</v>
      </c>
      <c r="H269">
        <v>2768</v>
      </c>
      <c r="I269" s="5">
        <f>IFERROR(E269/H269,0)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>(((L269/60)/60)/24)+DATE(1970,1,1)</f>
        <v>41206.208333333336</v>
      </c>
      <c r="O269" s="9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E270/D270</f>
        <v>1.8053333333333332</v>
      </c>
      <c r="G270" t="s">
        <v>20</v>
      </c>
      <c r="H270">
        <v>48</v>
      </c>
      <c r="I270" s="5">
        <f>IFERROR(E270/H270,0)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>(((L270/60)/60)/24)+DATE(1970,1,1)</f>
        <v>41186.208333333336</v>
      </c>
      <c r="O270" s="9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E271/D271</f>
        <v>2.5262857142857142</v>
      </c>
      <c r="G271" t="s">
        <v>20</v>
      </c>
      <c r="H271">
        <v>87</v>
      </c>
      <c r="I271" s="5">
        <f>IFERROR(E271/H271,0)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>(((L271/60)/60)/24)+DATE(1970,1,1)</f>
        <v>43496.25</v>
      </c>
      <c r="O271" s="9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E272/D272</f>
        <v>0.27176538240368026</v>
      </c>
      <c r="G272" t="s">
        <v>74</v>
      </c>
      <c r="H272">
        <v>1890</v>
      </c>
      <c r="I272" s="5">
        <f>IFERROR(E272/H272,0)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>(((L272/60)/60)/24)+DATE(1970,1,1)</f>
        <v>40514.25</v>
      </c>
      <c r="O272" s="9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E273/D273</f>
        <v>1.2706571242680547E-2</v>
      </c>
      <c r="G273" t="s">
        <v>47</v>
      </c>
      <c r="H273">
        <v>61</v>
      </c>
      <c r="I273" s="5">
        <f>IFERROR(E273/H273,0)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>(((L273/60)/60)/24)+DATE(1970,1,1)</f>
        <v>42345.25</v>
      </c>
      <c r="O273" s="9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E274/D274</f>
        <v>3.0400978473581213</v>
      </c>
      <c r="G274" t="s">
        <v>20</v>
      </c>
      <c r="H274">
        <v>1894</v>
      </c>
      <c r="I274" s="5">
        <f>IFERROR(E274/H274,0)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>(((L274/60)/60)/24)+DATE(1970,1,1)</f>
        <v>43656.208333333328</v>
      </c>
      <c r="O274" s="9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E275/D275</f>
        <v>1.3723076923076922</v>
      </c>
      <c r="G275" t="s">
        <v>20</v>
      </c>
      <c r="H275">
        <v>282</v>
      </c>
      <c r="I275" s="5">
        <f>IFERROR(E275/H275,0)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>(((L275/60)/60)/24)+DATE(1970,1,1)</f>
        <v>42995.208333333328</v>
      </c>
      <c r="O275" s="9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E276/D276</f>
        <v>0.32208333333333333</v>
      </c>
      <c r="G276" t="s">
        <v>14</v>
      </c>
      <c r="H276">
        <v>15</v>
      </c>
      <c r="I276" s="5">
        <f>IFERROR(E276/H276,0)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>(((L276/60)/60)/24)+DATE(1970,1,1)</f>
        <v>43045.25</v>
      </c>
      <c r="O276" s="9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E277/D277</f>
        <v>2.4151282051282053</v>
      </c>
      <c r="G277" t="s">
        <v>20</v>
      </c>
      <c r="H277">
        <v>116</v>
      </c>
      <c r="I277" s="5">
        <f>IFERROR(E277/H277,0)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>(((L277/60)/60)/24)+DATE(1970,1,1)</f>
        <v>43561.208333333328</v>
      </c>
      <c r="O277" s="9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E278/D278</f>
        <v>0.96799999999999997</v>
      </c>
      <c r="G278" t="s">
        <v>14</v>
      </c>
      <c r="H278">
        <v>133</v>
      </c>
      <c r="I278" s="5">
        <f>IFERROR(E278/H278,0)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>(((L278/60)/60)/24)+DATE(1970,1,1)</f>
        <v>41018.208333333336</v>
      </c>
      <c r="O278" s="9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E279/D279</f>
        <v>10.664285714285715</v>
      </c>
      <c r="G279" t="s">
        <v>20</v>
      </c>
      <c r="H279">
        <v>83</v>
      </c>
      <c r="I279" s="5">
        <f>IFERROR(E279/H279,0)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>(((L279/60)/60)/24)+DATE(1970,1,1)</f>
        <v>40378.208333333336</v>
      </c>
      <c r="O279" s="9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E280/D280</f>
        <v>3.2588888888888889</v>
      </c>
      <c r="G280" t="s">
        <v>20</v>
      </c>
      <c r="H280">
        <v>91</v>
      </c>
      <c r="I280" s="5">
        <f>IFERROR(E280/H280,0)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>(((L280/60)/60)/24)+DATE(1970,1,1)</f>
        <v>41239.25</v>
      </c>
      <c r="O280" s="9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E281/D281</f>
        <v>1.7070000000000001</v>
      </c>
      <c r="G281" t="s">
        <v>20</v>
      </c>
      <c r="H281">
        <v>546</v>
      </c>
      <c r="I281" s="5">
        <f>IFERROR(E281/H281,0)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>(((L281/60)/60)/24)+DATE(1970,1,1)</f>
        <v>43346.208333333328</v>
      </c>
      <c r="O281" s="9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E282/D282</f>
        <v>5.8144</v>
      </c>
      <c r="G282" t="s">
        <v>20</v>
      </c>
      <c r="H282">
        <v>393</v>
      </c>
      <c r="I282" s="5">
        <f>IFERROR(E282/H282,0)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>(((L282/60)/60)/24)+DATE(1970,1,1)</f>
        <v>43060.25</v>
      </c>
      <c r="O282" s="9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E283/D283</f>
        <v>0.91520972644376897</v>
      </c>
      <c r="G283" t="s">
        <v>14</v>
      </c>
      <c r="H283">
        <v>2062</v>
      </c>
      <c r="I283" s="5">
        <f>IFERROR(E283/H283,0)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>(((L283/60)/60)/24)+DATE(1970,1,1)</f>
        <v>40979.25</v>
      </c>
      <c r="O283" s="9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E284/D284</f>
        <v>1.0804761904761904</v>
      </c>
      <c r="G284" t="s">
        <v>20</v>
      </c>
      <c r="H284">
        <v>133</v>
      </c>
      <c r="I284" s="5">
        <f>IFERROR(E284/H284,0)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>(((L284/60)/60)/24)+DATE(1970,1,1)</f>
        <v>42701.25</v>
      </c>
      <c r="O284" s="9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E285/D285</f>
        <v>0.18728395061728395</v>
      </c>
      <c r="G285" t="s">
        <v>14</v>
      </c>
      <c r="H285">
        <v>29</v>
      </c>
      <c r="I285" s="5">
        <f>IFERROR(E285/H285,0)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>(((L285/60)/60)/24)+DATE(1970,1,1)</f>
        <v>42520.208333333328</v>
      </c>
      <c r="O285" s="9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E286/D286</f>
        <v>0.83193877551020412</v>
      </c>
      <c r="G286" t="s">
        <v>14</v>
      </c>
      <c r="H286">
        <v>132</v>
      </c>
      <c r="I286" s="5">
        <f>IFERROR(E286/H286,0)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>(((L286/60)/60)/24)+DATE(1970,1,1)</f>
        <v>41030.208333333336</v>
      </c>
      <c r="O286" s="9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E287/D287</f>
        <v>7.0633333333333335</v>
      </c>
      <c r="G287" t="s">
        <v>20</v>
      </c>
      <c r="H287">
        <v>254</v>
      </c>
      <c r="I287" s="5">
        <f>IFERROR(E287/H287,0)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>(((L287/60)/60)/24)+DATE(1970,1,1)</f>
        <v>42623.208333333328</v>
      </c>
      <c r="O287" s="9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E288/D288</f>
        <v>0.17446030330062445</v>
      </c>
      <c r="G288" t="s">
        <v>74</v>
      </c>
      <c r="H288">
        <v>184</v>
      </c>
      <c r="I288" s="5">
        <f>IFERROR(E288/H288,0)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>(((L288/60)/60)/24)+DATE(1970,1,1)</f>
        <v>42697.25</v>
      </c>
      <c r="O288" s="9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E289/D289</f>
        <v>2.0973015873015872</v>
      </c>
      <c r="G289" t="s">
        <v>20</v>
      </c>
      <c r="H289">
        <v>176</v>
      </c>
      <c r="I289" s="5">
        <f>IFERROR(E289/H289,0)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>(((L289/60)/60)/24)+DATE(1970,1,1)</f>
        <v>42122.208333333328</v>
      </c>
      <c r="O289" s="9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E290/D290</f>
        <v>0.97785714285714287</v>
      </c>
      <c r="G290" t="s">
        <v>14</v>
      </c>
      <c r="H290">
        <v>137</v>
      </c>
      <c r="I290" s="5">
        <f>IFERROR(E290/H290,0)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>(((L290/60)/60)/24)+DATE(1970,1,1)</f>
        <v>40982.208333333336</v>
      </c>
      <c r="O290" s="9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E291/D291</f>
        <v>16.842500000000001</v>
      </c>
      <c r="G291" t="s">
        <v>20</v>
      </c>
      <c r="H291">
        <v>337</v>
      </c>
      <c r="I291" s="5">
        <f>IFERROR(E291/H291,0)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>(((L291/60)/60)/24)+DATE(1970,1,1)</f>
        <v>42219.208333333328</v>
      </c>
      <c r="O291" s="9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E292/D292</f>
        <v>0.54402135231316728</v>
      </c>
      <c r="G292" t="s">
        <v>14</v>
      </c>
      <c r="H292">
        <v>908</v>
      </c>
      <c r="I292" s="5">
        <f>IFERROR(E292/H292,0)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>(((L292/60)/60)/24)+DATE(1970,1,1)</f>
        <v>41404.208333333336</v>
      </c>
      <c r="O292" s="9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E293/D293</f>
        <v>4.5661111111111108</v>
      </c>
      <c r="G293" t="s">
        <v>20</v>
      </c>
      <c r="H293">
        <v>107</v>
      </c>
      <c r="I293" s="5">
        <f>IFERROR(E293/H293,0)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>(((L293/60)/60)/24)+DATE(1970,1,1)</f>
        <v>40831.208333333336</v>
      </c>
      <c r="O293" s="9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E294/D294</f>
        <v>9.8219178082191785E-2</v>
      </c>
      <c r="G294" t="s">
        <v>14</v>
      </c>
      <c r="H294">
        <v>10</v>
      </c>
      <c r="I294" s="5">
        <f>IFERROR(E294/H294,0)</f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>(((L294/60)/60)/24)+DATE(1970,1,1)</f>
        <v>40984.208333333336</v>
      </c>
      <c r="O294" s="9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E295/D295</f>
        <v>0.16384615384615384</v>
      </c>
      <c r="G295" t="s">
        <v>74</v>
      </c>
      <c r="H295">
        <v>32</v>
      </c>
      <c r="I295" s="5">
        <f>IFERROR(E295/H295,0)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>(((L295/60)/60)/24)+DATE(1970,1,1)</f>
        <v>40456.208333333336</v>
      </c>
      <c r="O295" s="9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E296/D296</f>
        <v>13.396666666666667</v>
      </c>
      <c r="G296" t="s">
        <v>20</v>
      </c>
      <c r="H296">
        <v>183</v>
      </c>
      <c r="I296" s="5">
        <f>IFERROR(E296/H296,0)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>(((L296/60)/60)/24)+DATE(1970,1,1)</f>
        <v>43399.208333333328</v>
      </c>
      <c r="O296" s="9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E297/D297</f>
        <v>0.35650077760497667</v>
      </c>
      <c r="G297" t="s">
        <v>14</v>
      </c>
      <c r="H297">
        <v>1910</v>
      </c>
      <c r="I297" s="5">
        <f>IFERROR(E297/H297,0)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>(((L297/60)/60)/24)+DATE(1970,1,1)</f>
        <v>41562.208333333336</v>
      </c>
      <c r="O297" s="9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E298/D298</f>
        <v>0.54950819672131146</v>
      </c>
      <c r="G298" t="s">
        <v>14</v>
      </c>
      <c r="H298">
        <v>38</v>
      </c>
      <c r="I298" s="5">
        <f>IFERROR(E298/H298,0)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>(((L298/60)/60)/24)+DATE(1970,1,1)</f>
        <v>43493.25</v>
      </c>
      <c r="O298" s="9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E299/D299</f>
        <v>0.94236111111111109</v>
      </c>
      <c r="G299" t="s">
        <v>14</v>
      </c>
      <c r="H299">
        <v>104</v>
      </c>
      <c r="I299" s="5">
        <f>IFERROR(E299/H299,0)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>(((L299/60)/60)/24)+DATE(1970,1,1)</f>
        <v>41653.25</v>
      </c>
      <c r="O299" s="9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E300/D300</f>
        <v>1.4391428571428571</v>
      </c>
      <c r="G300" t="s">
        <v>20</v>
      </c>
      <c r="H300">
        <v>72</v>
      </c>
      <c r="I300" s="5">
        <f>IFERROR(E300/H300,0)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>(((L300/60)/60)/24)+DATE(1970,1,1)</f>
        <v>42426.25</v>
      </c>
      <c r="O300" s="9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E301/D301</f>
        <v>0.51421052631578945</v>
      </c>
      <c r="G301" t="s">
        <v>14</v>
      </c>
      <c r="H301">
        <v>49</v>
      </c>
      <c r="I301" s="5">
        <f>IFERROR(E301/H301,0)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>(((L301/60)/60)/24)+DATE(1970,1,1)</f>
        <v>42432.25</v>
      </c>
      <c r="O301" s="9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E302/D302</f>
        <v>0.05</v>
      </c>
      <c r="G302" t="s">
        <v>14</v>
      </c>
      <c r="H302">
        <v>1</v>
      </c>
      <c r="I302" s="5">
        <f>IFERROR(E302/H302,0)</f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>(((L302/60)/60)/24)+DATE(1970,1,1)</f>
        <v>42977.208333333328</v>
      </c>
      <c r="O302" s="9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E303/D303</f>
        <v>13.446666666666667</v>
      </c>
      <c r="G303" t="s">
        <v>20</v>
      </c>
      <c r="H303">
        <v>295</v>
      </c>
      <c r="I303" s="5">
        <f>IFERROR(E303/H303,0)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>(((L303/60)/60)/24)+DATE(1970,1,1)</f>
        <v>42061.25</v>
      </c>
      <c r="O303" s="9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E304/D304</f>
        <v>0.31844940867279897</v>
      </c>
      <c r="G304" t="s">
        <v>14</v>
      </c>
      <c r="H304">
        <v>245</v>
      </c>
      <c r="I304" s="5">
        <f>IFERROR(E304/H304,0)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>(((L304/60)/60)/24)+DATE(1970,1,1)</f>
        <v>43345.208333333328</v>
      </c>
      <c r="O304" s="9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E305/D305</f>
        <v>0.82617647058823529</v>
      </c>
      <c r="G305" t="s">
        <v>14</v>
      </c>
      <c r="H305">
        <v>32</v>
      </c>
      <c r="I305" s="5">
        <f>IFERROR(E305/H305,0)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>(((L305/60)/60)/24)+DATE(1970,1,1)</f>
        <v>42376.25</v>
      </c>
      <c r="O305" s="9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E306/D306</f>
        <v>5.4614285714285717</v>
      </c>
      <c r="G306" t="s">
        <v>20</v>
      </c>
      <c r="H306">
        <v>142</v>
      </c>
      <c r="I306" s="5">
        <f>IFERROR(E306/H306,0)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>(((L306/60)/60)/24)+DATE(1970,1,1)</f>
        <v>42589.208333333328</v>
      </c>
      <c r="O306" s="9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E307/D307</f>
        <v>2.8621428571428571</v>
      </c>
      <c r="G307" t="s">
        <v>20</v>
      </c>
      <c r="H307">
        <v>85</v>
      </c>
      <c r="I307" s="5">
        <f>IFERROR(E307/H307,0)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>(((L307/60)/60)/24)+DATE(1970,1,1)</f>
        <v>42448.208333333328</v>
      </c>
      <c r="O307" s="9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E308/D308</f>
        <v>7.9076923076923072E-2</v>
      </c>
      <c r="G308" t="s">
        <v>14</v>
      </c>
      <c r="H308">
        <v>7</v>
      </c>
      <c r="I308" s="5">
        <f>IFERROR(E308/H308,0)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>(((L308/60)/60)/24)+DATE(1970,1,1)</f>
        <v>42930.208333333328</v>
      </c>
      <c r="O308" s="9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E309/D309</f>
        <v>1.3213677811550153</v>
      </c>
      <c r="G309" t="s">
        <v>20</v>
      </c>
      <c r="H309">
        <v>659</v>
      </c>
      <c r="I309" s="5">
        <f>IFERROR(E309/H309,0)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>(((L309/60)/60)/24)+DATE(1970,1,1)</f>
        <v>41066.208333333336</v>
      </c>
      <c r="O309" s="9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E310/D310</f>
        <v>0.74077834179357027</v>
      </c>
      <c r="G310" t="s">
        <v>14</v>
      </c>
      <c r="H310">
        <v>803</v>
      </c>
      <c r="I310" s="5">
        <f>IFERROR(E310/H310,0)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>(((L310/60)/60)/24)+DATE(1970,1,1)</f>
        <v>40651.208333333336</v>
      </c>
      <c r="O310" s="9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E311/D311</f>
        <v>0.75292682926829269</v>
      </c>
      <c r="G311" t="s">
        <v>74</v>
      </c>
      <c r="H311">
        <v>75</v>
      </c>
      <c r="I311" s="5">
        <f>IFERROR(E311/H311,0)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>(((L311/60)/60)/24)+DATE(1970,1,1)</f>
        <v>40807.208333333336</v>
      </c>
      <c r="O311" s="9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E312/D312</f>
        <v>0.20333333333333334</v>
      </c>
      <c r="G312" t="s">
        <v>14</v>
      </c>
      <c r="H312">
        <v>16</v>
      </c>
      <c r="I312" s="5">
        <f>IFERROR(E312/H312,0)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>(((L312/60)/60)/24)+DATE(1970,1,1)</f>
        <v>40277.208333333336</v>
      </c>
      <c r="O312" s="9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E313/D313</f>
        <v>2.0336507936507937</v>
      </c>
      <c r="G313" t="s">
        <v>20</v>
      </c>
      <c r="H313">
        <v>121</v>
      </c>
      <c r="I313" s="5">
        <f>IFERROR(E313/H313,0)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>(((L313/60)/60)/24)+DATE(1970,1,1)</f>
        <v>40590.25</v>
      </c>
      <c r="O313" s="9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E314/D314</f>
        <v>3.1022842639593908</v>
      </c>
      <c r="G314" t="s">
        <v>20</v>
      </c>
      <c r="H314">
        <v>3742</v>
      </c>
      <c r="I314" s="5">
        <f>IFERROR(E314/H314,0)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>(((L314/60)/60)/24)+DATE(1970,1,1)</f>
        <v>41572.208333333336</v>
      </c>
      <c r="O314" s="9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E315/D315</f>
        <v>3.9531818181818181</v>
      </c>
      <c r="G315" t="s">
        <v>20</v>
      </c>
      <c r="H315">
        <v>223</v>
      </c>
      <c r="I315" s="5">
        <f>IFERROR(E315/H315,0)</f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>(((L315/60)/60)/24)+DATE(1970,1,1)</f>
        <v>40966.25</v>
      </c>
      <c r="O315" s="9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E316/D316</f>
        <v>2.9471428571428571</v>
      </c>
      <c r="G316" t="s">
        <v>20</v>
      </c>
      <c r="H316">
        <v>133</v>
      </c>
      <c r="I316" s="5">
        <f>IFERROR(E316/H316,0)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>(((L316/60)/60)/24)+DATE(1970,1,1)</f>
        <v>43536.208333333328</v>
      </c>
      <c r="O316" s="9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E317/D317</f>
        <v>0.33894736842105261</v>
      </c>
      <c r="G317" t="s">
        <v>14</v>
      </c>
      <c r="H317">
        <v>31</v>
      </c>
      <c r="I317" s="5">
        <f>IFERROR(E317/H317,0)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>(((L317/60)/60)/24)+DATE(1970,1,1)</f>
        <v>41783.208333333336</v>
      </c>
      <c r="O317" s="9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E318/D318</f>
        <v>0.66677083333333331</v>
      </c>
      <c r="G318" t="s">
        <v>14</v>
      </c>
      <c r="H318">
        <v>108</v>
      </c>
      <c r="I318" s="5">
        <f>IFERROR(E318/H318,0)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>(((L318/60)/60)/24)+DATE(1970,1,1)</f>
        <v>43788.25</v>
      </c>
      <c r="O318" s="9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E319/D319</f>
        <v>0.19227272727272726</v>
      </c>
      <c r="G319" t="s">
        <v>14</v>
      </c>
      <c r="H319">
        <v>30</v>
      </c>
      <c r="I319" s="5">
        <f>IFERROR(E319/H319,0)</f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>(((L319/60)/60)/24)+DATE(1970,1,1)</f>
        <v>42869.208333333328</v>
      </c>
      <c r="O319" s="9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E320/D320</f>
        <v>0.15842105263157893</v>
      </c>
      <c r="G320" t="s">
        <v>14</v>
      </c>
      <c r="H320">
        <v>17</v>
      </c>
      <c r="I320" s="5">
        <f>IFERROR(E320/H320,0)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>(((L320/60)/60)/24)+DATE(1970,1,1)</f>
        <v>41684.25</v>
      </c>
      <c r="O320" s="9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E321/D321</f>
        <v>0.38702380952380955</v>
      </c>
      <c r="G321" t="s">
        <v>74</v>
      </c>
      <c r="H321">
        <v>64</v>
      </c>
      <c r="I321" s="5">
        <f>IFERROR(E321/H321,0)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>(((L321/60)/60)/24)+DATE(1970,1,1)</f>
        <v>40402.208333333336</v>
      </c>
      <c r="O321" s="9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E322/D322</f>
        <v>9.5876777251184833E-2</v>
      </c>
      <c r="G322" t="s">
        <v>14</v>
      </c>
      <c r="H322">
        <v>80</v>
      </c>
      <c r="I322" s="5">
        <f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>(((L322/60)/60)/24)+DATE(1970,1,1)</f>
        <v>40673.208333333336</v>
      </c>
      <c r="O322" s="9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E323/D323</f>
        <v>0.94144366197183094</v>
      </c>
      <c r="G323" t="s">
        <v>14</v>
      </c>
      <c r="H323">
        <v>2468</v>
      </c>
      <c r="I323" s="5">
        <f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>(((L323/60)/60)/24)+DATE(1970,1,1)</f>
        <v>40634.208333333336</v>
      </c>
      <c r="O323" s="9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E324/D324</f>
        <v>1.6656234096692113</v>
      </c>
      <c r="G324" t="s">
        <v>20</v>
      </c>
      <c r="H324">
        <v>5168</v>
      </c>
      <c r="I324" s="5">
        <f>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>(((L324/60)/60)/24)+DATE(1970,1,1)</f>
        <v>40507.25</v>
      </c>
      <c r="O324" s="9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E325/D325</f>
        <v>0.24134831460674158</v>
      </c>
      <c r="G325" t="s">
        <v>14</v>
      </c>
      <c r="H325">
        <v>26</v>
      </c>
      <c r="I325" s="5">
        <f>IFERROR(E325/H325,0)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>(((L325/60)/60)/24)+DATE(1970,1,1)</f>
        <v>41725.208333333336</v>
      </c>
      <c r="O325" s="9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E326/D326</f>
        <v>1.6405633802816901</v>
      </c>
      <c r="G326" t="s">
        <v>20</v>
      </c>
      <c r="H326">
        <v>307</v>
      </c>
      <c r="I326" s="5">
        <f>IFERROR(E326/H326,0)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>(((L326/60)/60)/24)+DATE(1970,1,1)</f>
        <v>42176.208333333328</v>
      </c>
      <c r="O326" s="9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E327/D327</f>
        <v>0.90723076923076929</v>
      </c>
      <c r="G327" t="s">
        <v>14</v>
      </c>
      <c r="H327">
        <v>73</v>
      </c>
      <c r="I327" s="5">
        <f>IFERROR(E327/H327,0)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>(((L327/60)/60)/24)+DATE(1970,1,1)</f>
        <v>43267.208333333328</v>
      </c>
      <c r="O327" s="9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E328/D328</f>
        <v>0.46194444444444444</v>
      </c>
      <c r="G328" t="s">
        <v>14</v>
      </c>
      <c r="H328">
        <v>128</v>
      </c>
      <c r="I328" s="5">
        <f>IFERROR(E328/H328,0)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>(((L328/60)/60)/24)+DATE(1970,1,1)</f>
        <v>42364.25</v>
      </c>
      <c r="O328" s="9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E329/D329</f>
        <v>0.38538461538461538</v>
      </c>
      <c r="G329" t="s">
        <v>14</v>
      </c>
      <c r="H329">
        <v>33</v>
      </c>
      <c r="I329" s="5">
        <f>IFERROR(E329/H329,0)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>(((L329/60)/60)/24)+DATE(1970,1,1)</f>
        <v>43705.208333333328</v>
      </c>
      <c r="O329" s="9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E330/D330</f>
        <v>1.3356231003039514</v>
      </c>
      <c r="G330" t="s">
        <v>20</v>
      </c>
      <c r="H330">
        <v>2441</v>
      </c>
      <c r="I330" s="5">
        <f>IFERROR(E330/H330,0)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>(((L330/60)/60)/24)+DATE(1970,1,1)</f>
        <v>43434.25</v>
      </c>
      <c r="O330" s="9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E331/D331</f>
        <v>0.22896588486140726</v>
      </c>
      <c r="G331" t="s">
        <v>47</v>
      </c>
      <c r="H331">
        <v>211</v>
      </c>
      <c r="I331" s="5">
        <f>IFERROR(E331/H331,0)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>(((L331/60)/60)/24)+DATE(1970,1,1)</f>
        <v>42716.25</v>
      </c>
      <c r="O331" s="9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E332/D332</f>
        <v>1.8495548961424333</v>
      </c>
      <c r="G332" t="s">
        <v>20</v>
      </c>
      <c r="H332">
        <v>1385</v>
      </c>
      <c r="I332" s="5">
        <f>IFERROR(E332/H332,0)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>(((L332/60)/60)/24)+DATE(1970,1,1)</f>
        <v>43077.25</v>
      </c>
      <c r="O332" s="9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E333/D333</f>
        <v>4.4372727272727275</v>
      </c>
      <c r="G333" t="s">
        <v>20</v>
      </c>
      <c r="H333">
        <v>190</v>
      </c>
      <c r="I333" s="5">
        <f>IFERROR(E333/H333,0)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>(((L333/60)/60)/24)+DATE(1970,1,1)</f>
        <v>40896.25</v>
      </c>
      <c r="O333" s="9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E334/D334</f>
        <v>1.999806763285024</v>
      </c>
      <c r="G334" t="s">
        <v>20</v>
      </c>
      <c r="H334">
        <v>470</v>
      </c>
      <c r="I334" s="5">
        <f>IFERROR(E334/H334,0)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>(((L334/60)/60)/24)+DATE(1970,1,1)</f>
        <v>41361.208333333336</v>
      </c>
      <c r="O334" s="9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E335/D335</f>
        <v>1.2395833333333333</v>
      </c>
      <c r="G335" t="s">
        <v>20</v>
      </c>
      <c r="H335">
        <v>253</v>
      </c>
      <c r="I335" s="5">
        <f>IFERROR(E335/H335,0)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>(((L335/60)/60)/24)+DATE(1970,1,1)</f>
        <v>43424.25</v>
      </c>
      <c r="O335" s="9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E336/D336</f>
        <v>1.8661329305135952</v>
      </c>
      <c r="G336" t="s">
        <v>20</v>
      </c>
      <c r="H336">
        <v>1113</v>
      </c>
      <c r="I336" s="5">
        <f>IFERROR(E336/H336,0)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>(((L336/60)/60)/24)+DATE(1970,1,1)</f>
        <v>43110.25</v>
      </c>
      <c r="O336" s="9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E337/D337</f>
        <v>1.1428538550057536</v>
      </c>
      <c r="G337" t="s">
        <v>20</v>
      </c>
      <c r="H337">
        <v>2283</v>
      </c>
      <c r="I337" s="5">
        <f>IFERROR(E337/H337,0)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>(((L337/60)/60)/24)+DATE(1970,1,1)</f>
        <v>43784.25</v>
      </c>
      <c r="O337" s="9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E338/D338</f>
        <v>0.97032531824611035</v>
      </c>
      <c r="G338" t="s">
        <v>14</v>
      </c>
      <c r="H338">
        <v>1072</v>
      </c>
      <c r="I338" s="5">
        <f>IFERROR(E338/H338,0)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>(((L338/60)/60)/24)+DATE(1970,1,1)</f>
        <v>40527.25</v>
      </c>
      <c r="O338" s="9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E339/D339</f>
        <v>1.2281904761904763</v>
      </c>
      <c r="G339" t="s">
        <v>20</v>
      </c>
      <c r="H339">
        <v>1095</v>
      </c>
      <c r="I339" s="5">
        <f>IFERROR(E339/H339,0)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>(((L339/60)/60)/24)+DATE(1970,1,1)</f>
        <v>43780.25</v>
      </c>
      <c r="O339" s="9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E340/D340</f>
        <v>1.7914326647564469</v>
      </c>
      <c r="G340" t="s">
        <v>20</v>
      </c>
      <c r="H340">
        <v>1690</v>
      </c>
      <c r="I340" s="5">
        <f>IFERROR(E340/H340,0)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>(((L340/60)/60)/24)+DATE(1970,1,1)</f>
        <v>40821.208333333336</v>
      </c>
      <c r="O340" s="9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E341/D341</f>
        <v>0.79951577402787966</v>
      </c>
      <c r="G341" t="s">
        <v>74</v>
      </c>
      <c r="H341">
        <v>1297</v>
      </c>
      <c r="I341" s="5">
        <f>IFERROR(E341/H341,0)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>(((L341/60)/60)/24)+DATE(1970,1,1)</f>
        <v>42949.208333333328</v>
      </c>
      <c r="O341" s="9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E342/D342</f>
        <v>0.94242587601078165</v>
      </c>
      <c r="G342" t="s">
        <v>14</v>
      </c>
      <c r="H342">
        <v>393</v>
      </c>
      <c r="I342" s="5">
        <f>IFERROR(E342/H342,0)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>(((L342/60)/60)/24)+DATE(1970,1,1)</f>
        <v>40889.25</v>
      </c>
      <c r="O342" s="9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E343/D343</f>
        <v>0.84669291338582675</v>
      </c>
      <c r="G343" t="s">
        <v>14</v>
      </c>
      <c r="H343">
        <v>1257</v>
      </c>
      <c r="I343" s="5">
        <f>IFERROR(E343/H343,0)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>(((L343/60)/60)/24)+DATE(1970,1,1)</f>
        <v>42244.208333333328</v>
      </c>
      <c r="O343" s="9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E344/D344</f>
        <v>0.66521920668058454</v>
      </c>
      <c r="G344" t="s">
        <v>14</v>
      </c>
      <c r="H344">
        <v>328</v>
      </c>
      <c r="I344" s="5">
        <f>IFERROR(E344/H344,0)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>(((L344/60)/60)/24)+DATE(1970,1,1)</f>
        <v>41475.208333333336</v>
      </c>
      <c r="O344" s="9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E345/D345</f>
        <v>0.53922222222222227</v>
      </c>
      <c r="G345" t="s">
        <v>14</v>
      </c>
      <c r="H345">
        <v>147</v>
      </c>
      <c r="I345" s="5">
        <f>IFERROR(E345/H345,0)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>(((L345/60)/60)/24)+DATE(1970,1,1)</f>
        <v>41597.25</v>
      </c>
      <c r="O345" s="9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E346/D346</f>
        <v>0.41983299595141699</v>
      </c>
      <c r="G346" t="s">
        <v>14</v>
      </c>
      <c r="H346">
        <v>830</v>
      </c>
      <c r="I346" s="5">
        <f>IFERROR(E346/H346,0)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>(((L346/60)/60)/24)+DATE(1970,1,1)</f>
        <v>43122.25</v>
      </c>
      <c r="O346" s="9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E347/D347</f>
        <v>0.14694796954314721</v>
      </c>
      <c r="G347" t="s">
        <v>14</v>
      </c>
      <c r="H347">
        <v>331</v>
      </c>
      <c r="I347" s="5">
        <f>IFERROR(E347/H347,0)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>(((L347/60)/60)/24)+DATE(1970,1,1)</f>
        <v>42194.208333333328</v>
      </c>
      <c r="O347" s="9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E348/D348</f>
        <v>0.34475</v>
      </c>
      <c r="G348" t="s">
        <v>14</v>
      </c>
      <c r="H348">
        <v>25</v>
      </c>
      <c r="I348" s="5">
        <f>IFERROR(E348/H348,0)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>(((L348/60)/60)/24)+DATE(1970,1,1)</f>
        <v>42971.208333333328</v>
      </c>
      <c r="O348" s="9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E349/D349</f>
        <v>14.007777777777777</v>
      </c>
      <c r="G349" t="s">
        <v>20</v>
      </c>
      <c r="H349">
        <v>191</v>
      </c>
      <c r="I349" s="5">
        <f>IFERROR(E349/H349,0)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>(((L349/60)/60)/24)+DATE(1970,1,1)</f>
        <v>42046.25</v>
      </c>
      <c r="O349" s="9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E350/D350</f>
        <v>0.71770351758793971</v>
      </c>
      <c r="G350" t="s">
        <v>14</v>
      </c>
      <c r="H350">
        <v>3483</v>
      </c>
      <c r="I350" s="5">
        <f>IFERROR(E350/H350,0)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>(((L350/60)/60)/24)+DATE(1970,1,1)</f>
        <v>42782.25</v>
      </c>
      <c r="O350" s="9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E351/D351</f>
        <v>0.53074115044247783</v>
      </c>
      <c r="G351" t="s">
        <v>14</v>
      </c>
      <c r="H351">
        <v>923</v>
      </c>
      <c r="I351" s="5">
        <f>IFERROR(E351/H351,0)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>(((L351/60)/60)/24)+DATE(1970,1,1)</f>
        <v>42930.208333333328</v>
      </c>
      <c r="O351" s="9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E352/D352</f>
        <v>0.05</v>
      </c>
      <c r="G352" t="s">
        <v>14</v>
      </c>
      <c r="H352">
        <v>1</v>
      </c>
      <c r="I352" s="5">
        <f>IFERROR(E352/H352,0)</f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>(((L352/60)/60)/24)+DATE(1970,1,1)</f>
        <v>42144.208333333328</v>
      </c>
      <c r="O352" s="9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E353/D353</f>
        <v>1.2770715249662619</v>
      </c>
      <c r="G353" t="s">
        <v>20</v>
      </c>
      <c r="H353">
        <v>2013</v>
      </c>
      <c r="I353" s="5">
        <f>IFERROR(E353/H353,0)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>(((L353/60)/60)/24)+DATE(1970,1,1)</f>
        <v>42240.208333333328</v>
      </c>
      <c r="O353" s="9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E354/D354</f>
        <v>0.34892857142857142</v>
      </c>
      <c r="G354" t="s">
        <v>14</v>
      </c>
      <c r="H354">
        <v>33</v>
      </c>
      <c r="I354" s="5">
        <f>IFERROR(E354/H354,0)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>(((L354/60)/60)/24)+DATE(1970,1,1)</f>
        <v>42315.25</v>
      </c>
      <c r="O354" s="9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E355/D355</f>
        <v>4.105982142857143</v>
      </c>
      <c r="G355" t="s">
        <v>20</v>
      </c>
      <c r="H355">
        <v>1703</v>
      </c>
      <c r="I355" s="5">
        <f>IFERROR(E355/H355,0)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>(((L355/60)/60)/24)+DATE(1970,1,1)</f>
        <v>43651.208333333328</v>
      </c>
      <c r="O355" s="9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E356/D356</f>
        <v>1.2373770491803278</v>
      </c>
      <c r="G356" t="s">
        <v>20</v>
      </c>
      <c r="H356">
        <v>80</v>
      </c>
      <c r="I356" s="5">
        <f>IFERROR(E356/H356,0)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>(((L356/60)/60)/24)+DATE(1970,1,1)</f>
        <v>41520.208333333336</v>
      </c>
      <c r="O356" s="9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E357/D357</f>
        <v>0.58973684210526311</v>
      </c>
      <c r="G357" t="s">
        <v>47</v>
      </c>
      <c r="H357">
        <v>86</v>
      </c>
      <c r="I357" s="5">
        <f>IFERROR(E357/H357,0)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>(((L357/60)/60)/24)+DATE(1970,1,1)</f>
        <v>42757.25</v>
      </c>
      <c r="O357" s="9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E358/D358</f>
        <v>0.36892473118279567</v>
      </c>
      <c r="G358" t="s">
        <v>14</v>
      </c>
      <c r="H358">
        <v>40</v>
      </c>
      <c r="I358" s="5">
        <f>IFERROR(E358/H358,0)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>(((L358/60)/60)/24)+DATE(1970,1,1)</f>
        <v>40922.25</v>
      </c>
      <c r="O358" s="9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E359/D359</f>
        <v>1.8491304347826087</v>
      </c>
      <c r="G359" t="s">
        <v>20</v>
      </c>
      <c r="H359">
        <v>41</v>
      </c>
      <c r="I359" s="5">
        <f>IFERROR(E359/H359,0)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>(((L359/60)/60)/24)+DATE(1970,1,1)</f>
        <v>42250.208333333328</v>
      </c>
      <c r="O359" s="9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E360/D360</f>
        <v>0.11814432989690722</v>
      </c>
      <c r="G360" t="s">
        <v>14</v>
      </c>
      <c r="H360">
        <v>23</v>
      </c>
      <c r="I360" s="5">
        <f>IFERROR(E360/H360,0)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>(((L360/60)/60)/24)+DATE(1970,1,1)</f>
        <v>43322.208333333328</v>
      </c>
      <c r="O360" s="9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E361/D361</f>
        <v>2.9870000000000001</v>
      </c>
      <c r="G361" t="s">
        <v>20</v>
      </c>
      <c r="H361">
        <v>187</v>
      </c>
      <c r="I361" s="5">
        <f>IFERROR(E361/H361,0)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>(((L361/60)/60)/24)+DATE(1970,1,1)</f>
        <v>40782.208333333336</v>
      </c>
      <c r="O361" s="9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E362/D362</f>
        <v>2.2635175879396985</v>
      </c>
      <c r="G362" t="s">
        <v>20</v>
      </c>
      <c r="H362">
        <v>2875</v>
      </c>
      <c r="I362" s="5">
        <f>IFERROR(E362/H362,0)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>(((L362/60)/60)/24)+DATE(1970,1,1)</f>
        <v>40544.25</v>
      </c>
      <c r="O362" s="9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E363/D363</f>
        <v>1.7356363636363636</v>
      </c>
      <c r="G363" t="s">
        <v>20</v>
      </c>
      <c r="H363">
        <v>88</v>
      </c>
      <c r="I363" s="5">
        <f>IFERROR(E363/H363,0)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>(((L363/60)/60)/24)+DATE(1970,1,1)</f>
        <v>43015.208333333328</v>
      </c>
      <c r="O363" s="9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E364/D364</f>
        <v>3.7175675675675675</v>
      </c>
      <c r="G364" t="s">
        <v>20</v>
      </c>
      <c r="H364">
        <v>191</v>
      </c>
      <c r="I364" s="5">
        <f>IFERROR(E364/H364,0)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>(((L364/60)/60)/24)+DATE(1970,1,1)</f>
        <v>40570.25</v>
      </c>
      <c r="O364" s="9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E365/D365</f>
        <v>1.601923076923077</v>
      </c>
      <c r="G365" t="s">
        <v>20</v>
      </c>
      <c r="H365">
        <v>139</v>
      </c>
      <c r="I365" s="5">
        <f>IFERROR(E365/H365,0)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>(((L365/60)/60)/24)+DATE(1970,1,1)</f>
        <v>40904.25</v>
      </c>
      <c r="O365" s="9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E366/D366</f>
        <v>16.163333333333334</v>
      </c>
      <c r="G366" t="s">
        <v>20</v>
      </c>
      <c r="H366">
        <v>186</v>
      </c>
      <c r="I366" s="5">
        <f>IFERROR(E366/H366,0)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>(((L366/60)/60)/24)+DATE(1970,1,1)</f>
        <v>43164.25</v>
      </c>
      <c r="O366" s="9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E367/D367</f>
        <v>7.3343749999999996</v>
      </c>
      <c r="G367" t="s">
        <v>20</v>
      </c>
      <c r="H367">
        <v>112</v>
      </c>
      <c r="I367" s="5">
        <f>IFERROR(E367/H367,0)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>(((L367/60)/60)/24)+DATE(1970,1,1)</f>
        <v>42733.25</v>
      </c>
      <c r="O367" s="9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E368/D368</f>
        <v>5.9211111111111112</v>
      </c>
      <c r="G368" t="s">
        <v>20</v>
      </c>
      <c r="H368">
        <v>101</v>
      </c>
      <c r="I368" s="5">
        <f>IFERROR(E368/H368,0)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>(((L368/60)/60)/24)+DATE(1970,1,1)</f>
        <v>40546.25</v>
      </c>
      <c r="O368" s="9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E369/D369</f>
        <v>0.18888888888888888</v>
      </c>
      <c r="G369" t="s">
        <v>14</v>
      </c>
      <c r="H369">
        <v>75</v>
      </c>
      <c r="I369" s="5">
        <f>IFERROR(E369/H369,0)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>(((L369/60)/60)/24)+DATE(1970,1,1)</f>
        <v>41930.208333333336</v>
      </c>
      <c r="O369" s="9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E370/D370</f>
        <v>2.7680769230769231</v>
      </c>
      <c r="G370" t="s">
        <v>20</v>
      </c>
      <c r="H370">
        <v>206</v>
      </c>
      <c r="I370" s="5">
        <f>IFERROR(E370/H370,0)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>(((L370/60)/60)/24)+DATE(1970,1,1)</f>
        <v>40464.208333333336</v>
      </c>
      <c r="O370" s="9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E371/D371</f>
        <v>2.730185185185185</v>
      </c>
      <c r="G371" t="s">
        <v>20</v>
      </c>
      <c r="H371">
        <v>154</v>
      </c>
      <c r="I371" s="5">
        <f>IFERROR(E371/H371,0)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>(((L371/60)/60)/24)+DATE(1970,1,1)</f>
        <v>41308.25</v>
      </c>
      <c r="O371" s="9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E372/D372</f>
        <v>1.593633125556545</v>
      </c>
      <c r="G372" t="s">
        <v>20</v>
      </c>
      <c r="H372">
        <v>5966</v>
      </c>
      <c r="I372" s="5">
        <f>IFERROR(E372/H372,0)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>(((L372/60)/60)/24)+DATE(1970,1,1)</f>
        <v>43570.208333333328</v>
      </c>
      <c r="O372" s="9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E373/D373</f>
        <v>0.67869978858350954</v>
      </c>
      <c r="G373" t="s">
        <v>14</v>
      </c>
      <c r="H373">
        <v>2176</v>
      </c>
      <c r="I373" s="5">
        <f>IFERROR(E373/H373,0)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>(((L373/60)/60)/24)+DATE(1970,1,1)</f>
        <v>42043.25</v>
      </c>
      <c r="O373" s="9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E374/D374</f>
        <v>15.915555555555555</v>
      </c>
      <c r="G374" t="s">
        <v>20</v>
      </c>
      <c r="H374">
        <v>169</v>
      </c>
      <c r="I374" s="5">
        <f>IFERROR(E374/H374,0)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>(((L374/60)/60)/24)+DATE(1970,1,1)</f>
        <v>42012.25</v>
      </c>
      <c r="O374" s="9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E375/D375</f>
        <v>7.3018222222222224</v>
      </c>
      <c r="G375" t="s">
        <v>20</v>
      </c>
      <c r="H375">
        <v>2106</v>
      </c>
      <c r="I375" s="5">
        <f>IFERROR(E375/H375,0)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>(((L375/60)/60)/24)+DATE(1970,1,1)</f>
        <v>42964.208333333328</v>
      </c>
      <c r="O375" s="9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E376/D376</f>
        <v>0.13185782556750297</v>
      </c>
      <c r="G376" t="s">
        <v>14</v>
      </c>
      <c r="H376">
        <v>441</v>
      </c>
      <c r="I376" s="5">
        <f>IFERROR(E376/H376,0)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>(((L376/60)/60)/24)+DATE(1970,1,1)</f>
        <v>43476.25</v>
      </c>
      <c r="O376" s="9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E377/D377</f>
        <v>0.54777777777777781</v>
      </c>
      <c r="G377" t="s">
        <v>14</v>
      </c>
      <c r="H377">
        <v>25</v>
      </c>
      <c r="I377" s="5">
        <f>IFERROR(E377/H377,0)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>(((L377/60)/60)/24)+DATE(1970,1,1)</f>
        <v>42293.208333333328</v>
      </c>
      <c r="O377" s="9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E378/D378</f>
        <v>3.6102941176470589</v>
      </c>
      <c r="G378" t="s">
        <v>20</v>
      </c>
      <c r="H378">
        <v>131</v>
      </c>
      <c r="I378" s="5">
        <f>IFERROR(E378/H378,0)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>(((L378/60)/60)/24)+DATE(1970,1,1)</f>
        <v>41826.208333333336</v>
      </c>
      <c r="O378" s="9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E379/D379</f>
        <v>0.10257545271629778</v>
      </c>
      <c r="G379" t="s">
        <v>14</v>
      </c>
      <c r="H379">
        <v>127</v>
      </c>
      <c r="I379" s="5">
        <f>IFERROR(E379/H379,0)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>(((L379/60)/60)/24)+DATE(1970,1,1)</f>
        <v>43760.208333333328</v>
      </c>
      <c r="O379" s="9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E380/D380</f>
        <v>0.13962962962962963</v>
      </c>
      <c r="G380" t="s">
        <v>14</v>
      </c>
      <c r="H380">
        <v>355</v>
      </c>
      <c r="I380" s="5">
        <f>IFERROR(E380/H380,0)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>(((L380/60)/60)/24)+DATE(1970,1,1)</f>
        <v>43241.208333333328</v>
      </c>
      <c r="O380" s="9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E381/D381</f>
        <v>0.40444444444444444</v>
      </c>
      <c r="G381" t="s">
        <v>14</v>
      </c>
      <c r="H381">
        <v>44</v>
      </c>
      <c r="I381" s="5">
        <f>IFERROR(E381/H381,0)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>(((L381/60)/60)/24)+DATE(1970,1,1)</f>
        <v>40843.208333333336</v>
      </c>
      <c r="O381" s="9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E382/D382</f>
        <v>1.6032</v>
      </c>
      <c r="G382" t="s">
        <v>20</v>
      </c>
      <c r="H382">
        <v>84</v>
      </c>
      <c r="I382" s="5">
        <f>IFERROR(E382/H382,0)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>(((L382/60)/60)/24)+DATE(1970,1,1)</f>
        <v>41448.208333333336</v>
      </c>
      <c r="O382" s="9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E383/D383</f>
        <v>1.8394339622641509</v>
      </c>
      <c r="G383" t="s">
        <v>20</v>
      </c>
      <c r="H383">
        <v>155</v>
      </c>
      <c r="I383" s="5">
        <f>IFERROR(E383/H383,0)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>(((L383/60)/60)/24)+DATE(1970,1,1)</f>
        <v>42163.208333333328</v>
      </c>
      <c r="O383" s="9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E384/D384</f>
        <v>0.63769230769230767</v>
      </c>
      <c r="G384" t="s">
        <v>14</v>
      </c>
      <c r="H384">
        <v>67</v>
      </c>
      <c r="I384" s="5">
        <f>IFERROR(E384/H384,0)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>(((L384/60)/60)/24)+DATE(1970,1,1)</f>
        <v>43024.208333333328</v>
      </c>
      <c r="O384" s="9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E385/D385</f>
        <v>2.2538095238095237</v>
      </c>
      <c r="G385" t="s">
        <v>20</v>
      </c>
      <c r="H385">
        <v>189</v>
      </c>
      <c r="I385" s="5">
        <f>IFERROR(E385/H385,0)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>(((L385/60)/60)/24)+DATE(1970,1,1)</f>
        <v>43509.25</v>
      </c>
      <c r="O385" s="9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E386/D386</f>
        <v>1.7200961538461539</v>
      </c>
      <c r="G386" t="s">
        <v>20</v>
      </c>
      <c r="H386">
        <v>4799</v>
      </c>
      <c r="I386" s="5">
        <f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>(((L386/60)/60)/24)+DATE(1970,1,1)</f>
        <v>42776.25</v>
      </c>
      <c r="O386" s="9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E387/D387</f>
        <v>1.4616709511568124</v>
      </c>
      <c r="G387" t="s">
        <v>20</v>
      </c>
      <c r="H387">
        <v>1137</v>
      </c>
      <c r="I387" s="5">
        <f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>(((L387/60)/60)/24)+DATE(1970,1,1)</f>
        <v>43553.208333333328</v>
      </c>
      <c r="O387" s="9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E388/D388</f>
        <v>0.76423616236162362</v>
      </c>
      <c r="G388" t="s">
        <v>14</v>
      </c>
      <c r="H388">
        <v>1068</v>
      </c>
      <c r="I388" s="5">
        <f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>(((L388/60)/60)/24)+DATE(1970,1,1)</f>
        <v>40355.208333333336</v>
      </c>
      <c r="O388" s="9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E389/D389</f>
        <v>0.39261467889908258</v>
      </c>
      <c r="G389" t="s">
        <v>14</v>
      </c>
      <c r="H389">
        <v>424</v>
      </c>
      <c r="I389" s="5">
        <f>IFERROR(E389/H389,0)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>(((L389/60)/60)/24)+DATE(1970,1,1)</f>
        <v>41072.208333333336</v>
      </c>
      <c r="O389" s="9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E390/D390</f>
        <v>0.11270034843205574</v>
      </c>
      <c r="G390" t="s">
        <v>74</v>
      </c>
      <c r="H390">
        <v>145</v>
      </c>
      <c r="I390" s="5">
        <f>IFERROR(E390/H390,0)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>(((L390/60)/60)/24)+DATE(1970,1,1)</f>
        <v>40912.25</v>
      </c>
      <c r="O390" s="9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E391/D391</f>
        <v>1.2211084337349398</v>
      </c>
      <c r="G391" t="s">
        <v>20</v>
      </c>
      <c r="H391">
        <v>1152</v>
      </c>
      <c r="I391" s="5">
        <f>IFERROR(E391/H391,0)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>(((L391/60)/60)/24)+DATE(1970,1,1)</f>
        <v>40479.208333333336</v>
      </c>
      <c r="O391" s="9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E392/D392</f>
        <v>1.8654166666666667</v>
      </c>
      <c r="G392" t="s">
        <v>20</v>
      </c>
      <c r="H392">
        <v>50</v>
      </c>
      <c r="I392" s="5">
        <f>IFERROR(E392/H392,0)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>(((L392/60)/60)/24)+DATE(1970,1,1)</f>
        <v>41530.208333333336</v>
      </c>
      <c r="O392" s="9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E393/D393</f>
        <v>7.27317880794702E-2</v>
      </c>
      <c r="G393" t="s">
        <v>14</v>
      </c>
      <c r="H393">
        <v>151</v>
      </c>
      <c r="I393" s="5">
        <f>IFERROR(E393/H393,0)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>(((L393/60)/60)/24)+DATE(1970,1,1)</f>
        <v>41653.25</v>
      </c>
      <c r="O393" s="9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E394/D394</f>
        <v>0.65642371234207963</v>
      </c>
      <c r="G394" t="s">
        <v>14</v>
      </c>
      <c r="H394">
        <v>1608</v>
      </c>
      <c r="I394" s="5">
        <f>IFERROR(E394/H394,0)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>(((L394/60)/60)/24)+DATE(1970,1,1)</f>
        <v>40549.25</v>
      </c>
      <c r="O394" s="9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E395/D395</f>
        <v>2.2896178343949045</v>
      </c>
      <c r="G395" t="s">
        <v>20</v>
      </c>
      <c r="H395">
        <v>3059</v>
      </c>
      <c r="I395" s="5">
        <f>IFERROR(E395/H395,0)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>(((L395/60)/60)/24)+DATE(1970,1,1)</f>
        <v>42933.208333333328</v>
      </c>
      <c r="O395" s="9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E396/D396</f>
        <v>4.6937499999999996</v>
      </c>
      <c r="G396" t="s">
        <v>20</v>
      </c>
      <c r="H396">
        <v>34</v>
      </c>
      <c r="I396" s="5">
        <f>IFERROR(E396/H396,0)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>(((L396/60)/60)/24)+DATE(1970,1,1)</f>
        <v>41484.208333333336</v>
      </c>
      <c r="O396" s="9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E397/D397</f>
        <v>1.3011267605633803</v>
      </c>
      <c r="G397" t="s">
        <v>20</v>
      </c>
      <c r="H397">
        <v>220</v>
      </c>
      <c r="I397" s="5">
        <f>IFERROR(E397/H397,0)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>(((L397/60)/60)/24)+DATE(1970,1,1)</f>
        <v>40885.25</v>
      </c>
      <c r="O397" s="9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E398/D398</f>
        <v>1.6705422993492407</v>
      </c>
      <c r="G398" t="s">
        <v>20</v>
      </c>
      <c r="H398">
        <v>1604</v>
      </c>
      <c r="I398" s="5">
        <f>IFERROR(E398/H398,0)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>(((L398/60)/60)/24)+DATE(1970,1,1)</f>
        <v>43378.208333333328</v>
      </c>
      <c r="O398" s="9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E399/D399</f>
        <v>1.738641975308642</v>
      </c>
      <c r="G399" t="s">
        <v>20</v>
      </c>
      <c r="H399">
        <v>454</v>
      </c>
      <c r="I399" s="5">
        <f>IFERROR(E399/H399,0)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>(((L399/60)/60)/24)+DATE(1970,1,1)</f>
        <v>41417.208333333336</v>
      </c>
      <c r="O399" s="9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E400/D400</f>
        <v>7.1776470588235295</v>
      </c>
      <c r="G400" t="s">
        <v>20</v>
      </c>
      <c r="H400">
        <v>123</v>
      </c>
      <c r="I400" s="5">
        <f>IFERROR(E400/H400,0)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>(((L400/60)/60)/24)+DATE(1970,1,1)</f>
        <v>43228.208333333328</v>
      </c>
      <c r="O400" s="9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E401/D401</f>
        <v>0.63850976361767731</v>
      </c>
      <c r="G401" t="s">
        <v>14</v>
      </c>
      <c r="H401">
        <v>941</v>
      </c>
      <c r="I401" s="5">
        <f>IFERROR(E401/H401,0)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>(((L401/60)/60)/24)+DATE(1970,1,1)</f>
        <v>40576.25</v>
      </c>
      <c r="O401" s="9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E402/D402</f>
        <v>0.02</v>
      </c>
      <c r="G402" t="s">
        <v>14</v>
      </c>
      <c r="H402">
        <v>1</v>
      </c>
      <c r="I402" s="5">
        <f>IFERROR(E402/H402,0)</f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>(((L402/60)/60)/24)+DATE(1970,1,1)</f>
        <v>41502.208333333336</v>
      </c>
      <c r="O402" s="9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E403/D403</f>
        <v>15.302222222222222</v>
      </c>
      <c r="G403" t="s">
        <v>20</v>
      </c>
      <c r="H403">
        <v>299</v>
      </c>
      <c r="I403" s="5">
        <f>IFERROR(E403/H403,0)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>(((L403/60)/60)/24)+DATE(1970,1,1)</f>
        <v>43765.208333333328</v>
      </c>
      <c r="O403" s="9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E404/D404</f>
        <v>0.40356164383561643</v>
      </c>
      <c r="G404" t="s">
        <v>14</v>
      </c>
      <c r="H404">
        <v>40</v>
      </c>
      <c r="I404" s="5">
        <f>IFERROR(E404/H404,0)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>(((L404/60)/60)/24)+DATE(1970,1,1)</f>
        <v>40914.25</v>
      </c>
      <c r="O404" s="9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E405/D405</f>
        <v>0.86220633299284988</v>
      </c>
      <c r="G405" t="s">
        <v>14</v>
      </c>
      <c r="H405">
        <v>3015</v>
      </c>
      <c r="I405" s="5">
        <f>IFERROR(E405/H405,0)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>(((L405/60)/60)/24)+DATE(1970,1,1)</f>
        <v>40310.208333333336</v>
      </c>
      <c r="O405" s="9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E406/D406</f>
        <v>3.1558486707566464</v>
      </c>
      <c r="G406" t="s">
        <v>20</v>
      </c>
      <c r="H406">
        <v>2237</v>
      </c>
      <c r="I406" s="5">
        <f>IFERROR(E406/H406,0)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>(((L406/60)/60)/24)+DATE(1970,1,1)</f>
        <v>43053.25</v>
      </c>
      <c r="O406" s="9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E407/D407</f>
        <v>0.89618243243243245</v>
      </c>
      <c r="G407" t="s">
        <v>14</v>
      </c>
      <c r="H407">
        <v>435</v>
      </c>
      <c r="I407" s="5">
        <f>IFERROR(E407/H407,0)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>(((L407/60)/60)/24)+DATE(1970,1,1)</f>
        <v>43255.208333333328</v>
      </c>
      <c r="O407" s="9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E408/D408</f>
        <v>1.8214503816793892</v>
      </c>
      <c r="G408" t="s">
        <v>20</v>
      </c>
      <c r="H408">
        <v>645</v>
      </c>
      <c r="I408" s="5">
        <f>IFERROR(E408/H408,0)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>(((L408/60)/60)/24)+DATE(1970,1,1)</f>
        <v>41304.25</v>
      </c>
      <c r="O408" s="9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E409/D409</f>
        <v>3.5588235294117645</v>
      </c>
      <c r="G409" t="s">
        <v>20</v>
      </c>
      <c r="H409">
        <v>484</v>
      </c>
      <c r="I409" s="5">
        <f>IFERROR(E409/H409,0)</f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>(((L409/60)/60)/24)+DATE(1970,1,1)</f>
        <v>43751.208333333328</v>
      </c>
      <c r="O409" s="9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E410/D410</f>
        <v>1.3183695652173912</v>
      </c>
      <c r="G410" t="s">
        <v>20</v>
      </c>
      <c r="H410">
        <v>154</v>
      </c>
      <c r="I410" s="5">
        <f>IFERROR(E410/H410,0)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>(((L410/60)/60)/24)+DATE(1970,1,1)</f>
        <v>42541.208333333328</v>
      </c>
      <c r="O410" s="9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E411/D411</f>
        <v>0.46315634218289087</v>
      </c>
      <c r="G411" t="s">
        <v>14</v>
      </c>
      <c r="H411">
        <v>714</v>
      </c>
      <c r="I411" s="5">
        <f>IFERROR(E411/H411,0)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>(((L411/60)/60)/24)+DATE(1970,1,1)</f>
        <v>42843.208333333328</v>
      </c>
      <c r="O411" s="9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E412/D412</f>
        <v>0.36132726089785294</v>
      </c>
      <c r="G412" t="s">
        <v>47</v>
      </c>
      <c r="H412">
        <v>1111</v>
      </c>
      <c r="I412" s="5">
        <f>IFERROR(E412/H412,0)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>(((L412/60)/60)/24)+DATE(1970,1,1)</f>
        <v>42122.208333333328</v>
      </c>
      <c r="O412" s="9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E413/D413</f>
        <v>1.0462820512820512</v>
      </c>
      <c r="G413" t="s">
        <v>20</v>
      </c>
      <c r="H413">
        <v>82</v>
      </c>
      <c r="I413" s="5">
        <f>IFERROR(E413/H413,0)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>(((L413/60)/60)/24)+DATE(1970,1,1)</f>
        <v>42884.208333333328</v>
      </c>
      <c r="O413" s="9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E414/D414</f>
        <v>6.6885714285714286</v>
      </c>
      <c r="G414" t="s">
        <v>20</v>
      </c>
      <c r="H414">
        <v>134</v>
      </c>
      <c r="I414" s="5">
        <f>IFERROR(E414/H414,0)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>(((L414/60)/60)/24)+DATE(1970,1,1)</f>
        <v>41642.25</v>
      </c>
      <c r="O414" s="9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E415/D415</f>
        <v>0.62072823218997364</v>
      </c>
      <c r="G415" t="s">
        <v>47</v>
      </c>
      <c r="H415">
        <v>1089</v>
      </c>
      <c r="I415" s="5">
        <f>IFERROR(E415/H415,0)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>(((L415/60)/60)/24)+DATE(1970,1,1)</f>
        <v>43431.25</v>
      </c>
      <c r="O415" s="9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E416/D416</f>
        <v>0.84699787460148779</v>
      </c>
      <c r="G416" t="s">
        <v>14</v>
      </c>
      <c r="H416">
        <v>5497</v>
      </c>
      <c r="I416" s="5">
        <f>IFERROR(E416/H416,0)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>(((L416/60)/60)/24)+DATE(1970,1,1)</f>
        <v>40288.208333333336</v>
      </c>
      <c r="O416" s="9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E417/D417</f>
        <v>0.11059030837004405</v>
      </c>
      <c r="G417" t="s">
        <v>14</v>
      </c>
      <c r="H417">
        <v>418</v>
      </c>
      <c r="I417" s="5">
        <f>IFERROR(E417/H417,0)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>(((L417/60)/60)/24)+DATE(1970,1,1)</f>
        <v>40921.25</v>
      </c>
      <c r="O417" s="9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E418/D418</f>
        <v>0.43838781575037145</v>
      </c>
      <c r="G418" t="s">
        <v>14</v>
      </c>
      <c r="H418">
        <v>1439</v>
      </c>
      <c r="I418" s="5">
        <f>IFERROR(E418/H418,0)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>(((L418/60)/60)/24)+DATE(1970,1,1)</f>
        <v>40560.25</v>
      </c>
      <c r="O418" s="9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E419/D419</f>
        <v>0.55470588235294116</v>
      </c>
      <c r="G419" t="s">
        <v>14</v>
      </c>
      <c r="H419">
        <v>15</v>
      </c>
      <c r="I419" s="5">
        <f>IFERROR(E419/H419,0)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>(((L419/60)/60)/24)+DATE(1970,1,1)</f>
        <v>43407.208333333328</v>
      </c>
      <c r="O419" s="9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E420/D420</f>
        <v>0.57399511301160655</v>
      </c>
      <c r="G420" t="s">
        <v>14</v>
      </c>
      <c r="H420">
        <v>1999</v>
      </c>
      <c r="I420" s="5">
        <f>IFERROR(E420/H420,0)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>(((L420/60)/60)/24)+DATE(1970,1,1)</f>
        <v>41035.208333333336</v>
      </c>
      <c r="O420" s="9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E421/D421</f>
        <v>1.2343497363796134</v>
      </c>
      <c r="G421" t="s">
        <v>20</v>
      </c>
      <c r="H421">
        <v>5203</v>
      </c>
      <c r="I421" s="5">
        <f>IFERROR(E421/H421,0)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>(((L421/60)/60)/24)+DATE(1970,1,1)</f>
        <v>40899.25</v>
      </c>
      <c r="O421" s="9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E422/D422</f>
        <v>1.2846</v>
      </c>
      <c r="G422" t="s">
        <v>20</v>
      </c>
      <c r="H422">
        <v>94</v>
      </c>
      <c r="I422" s="5">
        <f>IFERROR(E422/H422,0)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>(((L422/60)/60)/24)+DATE(1970,1,1)</f>
        <v>42911.208333333328</v>
      </c>
      <c r="O422" s="9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E423/D423</f>
        <v>0.63989361702127656</v>
      </c>
      <c r="G423" t="s">
        <v>14</v>
      </c>
      <c r="H423">
        <v>118</v>
      </c>
      <c r="I423" s="5">
        <f>IFERROR(E423/H423,0)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>(((L423/60)/60)/24)+DATE(1970,1,1)</f>
        <v>42915.208333333328</v>
      </c>
      <c r="O423" s="9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E424/D424</f>
        <v>1.2729885057471264</v>
      </c>
      <c r="G424" t="s">
        <v>20</v>
      </c>
      <c r="H424">
        <v>205</v>
      </c>
      <c r="I424" s="5">
        <f>IFERROR(E424/H424,0)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>(((L424/60)/60)/24)+DATE(1970,1,1)</f>
        <v>40285.208333333336</v>
      </c>
      <c r="O424" s="9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E425/D425</f>
        <v>0.10638024357239513</v>
      </c>
      <c r="G425" t="s">
        <v>14</v>
      </c>
      <c r="H425">
        <v>162</v>
      </c>
      <c r="I425" s="5">
        <f>IFERROR(E425/H425,0)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>(((L425/60)/60)/24)+DATE(1970,1,1)</f>
        <v>40808.208333333336</v>
      </c>
      <c r="O425" s="9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E426/D426</f>
        <v>0.40470588235294119</v>
      </c>
      <c r="G426" t="s">
        <v>14</v>
      </c>
      <c r="H426">
        <v>83</v>
      </c>
      <c r="I426" s="5">
        <f>IFERROR(E426/H426,0)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>(((L426/60)/60)/24)+DATE(1970,1,1)</f>
        <v>43208.208333333328</v>
      </c>
      <c r="O426" s="9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E427/D427</f>
        <v>2.8766666666666665</v>
      </c>
      <c r="G427" t="s">
        <v>20</v>
      </c>
      <c r="H427">
        <v>92</v>
      </c>
      <c r="I427" s="5">
        <f>IFERROR(E427/H427,0)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>(((L427/60)/60)/24)+DATE(1970,1,1)</f>
        <v>42213.208333333328</v>
      </c>
      <c r="O427" s="9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E428/D428</f>
        <v>5.7294444444444448</v>
      </c>
      <c r="G428" t="s">
        <v>20</v>
      </c>
      <c r="H428">
        <v>219</v>
      </c>
      <c r="I428" s="5">
        <f>IFERROR(E428/H428,0)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>(((L428/60)/60)/24)+DATE(1970,1,1)</f>
        <v>41332.25</v>
      </c>
      <c r="O428" s="9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E429/D429</f>
        <v>1.1290429799426933</v>
      </c>
      <c r="G429" t="s">
        <v>20</v>
      </c>
      <c r="H429">
        <v>2526</v>
      </c>
      <c r="I429" s="5">
        <f>IFERROR(E429/H429,0)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>(((L429/60)/60)/24)+DATE(1970,1,1)</f>
        <v>41895.208333333336</v>
      </c>
      <c r="O429" s="9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E430/D430</f>
        <v>0.46387573964497042</v>
      </c>
      <c r="G430" t="s">
        <v>14</v>
      </c>
      <c r="H430">
        <v>747</v>
      </c>
      <c r="I430" s="5">
        <f>IFERROR(E430/H430,0)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>(((L430/60)/60)/24)+DATE(1970,1,1)</f>
        <v>40585.25</v>
      </c>
      <c r="O430" s="9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E431/D431</f>
        <v>0.90675916230366493</v>
      </c>
      <c r="G431" t="s">
        <v>74</v>
      </c>
      <c r="H431">
        <v>2138</v>
      </c>
      <c r="I431" s="5">
        <f>IFERROR(E431/H431,0)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>(((L431/60)/60)/24)+DATE(1970,1,1)</f>
        <v>41680.25</v>
      </c>
      <c r="O431" s="9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E432/D432</f>
        <v>0.67740740740740746</v>
      </c>
      <c r="G432" t="s">
        <v>14</v>
      </c>
      <c r="H432">
        <v>84</v>
      </c>
      <c r="I432" s="5">
        <f>IFERROR(E432/H432,0)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>(((L432/60)/60)/24)+DATE(1970,1,1)</f>
        <v>43737.208333333328</v>
      </c>
      <c r="O432" s="9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E433/D433</f>
        <v>1.9249019607843136</v>
      </c>
      <c r="G433" t="s">
        <v>20</v>
      </c>
      <c r="H433">
        <v>94</v>
      </c>
      <c r="I433" s="5">
        <f>IFERROR(E433/H433,0)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>(((L433/60)/60)/24)+DATE(1970,1,1)</f>
        <v>43273.208333333328</v>
      </c>
      <c r="O433" s="9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E434/D434</f>
        <v>0.82714285714285718</v>
      </c>
      <c r="G434" t="s">
        <v>14</v>
      </c>
      <c r="H434">
        <v>91</v>
      </c>
      <c r="I434" s="5">
        <f>IFERROR(E434/H434,0)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>(((L434/60)/60)/24)+DATE(1970,1,1)</f>
        <v>41761.208333333336</v>
      </c>
      <c r="O434" s="9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E435/D435</f>
        <v>0.54163920922570019</v>
      </c>
      <c r="G435" t="s">
        <v>14</v>
      </c>
      <c r="H435">
        <v>792</v>
      </c>
      <c r="I435" s="5">
        <f>IFERROR(E435/H435,0)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>(((L435/60)/60)/24)+DATE(1970,1,1)</f>
        <v>41603.25</v>
      </c>
      <c r="O435" s="9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E436/D436</f>
        <v>0.16722222222222222</v>
      </c>
      <c r="G436" t="s">
        <v>74</v>
      </c>
      <c r="H436">
        <v>10</v>
      </c>
      <c r="I436" s="5">
        <f>IFERROR(E436/H436,0)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>(((L436/60)/60)/24)+DATE(1970,1,1)</f>
        <v>42705.25</v>
      </c>
      <c r="O436" s="9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E437/D437</f>
        <v>1.168766404199475</v>
      </c>
      <c r="G437" t="s">
        <v>20</v>
      </c>
      <c r="H437">
        <v>1713</v>
      </c>
      <c r="I437" s="5">
        <f>IFERROR(E437/H437,0)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>(((L437/60)/60)/24)+DATE(1970,1,1)</f>
        <v>41988.25</v>
      </c>
      <c r="O437" s="9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E438/D438</f>
        <v>10.521538461538462</v>
      </c>
      <c r="G438" t="s">
        <v>20</v>
      </c>
      <c r="H438">
        <v>249</v>
      </c>
      <c r="I438" s="5">
        <f>IFERROR(E438/H438,0)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>(((L438/60)/60)/24)+DATE(1970,1,1)</f>
        <v>43575.208333333328</v>
      </c>
      <c r="O438" s="9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E439/D439</f>
        <v>1.2307407407407407</v>
      </c>
      <c r="G439" t="s">
        <v>20</v>
      </c>
      <c r="H439">
        <v>192</v>
      </c>
      <c r="I439" s="5">
        <f>IFERROR(E439/H439,0)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>(((L439/60)/60)/24)+DATE(1970,1,1)</f>
        <v>42260.208333333328</v>
      </c>
      <c r="O439" s="9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E440/D440</f>
        <v>1.7863855421686747</v>
      </c>
      <c r="G440" t="s">
        <v>20</v>
      </c>
      <c r="H440">
        <v>247</v>
      </c>
      <c r="I440" s="5">
        <f>IFERROR(E440/H440,0)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>(((L440/60)/60)/24)+DATE(1970,1,1)</f>
        <v>41337.25</v>
      </c>
      <c r="O440" s="9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E441/D441</f>
        <v>3.5528169014084505</v>
      </c>
      <c r="G441" t="s">
        <v>20</v>
      </c>
      <c r="H441">
        <v>2293</v>
      </c>
      <c r="I441" s="5">
        <f>IFERROR(E441/H441,0)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>(((L441/60)/60)/24)+DATE(1970,1,1)</f>
        <v>42680.208333333328</v>
      </c>
      <c r="O441" s="9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E442/D442</f>
        <v>1.6190634146341463</v>
      </c>
      <c r="G442" t="s">
        <v>20</v>
      </c>
      <c r="H442">
        <v>3131</v>
      </c>
      <c r="I442" s="5">
        <f>IFERROR(E442/H442,0)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>(((L442/60)/60)/24)+DATE(1970,1,1)</f>
        <v>42916.208333333328</v>
      </c>
      <c r="O442" s="9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E443/D443</f>
        <v>0.24914285714285714</v>
      </c>
      <c r="G443" t="s">
        <v>14</v>
      </c>
      <c r="H443">
        <v>32</v>
      </c>
      <c r="I443" s="5">
        <f>IFERROR(E443/H443,0)</f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>(((L443/60)/60)/24)+DATE(1970,1,1)</f>
        <v>41025.208333333336</v>
      </c>
      <c r="O443" s="9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E444/D444</f>
        <v>1.9872222222222222</v>
      </c>
      <c r="G444" t="s">
        <v>20</v>
      </c>
      <c r="H444">
        <v>143</v>
      </c>
      <c r="I444" s="5">
        <f>IFERROR(E444/H444,0)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>(((L444/60)/60)/24)+DATE(1970,1,1)</f>
        <v>42980.208333333328</v>
      </c>
      <c r="O444" s="9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E445/D445</f>
        <v>0.34752688172043011</v>
      </c>
      <c r="G445" t="s">
        <v>74</v>
      </c>
      <c r="H445">
        <v>90</v>
      </c>
      <c r="I445" s="5">
        <f>IFERROR(E445/H445,0)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>(((L445/60)/60)/24)+DATE(1970,1,1)</f>
        <v>40451.208333333336</v>
      </c>
      <c r="O445" s="9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E446/D446</f>
        <v>1.7641935483870967</v>
      </c>
      <c r="G446" t="s">
        <v>20</v>
      </c>
      <c r="H446">
        <v>296</v>
      </c>
      <c r="I446" s="5">
        <f>IFERROR(E446/H446,0)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>(((L446/60)/60)/24)+DATE(1970,1,1)</f>
        <v>40748.208333333336</v>
      </c>
      <c r="O446" s="9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E447/D447</f>
        <v>5.1138095238095236</v>
      </c>
      <c r="G447" t="s">
        <v>20</v>
      </c>
      <c r="H447">
        <v>170</v>
      </c>
      <c r="I447" s="5">
        <f>IFERROR(E447/H447,0)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>(((L447/60)/60)/24)+DATE(1970,1,1)</f>
        <v>40515.25</v>
      </c>
      <c r="O447" s="9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E448/D448</f>
        <v>0.82044117647058823</v>
      </c>
      <c r="G448" t="s">
        <v>14</v>
      </c>
      <c r="H448">
        <v>186</v>
      </c>
      <c r="I448" s="5">
        <f>IFERROR(E448/H448,0)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>(((L448/60)/60)/24)+DATE(1970,1,1)</f>
        <v>41261.25</v>
      </c>
      <c r="O448" s="9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E449/D449</f>
        <v>0.24326030927835052</v>
      </c>
      <c r="G449" t="s">
        <v>74</v>
      </c>
      <c r="H449">
        <v>439</v>
      </c>
      <c r="I449" s="5">
        <f>IFERROR(E449/H449,0)</f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>(((L449/60)/60)/24)+DATE(1970,1,1)</f>
        <v>43088.25</v>
      </c>
      <c r="O449" s="9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E450/D450</f>
        <v>0.50482758620689661</v>
      </c>
      <c r="G450" t="s">
        <v>14</v>
      </c>
      <c r="H450">
        <v>605</v>
      </c>
      <c r="I450" s="5">
        <f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>(((L450/60)/60)/24)+DATE(1970,1,1)</f>
        <v>41378.208333333336</v>
      </c>
      <c r="O450" s="9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E451/D451</f>
        <v>9.67</v>
      </c>
      <c r="G451" t="s">
        <v>20</v>
      </c>
      <c r="H451">
        <v>86</v>
      </c>
      <c r="I451" s="5">
        <f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>(((L451/60)/60)/24)+DATE(1970,1,1)</f>
        <v>43530.25</v>
      </c>
      <c r="O451" s="9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E452/D452</f>
        <v>0.04</v>
      </c>
      <c r="G452" t="s">
        <v>14</v>
      </c>
      <c r="H452">
        <v>1</v>
      </c>
      <c r="I452" s="5">
        <f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>(((L452/60)/60)/24)+DATE(1970,1,1)</f>
        <v>43394.208333333328</v>
      </c>
      <c r="O452" s="9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E453/D453</f>
        <v>1.2284501347708894</v>
      </c>
      <c r="G453" t="s">
        <v>20</v>
      </c>
      <c r="H453">
        <v>6286</v>
      </c>
      <c r="I453" s="5">
        <f>IFERROR(E453/H453,0)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>(((L453/60)/60)/24)+DATE(1970,1,1)</f>
        <v>42935.208333333328</v>
      </c>
      <c r="O453" s="9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E454/D454</f>
        <v>0.63437500000000002</v>
      </c>
      <c r="G454" t="s">
        <v>14</v>
      </c>
      <c r="H454">
        <v>31</v>
      </c>
      <c r="I454" s="5">
        <f>IFERROR(E454/H454,0)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>(((L454/60)/60)/24)+DATE(1970,1,1)</f>
        <v>40365.208333333336</v>
      </c>
      <c r="O454" s="9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E455/D455</f>
        <v>0.56331688596491225</v>
      </c>
      <c r="G455" t="s">
        <v>14</v>
      </c>
      <c r="H455">
        <v>1181</v>
      </c>
      <c r="I455" s="5">
        <f>IFERROR(E455/H455,0)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>(((L455/60)/60)/24)+DATE(1970,1,1)</f>
        <v>42705.25</v>
      </c>
      <c r="O455" s="9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E456/D456</f>
        <v>0.44074999999999998</v>
      </c>
      <c r="G456" t="s">
        <v>14</v>
      </c>
      <c r="H456">
        <v>39</v>
      </c>
      <c r="I456" s="5">
        <f>IFERROR(E456/H456,0)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>(((L456/60)/60)/24)+DATE(1970,1,1)</f>
        <v>41568.208333333336</v>
      </c>
      <c r="O456" s="9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E457/D457</f>
        <v>1.1837253218884121</v>
      </c>
      <c r="G457" t="s">
        <v>20</v>
      </c>
      <c r="H457">
        <v>3727</v>
      </c>
      <c r="I457" s="5">
        <f>IFERROR(E457/H457,0)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>(((L457/60)/60)/24)+DATE(1970,1,1)</f>
        <v>40809.208333333336</v>
      </c>
      <c r="O457" s="9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E458/D458</f>
        <v>1.041243169398907</v>
      </c>
      <c r="G458" t="s">
        <v>20</v>
      </c>
      <c r="H458">
        <v>1605</v>
      </c>
      <c r="I458" s="5">
        <f>IFERROR(E458/H458,0)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>(((L458/60)/60)/24)+DATE(1970,1,1)</f>
        <v>43141.25</v>
      </c>
      <c r="O458" s="9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E459/D459</f>
        <v>0.26640000000000003</v>
      </c>
      <c r="G459" t="s">
        <v>14</v>
      </c>
      <c r="H459">
        <v>46</v>
      </c>
      <c r="I459" s="5">
        <f>IFERROR(E459/H459,0)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>(((L459/60)/60)/24)+DATE(1970,1,1)</f>
        <v>42657.208333333328</v>
      </c>
      <c r="O459" s="9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E460/D460</f>
        <v>3.5120118343195266</v>
      </c>
      <c r="G460" t="s">
        <v>20</v>
      </c>
      <c r="H460">
        <v>2120</v>
      </c>
      <c r="I460" s="5">
        <f>IFERROR(E460/H460,0)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>(((L460/60)/60)/24)+DATE(1970,1,1)</f>
        <v>40265.208333333336</v>
      </c>
      <c r="O460" s="9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E461/D461</f>
        <v>0.90063492063492068</v>
      </c>
      <c r="G461" t="s">
        <v>14</v>
      </c>
      <c r="H461">
        <v>105</v>
      </c>
      <c r="I461" s="5">
        <f>IFERROR(E461/H461,0)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>(((L461/60)/60)/24)+DATE(1970,1,1)</f>
        <v>42001.25</v>
      </c>
      <c r="O461" s="9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E462/D462</f>
        <v>1.7162500000000001</v>
      </c>
      <c r="G462" t="s">
        <v>20</v>
      </c>
      <c r="H462">
        <v>50</v>
      </c>
      <c r="I462" s="5">
        <f>IFERROR(E462/H462,0)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>(((L462/60)/60)/24)+DATE(1970,1,1)</f>
        <v>40399.208333333336</v>
      </c>
      <c r="O462" s="9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E463/D463</f>
        <v>1.4104655870445344</v>
      </c>
      <c r="G463" t="s">
        <v>20</v>
      </c>
      <c r="H463">
        <v>2080</v>
      </c>
      <c r="I463" s="5">
        <f>IFERROR(E463/H463,0)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>(((L463/60)/60)/24)+DATE(1970,1,1)</f>
        <v>41757.208333333336</v>
      </c>
      <c r="O463" s="9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E464/D464</f>
        <v>0.30579449152542371</v>
      </c>
      <c r="G464" t="s">
        <v>14</v>
      </c>
      <c r="H464">
        <v>535</v>
      </c>
      <c r="I464" s="5">
        <f>IFERROR(E464/H464,0)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>(((L464/60)/60)/24)+DATE(1970,1,1)</f>
        <v>41304.25</v>
      </c>
      <c r="O464" s="9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E465/D465</f>
        <v>1.0816455696202532</v>
      </c>
      <c r="G465" t="s">
        <v>20</v>
      </c>
      <c r="H465">
        <v>2105</v>
      </c>
      <c r="I465" s="5">
        <f>IFERROR(E465/H465,0)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>(((L465/60)/60)/24)+DATE(1970,1,1)</f>
        <v>41639.25</v>
      </c>
      <c r="O465" s="9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E466/D466</f>
        <v>1.3345505617977529</v>
      </c>
      <c r="G466" t="s">
        <v>20</v>
      </c>
      <c r="H466">
        <v>2436</v>
      </c>
      <c r="I466" s="5">
        <f>IFERROR(E466/H466,0)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>(((L466/60)/60)/24)+DATE(1970,1,1)</f>
        <v>43142.25</v>
      </c>
      <c r="O466" s="9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E467/D467</f>
        <v>1.8785106382978722</v>
      </c>
      <c r="G467" t="s">
        <v>20</v>
      </c>
      <c r="H467">
        <v>80</v>
      </c>
      <c r="I467" s="5">
        <f>IFERROR(E467/H467,0)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>(((L467/60)/60)/24)+DATE(1970,1,1)</f>
        <v>43127.25</v>
      </c>
      <c r="O467" s="9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E468/D468</f>
        <v>3.32</v>
      </c>
      <c r="G468" t="s">
        <v>20</v>
      </c>
      <c r="H468">
        <v>42</v>
      </c>
      <c r="I468" s="5">
        <f>IFERROR(E468/H468,0)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>(((L468/60)/60)/24)+DATE(1970,1,1)</f>
        <v>41409.208333333336</v>
      </c>
      <c r="O468" s="9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E469/D469</f>
        <v>5.7521428571428572</v>
      </c>
      <c r="G469" t="s">
        <v>20</v>
      </c>
      <c r="H469">
        <v>139</v>
      </c>
      <c r="I469" s="5">
        <f>IFERROR(E469/H469,0)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>(((L469/60)/60)/24)+DATE(1970,1,1)</f>
        <v>42331.25</v>
      </c>
      <c r="O469" s="9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E470/D470</f>
        <v>0.40500000000000003</v>
      </c>
      <c r="G470" t="s">
        <v>14</v>
      </c>
      <c r="H470">
        <v>16</v>
      </c>
      <c r="I470" s="5">
        <f>IFERROR(E470/H470,0)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>(((L470/60)/60)/24)+DATE(1970,1,1)</f>
        <v>43569.208333333328</v>
      </c>
      <c r="O470" s="9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E471/D471</f>
        <v>1.8442857142857143</v>
      </c>
      <c r="G471" t="s">
        <v>20</v>
      </c>
      <c r="H471">
        <v>159</v>
      </c>
      <c r="I471" s="5">
        <f>IFERROR(E471/H471,0)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>(((L471/60)/60)/24)+DATE(1970,1,1)</f>
        <v>42142.208333333328</v>
      </c>
      <c r="O471" s="9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E472/D472</f>
        <v>2.8580555555555556</v>
      </c>
      <c r="G472" t="s">
        <v>20</v>
      </c>
      <c r="H472">
        <v>381</v>
      </c>
      <c r="I472" s="5">
        <f>IFERROR(E472/H472,0)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>(((L472/60)/60)/24)+DATE(1970,1,1)</f>
        <v>42716.25</v>
      </c>
      <c r="O472" s="9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E473/D473</f>
        <v>3.19</v>
      </c>
      <c r="G473" t="s">
        <v>20</v>
      </c>
      <c r="H473">
        <v>194</v>
      </c>
      <c r="I473" s="5">
        <f>IFERROR(E473/H473,0)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>(((L473/60)/60)/24)+DATE(1970,1,1)</f>
        <v>41031.208333333336</v>
      </c>
      <c r="O473" s="9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E474/D474</f>
        <v>0.39234070221066319</v>
      </c>
      <c r="G474" t="s">
        <v>14</v>
      </c>
      <c r="H474">
        <v>575</v>
      </c>
      <c r="I474" s="5">
        <f>IFERROR(E474/H474,0)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>(((L474/60)/60)/24)+DATE(1970,1,1)</f>
        <v>43535.208333333328</v>
      </c>
      <c r="O474" s="9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E475/D475</f>
        <v>1.7814000000000001</v>
      </c>
      <c r="G475" t="s">
        <v>20</v>
      </c>
      <c r="H475">
        <v>106</v>
      </c>
      <c r="I475" s="5">
        <f>IFERROR(E475/H475,0)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>(((L475/60)/60)/24)+DATE(1970,1,1)</f>
        <v>43277.208333333328</v>
      </c>
      <c r="O475" s="9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E476/D476</f>
        <v>3.6515</v>
      </c>
      <c r="G476" t="s">
        <v>20</v>
      </c>
      <c r="H476">
        <v>142</v>
      </c>
      <c r="I476" s="5">
        <f>IFERROR(E476/H476,0)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>(((L476/60)/60)/24)+DATE(1970,1,1)</f>
        <v>41989.25</v>
      </c>
      <c r="O476" s="9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E477/D477</f>
        <v>1.1394594594594594</v>
      </c>
      <c r="G477" t="s">
        <v>20</v>
      </c>
      <c r="H477">
        <v>211</v>
      </c>
      <c r="I477" s="5">
        <f>IFERROR(E477/H477,0)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>(((L477/60)/60)/24)+DATE(1970,1,1)</f>
        <v>41450.208333333336</v>
      </c>
      <c r="O477" s="9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E478/D478</f>
        <v>0.29828720626631855</v>
      </c>
      <c r="G478" t="s">
        <v>14</v>
      </c>
      <c r="H478">
        <v>1120</v>
      </c>
      <c r="I478" s="5">
        <f>IFERROR(E478/H478,0)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>(((L478/60)/60)/24)+DATE(1970,1,1)</f>
        <v>43322.208333333328</v>
      </c>
      <c r="O478" s="9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E479/D479</f>
        <v>0.54270588235294115</v>
      </c>
      <c r="G479" t="s">
        <v>14</v>
      </c>
      <c r="H479">
        <v>113</v>
      </c>
      <c r="I479" s="5">
        <f>IFERROR(E479/H479,0)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>(((L479/60)/60)/24)+DATE(1970,1,1)</f>
        <v>40720.208333333336</v>
      </c>
      <c r="O479" s="9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E480/D480</f>
        <v>2.3634156976744185</v>
      </c>
      <c r="G480" t="s">
        <v>20</v>
      </c>
      <c r="H480">
        <v>2756</v>
      </c>
      <c r="I480" s="5">
        <f>IFERROR(E480/H480,0)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>(((L480/60)/60)/24)+DATE(1970,1,1)</f>
        <v>42072.208333333328</v>
      </c>
      <c r="O480" s="9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E481/D481</f>
        <v>5.1291666666666664</v>
      </c>
      <c r="G481" t="s">
        <v>20</v>
      </c>
      <c r="H481">
        <v>173</v>
      </c>
      <c r="I481" s="5">
        <f>IFERROR(E481/H481,0)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>(((L481/60)/60)/24)+DATE(1970,1,1)</f>
        <v>42945.208333333328</v>
      </c>
      <c r="O481" s="9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E482/D482</f>
        <v>1.0065116279069768</v>
      </c>
      <c r="G482" t="s">
        <v>20</v>
      </c>
      <c r="H482">
        <v>87</v>
      </c>
      <c r="I482" s="5">
        <f>IFERROR(E482/H482,0)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>(((L482/60)/60)/24)+DATE(1970,1,1)</f>
        <v>40248.25</v>
      </c>
      <c r="O482" s="9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E483/D483</f>
        <v>0.81348423194303154</v>
      </c>
      <c r="G483" t="s">
        <v>14</v>
      </c>
      <c r="H483">
        <v>1538</v>
      </c>
      <c r="I483" s="5">
        <f>IFERROR(E483/H483,0)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>(((L483/60)/60)/24)+DATE(1970,1,1)</f>
        <v>41913.208333333336</v>
      </c>
      <c r="O483" s="9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E484/D484</f>
        <v>0.16404761904761905</v>
      </c>
      <c r="G484" t="s">
        <v>14</v>
      </c>
      <c r="H484">
        <v>9</v>
      </c>
      <c r="I484" s="5">
        <f>IFERROR(E484/H484,0)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>(((L484/60)/60)/24)+DATE(1970,1,1)</f>
        <v>40963.25</v>
      </c>
      <c r="O484" s="9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E485/D485</f>
        <v>0.52774617067833696</v>
      </c>
      <c r="G485" t="s">
        <v>14</v>
      </c>
      <c r="H485">
        <v>554</v>
      </c>
      <c r="I485" s="5">
        <f>IFERROR(E485/H485,0)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>(((L485/60)/60)/24)+DATE(1970,1,1)</f>
        <v>43811.25</v>
      </c>
      <c r="O485" s="9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E486/D486</f>
        <v>2.6020608108108108</v>
      </c>
      <c r="G486" t="s">
        <v>20</v>
      </c>
      <c r="H486">
        <v>1572</v>
      </c>
      <c r="I486" s="5">
        <f>IFERROR(E486/H486,0)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>(((L486/60)/60)/24)+DATE(1970,1,1)</f>
        <v>41855.208333333336</v>
      </c>
      <c r="O486" s="9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E487/D487</f>
        <v>0.30732891832229581</v>
      </c>
      <c r="G487" t="s">
        <v>14</v>
      </c>
      <c r="H487">
        <v>648</v>
      </c>
      <c r="I487" s="5">
        <f>IFERROR(E487/H487,0)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>(((L487/60)/60)/24)+DATE(1970,1,1)</f>
        <v>43626.208333333328</v>
      </c>
      <c r="O487" s="9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E488/D488</f>
        <v>0.13500000000000001</v>
      </c>
      <c r="G488" t="s">
        <v>14</v>
      </c>
      <c r="H488">
        <v>21</v>
      </c>
      <c r="I488" s="5">
        <f>IFERROR(E488/H488,0)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>(((L488/60)/60)/24)+DATE(1970,1,1)</f>
        <v>43168.25</v>
      </c>
      <c r="O488" s="9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E489/D489</f>
        <v>1.7862556663644606</v>
      </c>
      <c r="G489" t="s">
        <v>20</v>
      </c>
      <c r="H489">
        <v>2346</v>
      </c>
      <c r="I489" s="5">
        <f>IFERROR(E489/H489,0)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>(((L489/60)/60)/24)+DATE(1970,1,1)</f>
        <v>42845.208333333328</v>
      </c>
      <c r="O489" s="9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E490/D490</f>
        <v>2.2005660377358489</v>
      </c>
      <c r="G490" t="s">
        <v>20</v>
      </c>
      <c r="H490">
        <v>115</v>
      </c>
      <c r="I490" s="5">
        <f>IFERROR(E490/H490,0)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>(((L490/60)/60)/24)+DATE(1970,1,1)</f>
        <v>42403.25</v>
      </c>
      <c r="O490" s="9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E491/D491</f>
        <v>1.015108695652174</v>
      </c>
      <c r="G491" t="s">
        <v>20</v>
      </c>
      <c r="H491">
        <v>85</v>
      </c>
      <c r="I491" s="5">
        <f>IFERROR(E491/H491,0)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>(((L491/60)/60)/24)+DATE(1970,1,1)</f>
        <v>40406.208333333336</v>
      </c>
      <c r="O491" s="9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E492/D492</f>
        <v>1.915</v>
      </c>
      <c r="G492" t="s">
        <v>20</v>
      </c>
      <c r="H492">
        <v>144</v>
      </c>
      <c r="I492" s="5">
        <f>IFERROR(E492/H492,0)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>(((L492/60)/60)/24)+DATE(1970,1,1)</f>
        <v>43786.25</v>
      </c>
      <c r="O492" s="9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E493/D493</f>
        <v>3.0534683098591549</v>
      </c>
      <c r="G493" t="s">
        <v>20</v>
      </c>
      <c r="H493">
        <v>2443</v>
      </c>
      <c r="I493" s="5">
        <f>IFERROR(E493/H493,0)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>(((L493/60)/60)/24)+DATE(1970,1,1)</f>
        <v>41456.208333333336</v>
      </c>
      <c r="O493" s="9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E494/D494</f>
        <v>0.23995287958115183</v>
      </c>
      <c r="G494" t="s">
        <v>74</v>
      </c>
      <c r="H494">
        <v>595</v>
      </c>
      <c r="I494" s="5">
        <f>IFERROR(E494/H494,0)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>(((L494/60)/60)/24)+DATE(1970,1,1)</f>
        <v>40336.208333333336</v>
      </c>
      <c r="O494" s="9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E495/D495</f>
        <v>7.2377777777777776</v>
      </c>
      <c r="G495" t="s">
        <v>20</v>
      </c>
      <c r="H495">
        <v>64</v>
      </c>
      <c r="I495" s="5">
        <f>IFERROR(E495/H495,0)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>(((L495/60)/60)/24)+DATE(1970,1,1)</f>
        <v>43645.208333333328</v>
      </c>
      <c r="O495" s="9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E496/D496</f>
        <v>5.4736000000000002</v>
      </c>
      <c r="G496" t="s">
        <v>20</v>
      </c>
      <c r="H496">
        <v>268</v>
      </c>
      <c r="I496" s="5">
        <f>IFERROR(E496/H496,0)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>(((L496/60)/60)/24)+DATE(1970,1,1)</f>
        <v>40990.208333333336</v>
      </c>
      <c r="O496" s="9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E497/D497</f>
        <v>4.1449999999999996</v>
      </c>
      <c r="G497" t="s">
        <v>20</v>
      </c>
      <c r="H497">
        <v>195</v>
      </c>
      <c r="I497" s="5">
        <f>IFERROR(E497/H497,0)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>(((L497/60)/60)/24)+DATE(1970,1,1)</f>
        <v>41800.208333333336</v>
      </c>
      <c r="O497" s="9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E498/D498</f>
        <v>9.0696409140369975E-3</v>
      </c>
      <c r="G498" t="s">
        <v>14</v>
      </c>
      <c r="H498">
        <v>54</v>
      </c>
      <c r="I498" s="5">
        <f>IFERROR(E498/H498,0)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>(((L498/60)/60)/24)+DATE(1970,1,1)</f>
        <v>42876.208333333328</v>
      </c>
      <c r="O498" s="9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E499/D499</f>
        <v>0.34173469387755101</v>
      </c>
      <c r="G499" t="s">
        <v>14</v>
      </c>
      <c r="H499">
        <v>120</v>
      </c>
      <c r="I499" s="5">
        <f>IFERROR(E499/H499,0)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>(((L499/60)/60)/24)+DATE(1970,1,1)</f>
        <v>42724.25</v>
      </c>
      <c r="O499" s="9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E500/D500</f>
        <v>0.239488107549121</v>
      </c>
      <c r="G500" t="s">
        <v>14</v>
      </c>
      <c r="H500">
        <v>579</v>
      </c>
      <c r="I500" s="5">
        <f>IFERROR(E500/H500,0)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>(((L500/60)/60)/24)+DATE(1970,1,1)</f>
        <v>42005.25</v>
      </c>
      <c r="O500" s="9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E501/D501</f>
        <v>0.48072649572649573</v>
      </c>
      <c r="G501" t="s">
        <v>14</v>
      </c>
      <c r="H501">
        <v>2072</v>
      </c>
      <c r="I501" s="5">
        <f>IFERROR(E501/H501,0)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>(((L501/60)/60)/24)+DATE(1970,1,1)</f>
        <v>42444.208333333328</v>
      </c>
      <c r="O501" s="9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E502/D502</f>
        <v>0</v>
      </c>
      <c r="G502" t="s">
        <v>14</v>
      </c>
      <c r="H502">
        <v>0</v>
      </c>
      <c r="I502" s="5">
        <f>IFERROR(E502/H502,0)</f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>(((L502/60)/60)/24)+DATE(1970,1,1)</f>
        <v>41395.208333333336</v>
      </c>
      <c r="O502" s="9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E503/D503</f>
        <v>0.70145182291666663</v>
      </c>
      <c r="G503" t="s">
        <v>14</v>
      </c>
      <c r="H503">
        <v>1796</v>
      </c>
      <c r="I503" s="5">
        <f>IFERROR(E503/H503,0)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>(((L503/60)/60)/24)+DATE(1970,1,1)</f>
        <v>41345.208333333336</v>
      </c>
      <c r="O503" s="9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E504/D504</f>
        <v>5.2992307692307694</v>
      </c>
      <c r="G504" t="s">
        <v>20</v>
      </c>
      <c r="H504">
        <v>186</v>
      </c>
      <c r="I504" s="5">
        <f>IFERROR(E504/H504,0)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>(((L504/60)/60)/24)+DATE(1970,1,1)</f>
        <v>41117.208333333336</v>
      </c>
      <c r="O504" s="9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E505/D505</f>
        <v>1.8032549019607844</v>
      </c>
      <c r="G505" t="s">
        <v>20</v>
      </c>
      <c r="H505">
        <v>460</v>
      </c>
      <c r="I505" s="5">
        <f>IFERROR(E505/H505,0)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>(((L505/60)/60)/24)+DATE(1970,1,1)</f>
        <v>42186.208333333328</v>
      </c>
      <c r="O505" s="9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E506/D506</f>
        <v>0.92320000000000002</v>
      </c>
      <c r="G506" t="s">
        <v>14</v>
      </c>
      <c r="H506">
        <v>62</v>
      </c>
      <c r="I506" s="5">
        <f>IFERROR(E506/H506,0)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>(((L506/60)/60)/24)+DATE(1970,1,1)</f>
        <v>42142.208333333328</v>
      </c>
      <c r="O506" s="9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E507/D507</f>
        <v>0.13901001112347053</v>
      </c>
      <c r="G507" t="s">
        <v>14</v>
      </c>
      <c r="H507">
        <v>347</v>
      </c>
      <c r="I507" s="5">
        <f>IFERROR(E507/H507,0)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>(((L507/60)/60)/24)+DATE(1970,1,1)</f>
        <v>41341.25</v>
      </c>
      <c r="O507" s="9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E508/D508</f>
        <v>9.2707777777777771</v>
      </c>
      <c r="G508" t="s">
        <v>20</v>
      </c>
      <c r="H508">
        <v>2528</v>
      </c>
      <c r="I508" s="5">
        <f>IFERROR(E508/H508,0)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>(((L508/60)/60)/24)+DATE(1970,1,1)</f>
        <v>43062.25</v>
      </c>
      <c r="O508" s="9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E509/D509</f>
        <v>0.39857142857142858</v>
      </c>
      <c r="G509" t="s">
        <v>14</v>
      </c>
      <c r="H509">
        <v>19</v>
      </c>
      <c r="I509" s="5">
        <f>IFERROR(E509/H509,0)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>(((L509/60)/60)/24)+DATE(1970,1,1)</f>
        <v>41373.208333333336</v>
      </c>
      <c r="O509" s="9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E510/D510</f>
        <v>1.1222929936305732</v>
      </c>
      <c r="G510" t="s">
        <v>20</v>
      </c>
      <c r="H510">
        <v>3657</v>
      </c>
      <c r="I510" s="5">
        <f>IFERROR(E510/H510,0)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>(((L510/60)/60)/24)+DATE(1970,1,1)</f>
        <v>43310.208333333328</v>
      </c>
      <c r="O510" s="9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E511/D511</f>
        <v>0.70925816023738875</v>
      </c>
      <c r="G511" t="s">
        <v>14</v>
      </c>
      <c r="H511">
        <v>1258</v>
      </c>
      <c r="I511" s="5">
        <f>IFERROR(E511/H511,0)</f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>(((L511/60)/60)/24)+DATE(1970,1,1)</f>
        <v>41034.208333333336</v>
      </c>
      <c r="O511" s="9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E512/D512</f>
        <v>1.1908974358974358</v>
      </c>
      <c r="G512" t="s">
        <v>20</v>
      </c>
      <c r="H512">
        <v>131</v>
      </c>
      <c r="I512" s="5">
        <f>IFERROR(E512/H512,0)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>(((L512/60)/60)/24)+DATE(1970,1,1)</f>
        <v>43251.208333333328</v>
      </c>
      <c r="O512" s="9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E513/D513</f>
        <v>0.24017591339648173</v>
      </c>
      <c r="G513" t="s">
        <v>14</v>
      </c>
      <c r="H513">
        <v>362</v>
      </c>
      <c r="I513" s="5">
        <f>IFERROR(E513/H513,0)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>(((L513/60)/60)/24)+DATE(1970,1,1)</f>
        <v>43671.208333333328</v>
      </c>
      <c r="O513" s="9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E514/D514</f>
        <v>1.3931868131868133</v>
      </c>
      <c r="G514" t="s">
        <v>20</v>
      </c>
      <c r="H514">
        <v>239</v>
      </c>
      <c r="I514" s="5">
        <f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>(((L514/60)/60)/24)+DATE(1970,1,1)</f>
        <v>41825.208333333336</v>
      </c>
      <c r="O514" s="9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E515/D515</f>
        <v>0.39277108433734942</v>
      </c>
      <c r="G515" t="s">
        <v>74</v>
      </c>
      <c r="H515">
        <v>35</v>
      </c>
      <c r="I515" s="5">
        <f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>(((L515/60)/60)/24)+DATE(1970,1,1)</f>
        <v>40430.208333333336</v>
      </c>
      <c r="O515" s="9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E516/D516</f>
        <v>0.22439077144917088</v>
      </c>
      <c r="G516" t="s">
        <v>74</v>
      </c>
      <c r="H516">
        <v>528</v>
      </c>
      <c r="I516" s="5">
        <f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>(((L516/60)/60)/24)+DATE(1970,1,1)</f>
        <v>41614.25</v>
      </c>
      <c r="O516" s="9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E517/D517</f>
        <v>0.55779069767441858</v>
      </c>
      <c r="G517" t="s">
        <v>14</v>
      </c>
      <c r="H517">
        <v>133</v>
      </c>
      <c r="I517" s="5">
        <f>IFERROR(E517/H517,0)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>(((L517/60)/60)/24)+DATE(1970,1,1)</f>
        <v>40900.25</v>
      </c>
      <c r="O517" s="9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E518/D518</f>
        <v>0.42523125996810207</v>
      </c>
      <c r="G518" t="s">
        <v>14</v>
      </c>
      <c r="H518">
        <v>846</v>
      </c>
      <c r="I518" s="5">
        <f>IFERROR(E518/H518,0)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>(((L518/60)/60)/24)+DATE(1970,1,1)</f>
        <v>40396.208333333336</v>
      </c>
      <c r="O518" s="9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E519/D519</f>
        <v>1.1200000000000001</v>
      </c>
      <c r="G519" t="s">
        <v>20</v>
      </c>
      <c r="H519">
        <v>78</v>
      </c>
      <c r="I519" s="5">
        <f>IFERROR(E519/H519,0)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>(((L519/60)/60)/24)+DATE(1970,1,1)</f>
        <v>42860.208333333328</v>
      </c>
      <c r="O519" s="9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E520/D520</f>
        <v>7.0681818181818179E-2</v>
      </c>
      <c r="G520" t="s">
        <v>14</v>
      </c>
      <c r="H520">
        <v>10</v>
      </c>
      <c r="I520" s="5">
        <f>IFERROR(E520/H520,0)</f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>(((L520/60)/60)/24)+DATE(1970,1,1)</f>
        <v>43154.25</v>
      </c>
      <c r="O520" s="9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E521/D521</f>
        <v>1.0174563871693867</v>
      </c>
      <c r="G521" t="s">
        <v>20</v>
      </c>
      <c r="H521">
        <v>1773</v>
      </c>
      <c r="I521" s="5">
        <f>IFERROR(E521/H521,0)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>(((L521/60)/60)/24)+DATE(1970,1,1)</f>
        <v>42012.25</v>
      </c>
      <c r="O521" s="9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E522/D522</f>
        <v>4.2575000000000003</v>
      </c>
      <c r="G522" t="s">
        <v>20</v>
      </c>
      <c r="H522">
        <v>32</v>
      </c>
      <c r="I522" s="5">
        <f>IFERROR(E522/H522,0)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>(((L522/60)/60)/24)+DATE(1970,1,1)</f>
        <v>43574.208333333328</v>
      </c>
      <c r="O522" s="9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E523/D523</f>
        <v>1.4553947368421052</v>
      </c>
      <c r="G523" t="s">
        <v>20</v>
      </c>
      <c r="H523">
        <v>369</v>
      </c>
      <c r="I523" s="5">
        <f>IFERROR(E523/H523,0)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>(((L523/60)/60)/24)+DATE(1970,1,1)</f>
        <v>42605.208333333328</v>
      </c>
      <c r="O523" s="9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E524/D524</f>
        <v>0.32453465346534655</v>
      </c>
      <c r="G524" t="s">
        <v>14</v>
      </c>
      <c r="H524">
        <v>191</v>
      </c>
      <c r="I524" s="5">
        <f>IFERROR(E524/H524,0)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>(((L524/60)/60)/24)+DATE(1970,1,1)</f>
        <v>41093.208333333336</v>
      </c>
      <c r="O524" s="9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E525/D525</f>
        <v>7.003333333333333</v>
      </c>
      <c r="G525" t="s">
        <v>20</v>
      </c>
      <c r="H525">
        <v>89</v>
      </c>
      <c r="I525" s="5">
        <f>IFERROR(E525/H525,0)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>(((L525/60)/60)/24)+DATE(1970,1,1)</f>
        <v>40241.25</v>
      </c>
      <c r="O525" s="9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E526/D526</f>
        <v>0.83904860392967939</v>
      </c>
      <c r="G526" t="s">
        <v>14</v>
      </c>
      <c r="H526">
        <v>1979</v>
      </c>
      <c r="I526" s="5">
        <f>IFERROR(E526/H526,0)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>(((L526/60)/60)/24)+DATE(1970,1,1)</f>
        <v>40294.208333333336</v>
      </c>
      <c r="O526" s="9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E527/D527</f>
        <v>0.84190476190476193</v>
      </c>
      <c r="G527" t="s">
        <v>14</v>
      </c>
      <c r="H527">
        <v>63</v>
      </c>
      <c r="I527" s="5">
        <f>IFERROR(E527/H527,0)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>(((L527/60)/60)/24)+DATE(1970,1,1)</f>
        <v>40505.25</v>
      </c>
      <c r="O527" s="9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E528/D528</f>
        <v>1.5595180722891566</v>
      </c>
      <c r="G528" t="s">
        <v>20</v>
      </c>
      <c r="H528">
        <v>147</v>
      </c>
      <c r="I528" s="5">
        <f>IFERROR(E528/H528,0)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>(((L528/60)/60)/24)+DATE(1970,1,1)</f>
        <v>42364.25</v>
      </c>
      <c r="O528" s="9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E529/D529</f>
        <v>0.99619450317124736</v>
      </c>
      <c r="G529" t="s">
        <v>14</v>
      </c>
      <c r="H529">
        <v>6080</v>
      </c>
      <c r="I529" s="5">
        <f>IFERROR(E529/H529,0)</f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>(((L529/60)/60)/24)+DATE(1970,1,1)</f>
        <v>42405.25</v>
      </c>
      <c r="O529" s="9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E530/D530</f>
        <v>0.80300000000000005</v>
      </c>
      <c r="G530" t="s">
        <v>14</v>
      </c>
      <c r="H530">
        <v>80</v>
      </c>
      <c r="I530" s="5">
        <f>IFERROR(E530/H530,0)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>(((L530/60)/60)/24)+DATE(1970,1,1)</f>
        <v>41601.25</v>
      </c>
      <c r="O530" s="9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E531/D531</f>
        <v>0.11254901960784314</v>
      </c>
      <c r="G531" t="s">
        <v>14</v>
      </c>
      <c r="H531">
        <v>9</v>
      </c>
      <c r="I531" s="5">
        <f>IFERROR(E531/H531,0)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>(((L531/60)/60)/24)+DATE(1970,1,1)</f>
        <v>41769.208333333336</v>
      </c>
      <c r="O531" s="9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E532/D532</f>
        <v>0.91740952380952379</v>
      </c>
      <c r="G532" t="s">
        <v>14</v>
      </c>
      <c r="H532">
        <v>1784</v>
      </c>
      <c r="I532" s="5">
        <f>IFERROR(E532/H532,0)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>(((L532/60)/60)/24)+DATE(1970,1,1)</f>
        <v>40421.208333333336</v>
      </c>
      <c r="O532" s="9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E533/D533</f>
        <v>0.95521156936261387</v>
      </c>
      <c r="G533" t="s">
        <v>47</v>
      </c>
      <c r="H533">
        <v>3640</v>
      </c>
      <c r="I533" s="5">
        <f>IFERROR(E533/H533,0)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>(((L533/60)/60)/24)+DATE(1970,1,1)</f>
        <v>41589.25</v>
      </c>
      <c r="O533" s="9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E534/D534</f>
        <v>5.0287499999999996</v>
      </c>
      <c r="G534" t="s">
        <v>20</v>
      </c>
      <c r="H534">
        <v>126</v>
      </c>
      <c r="I534" s="5">
        <f>IFERROR(E534/H534,0)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>(((L534/60)/60)/24)+DATE(1970,1,1)</f>
        <v>43125.25</v>
      </c>
      <c r="O534" s="9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E535/D535</f>
        <v>1.5924394463667819</v>
      </c>
      <c r="G535" t="s">
        <v>20</v>
      </c>
      <c r="H535">
        <v>2218</v>
      </c>
      <c r="I535" s="5">
        <f>IFERROR(E535/H535,0)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>(((L535/60)/60)/24)+DATE(1970,1,1)</f>
        <v>41479.208333333336</v>
      </c>
      <c r="O535" s="9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E536/D536</f>
        <v>0.15022446689113356</v>
      </c>
      <c r="G536" t="s">
        <v>14</v>
      </c>
      <c r="H536">
        <v>243</v>
      </c>
      <c r="I536" s="5">
        <f>IFERROR(E536/H536,0)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>(((L536/60)/60)/24)+DATE(1970,1,1)</f>
        <v>43329.208333333328</v>
      </c>
      <c r="O536" s="9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E537/D537</f>
        <v>4.820384615384615</v>
      </c>
      <c r="G537" t="s">
        <v>20</v>
      </c>
      <c r="H537">
        <v>202</v>
      </c>
      <c r="I537" s="5">
        <f>IFERROR(E537/H537,0)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>(((L537/60)/60)/24)+DATE(1970,1,1)</f>
        <v>43259.208333333328</v>
      </c>
      <c r="O537" s="9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E538/D538</f>
        <v>1.4996938775510205</v>
      </c>
      <c r="G538" t="s">
        <v>20</v>
      </c>
      <c r="H538">
        <v>140</v>
      </c>
      <c r="I538" s="5">
        <f>IFERROR(E538/H538,0)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>(((L538/60)/60)/24)+DATE(1970,1,1)</f>
        <v>40414.208333333336</v>
      </c>
      <c r="O538" s="9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E539/D539</f>
        <v>1.1722156398104266</v>
      </c>
      <c r="G539" t="s">
        <v>20</v>
      </c>
      <c r="H539">
        <v>1052</v>
      </c>
      <c r="I539" s="5">
        <f>IFERROR(E539/H539,0)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>(((L539/60)/60)/24)+DATE(1970,1,1)</f>
        <v>43342.208333333328</v>
      </c>
      <c r="O539" s="9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E540/D540</f>
        <v>0.37695968274950431</v>
      </c>
      <c r="G540" t="s">
        <v>14</v>
      </c>
      <c r="H540">
        <v>1296</v>
      </c>
      <c r="I540" s="5">
        <f>IFERROR(E540/H540,0)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>(((L540/60)/60)/24)+DATE(1970,1,1)</f>
        <v>41539.208333333336</v>
      </c>
      <c r="O540" s="9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E541/D541</f>
        <v>0.72653061224489801</v>
      </c>
      <c r="G541" t="s">
        <v>14</v>
      </c>
      <c r="H541">
        <v>77</v>
      </c>
      <c r="I541" s="5">
        <f>IFERROR(E541/H541,0)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>(((L541/60)/60)/24)+DATE(1970,1,1)</f>
        <v>43647.208333333328</v>
      </c>
      <c r="O541" s="9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E542/D542</f>
        <v>2.6598113207547169</v>
      </c>
      <c r="G542" t="s">
        <v>20</v>
      </c>
      <c r="H542">
        <v>247</v>
      </c>
      <c r="I542" s="5">
        <f>IFERROR(E542/H542,0)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>(((L542/60)/60)/24)+DATE(1970,1,1)</f>
        <v>43225.208333333328</v>
      </c>
      <c r="O542" s="9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E543/D543</f>
        <v>0.24205617977528091</v>
      </c>
      <c r="G543" t="s">
        <v>14</v>
      </c>
      <c r="H543">
        <v>395</v>
      </c>
      <c r="I543" s="5">
        <f>IFERROR(E543/H543,0)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>(((L543/60)/60)/24)+DATE(1970,1,1)</f>
        <v>42165.208333333328</v>
      </c>
      <c r="O543" s="9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E544/D544</f>
        <v>2.5064935064935064E-2</v>
      </c>
      <c r="G544" t="s">
        <v>14</v>
      </c>
      <c r="H544">
        <v>49</v>
      </c>
      <c r="I544" s="5">
        <f>IFERROR(E544/H544,0)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>(((L544/60)/60)/24)+DATE(1970,1,1)</f>
        <v>42391.25</v>
      </c>
      <c r="O544" s="9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E545/D545</f>
        <v>0.1632979976442874</v>
      </c>
      <c r="G545" t="s">
        <v>14</v>
      </c>
      <c r="H545">
        <v>180</v>
      </c>
      <c r="I545" s="5">
        <f>IFERROR(E545/H545,0)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>(((L545/60)/60)/24)+DATE(1970,1,1)</f>
        <v>41528.208333333336</v>
      </c>
      <c r="O545" s="9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E546/D546</f>
        <v>2.7650000000000001</v>
      </c>
      <c r="G546" t="s">
        <v>20</v>
      </c>
      <c r="H546">
        <v>84</v>
      </c>
      <c r="I546" s="5">
        <f>IFERROR(E546/H546,0)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>(((L546/60)/60)/24)+DATE(1970,1,1)</f>
        <v>42377.25</v>
      </c>
      <c r="O546" s="9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E547/D547</f>
        <v>0.88803571428571426</v>
      </c>
      <c r="G547" t="s">
        <v>14</v>
      </c>
      <c r="H547">
        <v>2690</v>
      </c>
      <c r="I547" s="5">
        <f>IFERROR(E547/H547,0)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>(((L547/60)/60)/24)+DATE(1970,1,1)</f>
        <v>43824.25</v>
      </c>
      <c r="O547" s="9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E548/D548</f>
        <v>1.6357142857142857</v>
      </c>
      <c r="G548" t="s">
        <v>20</v>
      </c>
      <c r="H548">
        <v>88</v>
      </c>
      <c r="I548" s="5">
        <f>IFERROR(E548/H548,0)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>(((L548/60)/60)/24)+DATE(1970,1,1)</f>
        <v>43360.208333333328</v>
      </c>
      <c r="O548" s="9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E549/D549</f>
        <v>9.69</v>
      </c>
      <c r="G549" t="s">
        <v>20</v>
      </c>
      <c r="H549">
        <v>156</v>
      </c>
      <c r="I549" s="5">
        <f>IFERROR(E549/H549,0)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>(((L549/60)/60)/24)+DATE(1970,1,1)</f>
        <v>42029.25</v>
      </c>
      <c r="O549" s="9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E550/D550</f>
        <v>2.7091376701966716</v>
      </c>
      <c r="G550" t="s">
        <v>20</v>
      </c>
      <c r="H550">
        <v>2985</v>
      </c>
      <c r="I550" s="5">
        <f>IFERROR(E550/H550,0)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>(((L550/60)/60)/24)+DATE(1970,1,1)</f>
        <v>42461.208333333328</v>
      </c>
      <c r="O550" s="9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E551/D551</f>
        <v>2.8421355932203389</v>
      </c>
      <c r="G551" t="s">
        <v>20</v>
      </c>
      <c r="H551">
        <v>762</v>
      </c>
      <c r="I551" s="5">
        <f>IFERROR(E551/H551,0)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>(((L551/60)/60)/24)+DATE(1970,1,1)</f>
        <v>41422.208333333336</v>
      </c>
      <c r="O551" s="9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E552/D552</f>
        <v>0.04</v>
      </c>
      <c r="G552" t="s">
        <v>74</v>
      </c>
      <c r="H552">
        <v>1</v>
      </c>
      <c r="I552" s="5">
        <f>IFERROR(E552/H552,0)</f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>(((L552/60)/60)/24)+DATE(1970,1,1)</f>
        <v>40968.25</v>
      </c>
      <c r="O552" s="9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E553/D553</f>
        <v>0.58632981676846196</v>
      </c>
      <c r="G553" t="s">
        <v>14</v>
      </c>
      <c r="H553">
        <v>2779</v>
      </c>
      <c r="I553" s="5">
        <f>IFERROR(E553/H553,0)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>(((L553/60)/60)/24)+DATE(1970,1,1)</f>
        <v>41993.25</v>
      </c>
      <c r="O553" s="9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E554/D554</f>
        <v>0.98511111111111116</v>
      </c>
      <c r="G554" t="s">
        <v>14</v>
      </c>
      <c r="H554">
        <v>92</v>
      </c>
      <c r="I554" s="5">
        <f>IFERROR(E554/H554,0)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>(((L554/60)/60)/24)+DATE(1970,1,1)</f>
        <v>42700.25</v>
      </c>
      <c r="O554" s="9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E555/D555</f>
        <v>0.43975381008206332</v>
      </c>
      <c r="G555" t="s">
        <v>14</v>
      </c>
      <c r="H555">
        <v>1028</v>
      </c>
      <c r="I555" s="5">
        <f>IFERROR(E555/H555,0)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>(((L555/60)/60)/24)+DATE(1970,1,1)</f>
        <v>40545.25</v>
      </c>
      <c r="O555" s="9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E556/D556</f>
        <v>1.5166315789473683</v>
      </c>
      <c r="G556" t="s">
        <v>20</v>
      </c>
      <c r="H556">
        <v>554</v>
      </c>
      <c r="I556" s="5">
        <f>IFERROR(E556/H556,0)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>(((L556/60)/60)/24)+DATE(1970,1,1)</f>
        <v>42723.25</v>
      </c>
      <c r="O556" s="9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E557/D557</f>
        <v>2.2363492063492063</v>
      </c>
      <c r="G557" t="s">
        <v>20</v>
      </c>
      <c r="H557">
        <v>135</v>
      </c>
      <c r="I557" s="5">
        <f>IFERROR(E557/H557,0)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>(((L557/60)/60)/24)+DATE(1970,1,1)</f>
        <v>41731.208333333336</v>
      </c>
      <c r="O557" s="9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E558/D558</f>
        <v>2.3975</v>
      </c>
      <c r="G558" t="s">
        <v>20</v>
      </c>
      <c r="H558">
        <v>122</v>
      </c>
      <c r="I558" s="5">
        <f>IFERROR(E558/H558,0)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>(((L558/60)/60)/24)+DATE(1970,1,1)</f>
        <v>40792.208333333336</v>
      </c>
      <c r="O558" s="9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E559/D559</f>
        <v>1.9933333333333334</v>
      </c>
      <c r="G559" t="s">
        <v>20</v>
      </c>
      <c r="H559">
        <v>221</v>
      </c>
      <c r="I559" s="5">
        <f>IFERROR(E559/H559,0)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>(((L559/60)/60)/24)+DATE(1970,1,1)</f>
        <v>42279.208333333328</v>
      </c>
      <c r="O559" s="9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E560/D560</f>
        <v>1.373448275862069</v>
      </c>
      <c r="G560" t="s">
        <v>20</v>
      </c>
      <c r="H560">
        <v>126</v>
      </c>
      <c r="I560" s="5">
        <f>IFERROR(E560/H560,0)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>(((L560/60)/60)/24)+DATE(1970,1,1)</f>
        <v>42424.25</v>
      </c>
      <c r="O560" s="9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E561/D561</f>
        <v>1.009696106362773</v>
      </c>
      <c r="G561" t="s">
        <v>20</v>
      </c>
      <c r="H561">
        <v>1022</v>
      </c>
      <c r="I561" s="5">
        <f>IFERROR(E561/H561,0)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>(((L561/60)/60)/24)+DATE(1970,1,1)</f>
        <v>42584.208333333328</v>
      </c>
      <c r="O561" s="9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E562/D562</f>
        <v>7.9416000000000002</v>
      </c>
      <c r="G562" t="s">
        <v>20</v>
      </c>
      <c r="H562">
        <v>3177</v>
      </c>
      <c r="I562" s="5">
        <f>IFERROR(E562/H562,0)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>(((L562/60)/60)/24)+DATE(1970,1,1)</f>
        <v>40865.25</v>
      </c>
      <c r="O562" s="9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E563/D563</f>
        <v>3.6970000000000001</v>
      </c>
      <c r="G563" t="s">
        <v>20</v>
      </c>
      <c r="H563">
        <v>198</v>
      </c>
      <c r="I563" s="5">
        <f>IFERROR(E563/H563,0)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>(((L563/60)/60)/24)+DATE(1970,1,1)</f>
        <v>40833.208333333336</v>
      </c>
      <c r="O563" s="9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E564/D564</f>
        <v>0.12818181818181817</v>
      </c>
      <c r="G564" t="s">
        <v>14</v>
      </c>
      <c r="H564">
        <v>26</v>
      </c>
      <c r="I564" s="5">
        <f>IFERROR(E564/H564,0)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>(((L564/60)/60)/24)+DATE(1970,1,1)</f>
        <v>43536.208333333328</v>
      </c>
      <c r="O564" s="9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E565/D565</f>
        <v>1.3802702702702703</v>
      </c>
      <c r="G565" t="s">
        <v>20</v>
      </c>
      <c r="H565">
        <v>85</v>
      </c>
      <c r="I565" s="5">
        <f>IFERROR(E565/H565,0)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>(((L565/60)/60)/24)+DATE(1970,1,1)</f>
        <v>43417.25</v>
      </c>
      <c r="O565" s="9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E566/D566</f>
        <v>0.83813278008298753</v>
      </c>
      <c r="G566" t="s">
        <v>14</v>
      </c>
      <c r="H566">
        <v>1790</v>
      </c>
      <c r="I566" s="5">
        <f>IFERROR(E566/H566,0)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>(((L566/60)/60)/24)+DATE(1970,1,1)</f>
        <v>42078.208333333328</v>
      </c>
      <c r="O566" s="9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E567/D567</f>
        <v>2.0460063224446787</v>
      </c>
      <c r="G567" t="s">
        <v>20</v>
      </c>
      <c r="H567">
        <v>3596</v>
      </c>
      <c r="I567" s="5">
        <f>IFERROR(E567/H567,0)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>(((L567/60)/60)/24)+DATE(1970,1,1)</f>
        <v>40862.25</v>
      </c>
      <c r="O567" s="9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E568/D568</f>
        <v>0.44344086021505374</v>
      </c>
      <c r="G568" t="s">
        <v>14</v>
      </c>
      <c r="H568">
        <v>37</v>
      </c>
      <c r="I568" s="5">
        <f>IFERROR(E568/H568,0)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>(((L568/60)/60)/24)+DATE(1970,1,1)</f>
        <v>42424.25</v>
      </c>
      <c r="O568" s="9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E569/D569</f>
        <v>2.1860294117647059</v>
      </c>
      <c r="G569" t="s">
        <v>20</v>
      </c>
      <c r="H569">
        <v>244</v>
      </c>
      <c r="I569" s="5">
        <f>IFERROR(E569/H569,0)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>(((L569/60)/60)/24)+DATE(1970,1,1)</f>
        <v>41830.208333333336</v>
      </c>
      <c r="O569" s="9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E570/D570</f>
        <v>1.8603314917127072</v>
      </c>
      <c r="G570" t="s">
        <v>20</v>
      </c>
      <c r="H570">
        <v>5180</v>
      </c>
      <c r="I570" s="5">
        <f>IFERROR(E570/H570,0)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>(((L570/60)/60)/24)+DATE(1970,1,1)</f>
        <v>40374.208333333336</v>
      </c>
      <c r="O570" s="9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E571/D571</f>
        <v>2.3733830845771142</v>
      </c>
      <c r="G571" t="s">
        <v>20</v>
      </c>
      <c r="H571">
        <v>589</v>
      </c>
      <c r="I571" s="5">
        <f>IFERROR(E571/H571,0)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>(((L571/60)/60)/24)+DATE(1970,1,1)</f>
        <v>40554.25</v>
      </c>
      <c r="O571" s="9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E572/D572</f>
        <v>3.0565384615384614</v>
      </c>
      <c r="G572" t="s">
        <v>20</v>
      </c>
      <c r="H572">
        <v>2725</v>
      </c>
      <c r="I572" s="5">
        <f>IFERROR(E572/H572,0)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>(((L572/60)/60)/24)+DATE(1970,1,1)</f>
        <v>41993.25</v>
      </c>
      <c r="O572" s="9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E573/D573</f>
        <v>0.94142857142857139</v>
      </c>
      <c r="G573" t="s">
        <v>14</v>
      </c>
      <c r="H573">
        <v>35</v>
      </c>
      <c r="I573" s="5">
        <f>IFERROR(E573/H573,0)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>(((L573/60)/60)/24)+DATE(1970,1,1)</f>
        <v>42174.208333333328</v>
      </c>
      <c r="O573" s="9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E574/D574</f>
        <v>0.54400000000000004</v>
      </c>
      <c r="G574" t="s">
        <v>74</v>
      </c>
      <c r="H574">
        <v>94</v>
      </c>
      <c r="I574" s="5">
        <f>IFERROR(E574/H574,0)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>(((L574/60)/60)/24)+DATE(1970,1,1)</f>
        <v>42275.208333333328</v>
      </c>
      <c r="O574" s="9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E575/D575</f>
        <v>1.1188059701492536</v>
      </c>
      <c r="G575" t="s">
        <v>20</v>
      </c>
      <c r="H575">
        <v>300</v>
      </c>
      <c r="I575" s="5">
        <f>IFERROR(E575/H575,0)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>(((L575/60)/60)/24)+DATE(1970,1,1)</f>
        <v>41761.208333333336</v>
      </c>
      <c r="O575" s="9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E576/D576</f>
        <v>3.6914814814814814</v>
      </c>
      <c r="G576" t="s">
        <v>20</v>
      </c>
      <c r="H576">
        <v>144</v>
      </c>
      <c r="I576" s="5">
        <f>IFERROR(E576/H576,0)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>(((L576/60)/60)/24)+DATE(1970,1,1)</f>
        <v>43806.25</v>
      </c>
      <c r="O576" s="9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E577/D577</f>
        <v>0.62930372148859548</v>
      </c>
      <c r="G577" t="s">
        <v>14</v>
      </c>
      <c r="H577">
        <v>558</v>
      </c>
      <c r="I577" s="5">
        <f>IFERROR(E577/H577,0)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>(((L577/60)/60)/24)+DATE(1970,1,1)</f>
        <v>41779.208333333336</v>
      </c>
      <c r="O577" s="9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E578/D578</f>
        <v>0.6492783505154639</v>
      </c>
      <c r="G578" t="s">
        <v>14</v>
      </c>
      <c r="H578">
        <v>64</v>
      </c>
      <c r="I578" s="5">
        <f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>(((L578/60)/60)/24)+DATE(1970,1,1)</f>
        <v>43040.208333333328</v>
      </c>
      <c r="O578" s="9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E579/D579</f>
        <v>0.18853658536585366</v>
      </c>
      <c r="G579" t="s">
        <v>74</v>
      </c>
      <c r="H579">
        <v>37</v>
      </c>
      <c r="I579" s="5">
        <f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>(((L579/60)/60)/24)+DATE(1970,1,1)</f>
        <v>40613.25</v>
      </c>
      <c r="O579" s="9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E580/D580</f>
        <v>0.1675440414507772</v>
      </c>
      <c r="G580" t="s">
        <v>14</v>
      </c>
      <c r="H580">
        <v>245</v>
      </c>
      <c r="I580" s="5">
        <f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>(((L580/60)/60)/24)+DATE(1970,1,1)</f>
        <v>40878.25</v>
      </c>
      <c r="O580" s="9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E581/D581</f>
        <v>1.0111290322580646</v>
      </c>
      <c r="G581" t="s">
        <v>20</v>
      </c>
      <c r="H581">
        <v>87</v>
      </c>
      <c r="I581" s="5">
        <f>IFERROR(E581/H581,0)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>(((L581/60)/60)/24)+DATE(1970,1,1)</f>
        <v>40762.208333333336</v>
      </c>
      <c r="O581" s="9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E582/D582</f>
        <v>3.4150228310502282</v>
      </c>
      <c r="G582" t="s">
        <v>20</v>
      </c>
      <c r="H582">
        <v>3116</v>
      </c>
      <c r="I582" s="5">
        <f>IFERROR(E582/H582,0)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>(((L582/60)/60)/24)+DATE(1970,1,1)</f>
        <v>41696.25</v>
      </c>
      <c r="O582" s="9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E583/D583</f>
        <v>0.64016666666666666</v>
      </c>
      <c r="G583" t="s">
        <v>14</v>
      </c>
      <c r="H583">
        <v>71</v>
      </c>
      <c r="I583" s="5">
        <f>IFERROR(E583/H583,0)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>(((L583/60)/60)/24)+DATE(1970,1,1)</f>
        <v>40662.208333333336</v>
      </c>
      <c r="O583" s="9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E584/D584</f>
        <v>0.5208045977011494</v>
      </c>
      <c r="G584" t="s">
        <v>14</v>
      </c>
      <c r="H584">
        <v>42</v>
      </c>
      <c r="I584" s="5">
        <f>IFERROR(E584/H584,0)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>(((L584/60)/60)/24)+DATE(1970,1,1)</f>
        <v>42165.208333333328</v>
      </c>
      <c r="O584" s="9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E585/D585</f>
        <v>3.2240211640211642</v>
      </c>
      <c r="G585" t="s">
        <v>20</v>
      </c>
      <c r="H585">
        <v>909</v>
      </c>
      <c r="I585" s="5">
        <f>IFERROR(E585/H585,0)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>(((L585/60)/60)/24)+DATE(1970,1,1)</f>
        <v>40959.25</v>
      </c>
      <c r="O585" s="9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E586/D586</f>
        <v>1.1950810185185186</v>
      </c>
      <c r="G586" t="s">
        <v>20</v>
      </c>
      <c r="H586">
        <v>1613</v>
      </c>
      <c r="I586" s="5">
        <f>IFERROR(E586/H586,0)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>(((L586/60)/60)/24)+DATE(1970,1,1)</f>
        <v>41024.208333333336</v>
      </c>
      <c r="O586" s="9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E587/D587</f>
        <v>1.4679775280898877</v>
      </c>
      <c r="G587" t="s">
        <v>20</v>
      </c>
      <c r="H587">
        <v>136</v>
      </c>
      <c r="I587" s="5">
        <f>IFERROR(E587/H587,0)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>(((L587/60)/60)/24)+DATE(1970,1,1)</f>
        <v>40255.208333333336</v>
      </c>
      <c r="O587" s="9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E588/D588</f>
        <v>9.5057142857142853</v>
      </c>
      <c r="G588" t="s">
        <v>20</v>
      </c>
      <c r="H588">
        <v>130</v>
      </c>
      <c r="I588" s="5">
        <f>IFERROR(E588/H588,0)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>(((L588/60)/60)/24)+DATE(1970,1,1)</f>
        <v>40499.25</v>
      </c>
      <c r="O588" s="9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E589/D589</f>
        <v>0.72893617021276591</v>
      </c>
      <c r="G589" t="s">
        <v>14</v>
      </c>
      <c r="H589">
        <v>156</v>
      </c>
      <c r="I589" s="5">
        <f>IFERROR(E589/H589,0)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>(((L589/60)/60)/24)+DATE(1970,1,1)</f>
        <v>43484.25</v>
      </c>
      <c r="O589" s="9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E590/D590</f>
        <v>0.7900824873096447</v>
      </c>
      <c r="G590" t="s">
        <v>14</v>
      </c>
      <c r="H590">
        <v>1368</v>
      </c>
      <c r="I590" s="5">
        <f>IFERROR(E590/H590,0)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>(((L590/60)/60)/24)+DATE(1970,1,1)</f>
        <v>40262.208333333336</v>
      </c>
      <c r="O590" s="9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E591/D591</f>
        <v>0.64721518987341775</v>
      </c>
      <c r="G591" t="s">
        <v>14</v>
      </c>
      <c r="H591">
        <v>102</v>
      </c>
      <c r="I591" s="5">
        <f>IFERROR(E591/H591,0)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>(((L591/60)/60)/24)+DATE(1970,1,1)</f>
        <v>42190.208333333328</v>
      </c>
      <c r="O591" s="9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E592/D592</f>
        <v>0.82028169014084507</v>
      </c>
      <c r="G592" t="s">
        <v>14</v>
      </c>
      <c r="H592">
        <v>86</v>
      </c>
      <c r="I592" s="5">
        <f>IFERROR(E592/H592,0)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>(((L592/60)/60)/24)+DATE(1970,1,1)</f>
        <v>41994.25</v>
      </c>
      <c r="O592" s="9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E593/D593</f>
        <v>10.376666666666667</v>
      </c>
      <c r="G593" t="s">
        <v>20</v>
      </c>
      <c r="H593">
        <v>102</v>
      </c>
      <c r="I593" s="5">
        <f>IFERROR(E593/H593,0)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>(((L593/60)/60)/24)+DATE(1970,1,1)</f>
        <v>40373.208333333336</v>
      </c>
      <c r="O593" s="9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E594/D594</f>
        <v>0.12910076530612244</v>
      </c>
      <c r="G594" t="s">
        <v>14</v>
      </c>
      <c r="H594">
        <v>253</v>
      </c>
      <c r="I594" s="5">
        <f>IFERROR(E594/H594,0)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>(((L594/60)/60)/24)+DATE(1970,1,1)</f>
        <v>41789.208333333336</v>
      </c>
      <c r="O594" s="9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E595/D595</f>
        <v>1.5484210526315789</v>
      </c>
      <c r="G595" t="s">
        <v>20</v>
      </c>
      <c r="H595">
        <v>4006</v>
      </c>
      <c r="I595" s="5">
        <f>IFERROR(E595/H595,0)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>(((L595/60)/60)/24)+DATE(1970,1,1)</f>
        <v>41724.208333333336</v>
      </c>
      <c r="O595" s="9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E596/D596</f>
        <v>7.0991735537190084E-2</v>
      </c>
      <c r="G596" t="s">
        <v>14</v>
      </c>
      <c r="H596">
        <v>157</v>
      </c>
      <c r="I596" s="5">
        <f>IFERROR(E596/H596,0)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>(((L596/60)/60)/24)+DATE(1970,1,1)</f>
        <v>42548.208333333328</v>
      </c>
      <c r="O596" s="9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E597/D597</f>
        <v>2.0852773826458035</v>
      </c>
      <c r="G597" t="s">
        <v>20</v>
      </c>
      <c r="H597">
        <v>1629</v>
      </c>
      <c r="I597" s="5">
        <f>IFERROR(E597/H597,0)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>(((L597/60)/60)/24)+DATE(1970,1,1)</f>
        <v>40253.208333333336</v>
      </c>
      <c r="O597" s="9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E598/D598</f>
        <v>0.99683544303797467</v>
      </c>
      <c r="G598" t="s">
        <v>14</v>
      </c>
      <c r="H598">
        <v>183</v>
      </c>
      <c r="I598" s="5">
        <f>IFERROR(E598/H598,0)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>(((L598/60)/60)/24)+DATE(1970,1,1)</f>
        <v>42434.25</v>
      </c>
      <c r="O598" s="9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E599/D599</f>
        <v>2.0159756097560977</v>
      </c>
      <c r="G599" t="s">
        <v>20</v>
      </c>
      <c r="H599">
        <v>2188</v>
      </c>
      <c r="I599" s="5">
        <f>IFERROR(E599/H599,0)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>(((L599/60)/60)/24)+DATE(1970,1,1)</f>
        <v>43786.25</v>
      </c>
      <c r="O599" s="9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E600/D600</f>
        <v>1.6209032258064515</v>
      </c>
      <c r="G600" t="s">
        <v>20</v>
      </c>
      <c r="H600">
        <v>2409</v>
      </c>
      <c r="I600" s="5">
        <f>IFERROR(E600/H600,0)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>(((L600/60)/60)/24)+DATE(1970,1,1)</f>
        <v>40344.208333333336</v>
      </c>
      <c r="O600" s="9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E601/D601</f>
        <v>3.6436208125445471E-2</v>
      </c>
      <c r="G601" t="s">
        <v>14</v>
      </c>
      <c r="H601">
        <v>82</v>
      </c>
      <c r="I601" s="5">
        <f>IFERROR(E601/H601,0)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>(((L601/60)/60)/24)+DATE(1970,1,1)</f>
        <v>42047.25</v>
      </c>
      <c r="O601" s="9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E602/D602</f>
        <v>0.05</v>
      </c>
      <c r="G602" t="s">
        <v>14</v>
      </c>
      <c r="H602">
        <v>1</v>
      </c>
      <c r="I602" s="5">
        <f>IFERROR(E602/H602,0)</f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>(((L602/60)/60)/24)+DATE(1970,1,1)</f>
        <v>41485.208333333336</v>
      </c>
      <c r="O602" s="9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E603/D603</f>
        <v>2.0663492063492064</v>
      </c>
      <c r="G603" t="s">
        <v>20</v>
      </c>
      <c r="H603">
        <v>194</v>
      </c>
      <c r="I603" s="5">
        <f>IFERROR(E603/H603,0)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>(((L603/60)/60)/24)+DATE(1970,1,1)</f>
        <v>41789.208333333336</v>
      </c>
      <c r="O603" s="9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E604/D604</f>
        <v>1.2823628691983122</v>
      </c>
      <c r="G604" t="s">
        <v>20</v>
      </c>
      <c r="H604">
        <v>1140</v>
      </c>
      <c r="I604" s="5">
        <f>IFERROR(E604/H604,0)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>(((L604/60)/60)/24)+DATE(1970,1,1)</f>
        <v>42160.208333333328</v>
      </c>
      <c r="O604" s="9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E605/D605</f>
        <v>1.1966037735849056</v>
      </c>
      <c r="G605" t="s">
        <v>20</v>
      </c>
      <c r="H605">
        <v>102</v>
      </c>
      <c r="I605" s="5">
        <f>IFERROR(E605/H605,0)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>(((L605/60)/60)/24)+DATE(1970,1,1)</f>
        <v>43573.208333333328</v>
      </c>
      <c r="O605" s="9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E606/D606</f>
        <v>1.7073055242390078</v>
      </c>
      <c r="G606" t="s">
        <v>20</v>
      </c>
      <c r="H606">
        <v>2857</v>
      </c>
      <c r="I606" s="5">
        <f>IFERROR(E606/H606,0)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>(((L606/60)/60)/24)+DATE(1970,1,1)</f>
        <v>40565.25</v>
      </c>
      <c r="O606" s="9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E607/D607</f>
        <v>1.8721212121212121</v>
      </c>
      <c r="G607" t="s">
        <v>20</v>
      </c>
      <c r="H607">
        <v>107</v>
      </c>
      <c r="I607" s="5">
        <f>IFERROR(E607/H607,0)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>(((L607/60)/60)/24)+DATE(1970,1,1)</f>
        <v>42280.208333333328</v>
      </c>
      <c r="O607" s="9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E608/D608</f>
        <v>1.8838235294117647</v>
      </c>
      <c r="G608" t="s">
        <v>20</v>
      </c>
      <c r="H608">
        <v>160</v>
      </c>
      <c r="I608" s="5">
        <f>IFERROR(E608/H608,0)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>(((L608/60)/60)/24)+DATE(1970,1,1)</f>
        <v>42436.25</v>
      </c>
      <c r="O608" s="9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E609/D609</f>
        <v>1.3129869186046512</v>
      </c>
      <c r="G609" t="s">
        <v>20</v>
      </c>
      <c r="H609">
        <v>2230</v>
      </c>
      <c r="I609" s="5">
        <f>IFERROR(E609/H609,0)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>(((L609/60)/60)/24)+DATE(1970,1,1)</f>
        <v>41721.208333333336</v>
      </c>
      <c r="O609" s="9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E610/D610</f>
        <v>2.8397435897435899</v>
      </c>
      <c r="G610" t="s">
        <v>20</v>
      </c>
      <c r="H610">
        <v>316</v>
      </c>
      <c r="I610" s="5">
        <f>IFERROR(E610/H610,0)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>(((L610/60)/60)/24)+DATE(1970,1,1)</f>
        <v>43530.25</v>
      </c>
      <c r="O610" s="9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E611/D611</f>
        <v>1.2041999999999999</v>
      </c>
      <c r="G611" t="s">
        <v>20</v>
      </c>
      <c r="H611">
        <v>117</v>
      </c>
      <c r="I611" s="5">
        <f>IFERROR(E611/H611,0)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>(((L611/60)/60)/24)+DATE(1970,1,1)</f>
        <v>43481.25</v>
      </c>
      <c r="O611" s="9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E612/D612</f>
        <v>4.1905607476635511</v>
      </c>
      <c r="G612" t="s">
        <v>20</v>
      </c>
      <c r="H612">
        <v>6406</v>
      </c>
      <c r="I612" s="5">
        <f>IFERROR(E612/H612,0)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>(((L612/60)/60)/24)+DATE(1970,1,1)</f>
        <v>41259.25</v>
      </c>
      <c r="O612" s="9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E613/D613</f>
        <v>0.13853658536585367</v>
      </c>
      <c r="G613" t="s">
        <v>74</v>
      </c>
      <c r="H613">
        <v>15</v>
      </c>
      <c r="I613" s="5">
        <f>IFERROR(E613/H613,0)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>(((L613/60)/60)/24)+DATE(1970,1,1)</f>
        <v>41480.208333333336</v>
      </c>
      <c r="O613" s="9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E614/D614</f>
        <v>1.3943548387096774</v>
      </c>
      <c r="G614" t="s">
        <v>20</v>
      </c>
      <c r="H614">
        <v>192</v>
      </c>
      <c r="I614" s="5">
        <f>IFERROR(E614/H614,0)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>(((L614/60)/60)/24)+DATE(1970,1,1)</f>
        <v>40474.208333333336</v>
      </c>
      <c r="O614" s="9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E615/D615</f>
        <v>1.74</v>
      </c>
      <c r="G615" t="s">
        <v>20</v>
      </c>
      <c r="H615">
        <v>26</v>
      </c>
      <c r="I615" s="5">
        <f>IFERROR(E615/H615,0)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>(((L615/60)/60)/24)+DATE(1970,1,1)</f>
        <v>42973.208333333328</v>
      </c>
      <c r="O615" s="9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E616/D616</f>
        <v>1.5549056603773586</v>
      </c>
      <c r="G616" t="s">
        <v>20</v>
      </c>
      <c r="H616">
        <v>723</v>
      </c>
      <c r="I616" s="5">
        <f>IFERROR(E616/H616,0)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>(((L616/60)/60)/24)+DATE(1970,1,1)</f>
        <v>42746.25</v>
      </c>
      <c r="O616" s="9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E617/D617</f>
        <v>1.7044705882352942</v>
      </c>
      <c r="G617" t="s">
        <v>20</v>
      </c>
      <c r="H617">
        <v>170</v>
      </c>
      <c r="I617" s="5">
        <f>IFERROR(E617/H617,0)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>(((L617/60)/60)/24)+DATE(1970,1,1)</f>
        <v>42489.208333333328</v>
      </c>
      <c r="O617" s="9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E618/D618</f>
        <v>1.8951562500000001</v>
      </c>
      <c r="G618" t="s">
        <v>20</v>
      </c>
      <c r="H618">
        <v>238</v>
      </c>
      <c r="I618" s="5">
        <f>IFERROR(E618/H618,0)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>(((L618/60)/60)/24)+DATE(1970,1,1)</f>
        <v>41537.208333333336</v>
      </c>
      <c r="O618" s="9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E619/D619</f>
        <v>2.4971428571428573</v>
      </c>
      <c r="G619" t="s">
        <v>20</v>
      </c>
      <c r="H619">
        <v>55</v>
      </c>
      <c r="I619" s="5">
        <f>IFERROR(E619/H619,0)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>(((L619/60)/60)/24)+DATE(1970,1,1)</f>
        <v>41794.208333333336</v>
      </c>
      <c r="O619" s="9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E620/D620</f>
        <v>0.48860523665659616</v>
      </c>
      <c r="G620" t="s">
        <v>14</v>
      </c>
      <c r="H620">
        <v>1198</v>
      </c>
      <c r="I620" s="5">
        <f>IFERROR(E620/H620,0)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>(((L620/60)/60)/24)+DATE(1970,1,1)</f>
        <v>41396.208333333336</v>
      </c>
      <c r="O620" s="9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E621/D621</f>
        <v>0.28461970393057684</v>
      </c>
      <c r="G621" t="s">
        <v>14</v>
      </c>
      <c r="H621">
        <v>648</v>
      </c>
      <c r="I621" s="5">
        <f>IFERROR(E621/H621,0)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>(((L621/60)/60)/24)+DATE(1970,1,1)</f>
        <v>40669.208333333336</v>
      </c>
      <c r="O621" s="9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E622/D622</f>
        <v>2.6802325581395348</v>
      </c>
      <c r="G622" t="s">
        <v>20</v>
      </c>
      <c r="H622">
        <v>128</v>
      </c>
      <c r="I622" s="5">
        <f>IFERROR(E622/H622,0)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>(((L622/60)/60)/24)+DATE(1970,1,1)</f>
        <v>42559.208333333328</v>
      </c>
      <c r="O622" s="9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E623/D623</f>
        <v>6.1980078125000002</v>
      </c>
      <c r="G623" t="s">
        <v>20</v>
      </c>
      <c r="H623">
        <v>2144</v>
      </c>
      <c r="I623" s="5">
        <f>IFERROR(E623/H623,0)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>(((L623/60)/60)/24)+DATE(1970,1,1)</f>
        <v>42626.208333333328</v>
      </c>
      <c r="O623" s="9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E624/D624</f>
        <v>3.1301587301587303E-2</v>
      </c>
      <c r="G624" t="s">
        <v>14</v>
      </c>
      <c r="H624">
        <v>64</v>
      </c>
      <c r="I624" s="5">
        <f>IFERROR(E624/H624,0)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>(((L624/60)/60)/24)+DATE(1970,1,1)</f>
        <v>43205.208333333328</v>
      </c>
      <c r="O624" s="9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E625/D625</f>
        <v>1.5992152704135738</v>
      </c>
      <c r="G625" t="s">
        <v>20</v>
      </c>
      <c r="H625">
        <v>2693</v>
      </c>
      <c r="I625" s="5">
        <f>IFERROR(E625/H625,0)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>(((L625/60)/60)/24)+DATE(1970,1,1)</f>
        <v>42201.208333333328</v>
      </c>
      <c r="O625" s="9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E626/D626</f>
        <v>2.793921568627451</v>
      </c>
      <c r="G626" t="s">
        <v>20</v>
      </c>
      <c r="H626">
        <v>432</v>
      </c>
      <c r="I626" s="5">
        <f>IFERROR(E626/H626,0)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>(((L626/60)/60)/24)+DATE(1970,1,1)</f>
        <v>42029.25</v>
      </c>
      <c r="O626" s="9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E627/D627</f>
        <v>0.77373333333333338</v>
      </c>
      <c r="G627" t="s">
        <v>14</v>
      </c>
      <c r="H627">
        <v>62</v>
      </c>
      <c r="I627" s="5">
        <f>IFERROR(E627/H627,0)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>(((L627/60)/60)/24)+DATE(1970,1,1)</f>
        <v>43857.25</v>
      </c>
      <c r="O627" s="9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E628/D628</f>
        <v>2.0632812500000002</v>
      </c>
      <c r="G628" t="s">
        <v>20</v>
      </c>
      <c r="H628">
        <v>189</v>
      </c>
      <c r="I628" s="5">
        <f>IFERROR(E628/H628,0)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>(((L628/60)/60)/24)+DATE(1970,1,1)</f>
        <v>40449.208333333336</v>
      </c>
      <c r="O628" s="9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E629/D629</f>
        <v>6.9424999999999999</v>
      </c>
      <c r="G629" t="s">
        <v>20</v>
      </c>
      <c r="H629">
        <v>154</v>
      </c>
      <c r="I629" s="5">
        <f>IFERROR(E629/H629,0)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>(((L629/60)/60)/24)+DATE(1970,1,1)</f>
        <v>40345.208333333336</v>
      </c>
      <c r="O629" s="9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E630/D630</f>
        <v>1.5178947368421052</v>
      </c>
      <c r="G630" t="s">
        <v>20</v>
      </c>
      <c r="H630">
        <v>96</v>
      </c>
      <c r="I630" s="5">
        <f>IFERROR(E630/H630,0)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>(((L630/60)/60)/24)+DATE(1970,1,1)</f>
        <v>40455.208333333336</v>
      </c>
      <c r="O630" s="9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E631/D631</f>
        <v>0.64582072176949945</v>
      </c>
      <c r="G631" t="s">
        <v>14</v>
      </c>
      <c r="H631">
        <v>750</v>
      </c>
      <c r="I631" s="5">
        <f>IFERROR(E631/H631,0)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>(((L631/60)/60)/24)+DATE(1970,1,1)</f>
        <v>42557.208333333328</v>
      </c>
      <c r="O631" s="9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E632/D632</f>
        <v>0.62873684210526315</v>
      </c>
      <c r="G632" t="s">
        <v>74</v>
      </c>
      <c r="H632">
        <v>87</v>
      </c>
      <c r="I632" s="5">
        <f>IFERROR(E632/H632,0)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>(((L632/60)/60)/24)+DATE(1970,1,1)</f>
        <v>43586.208333333328</v>
      </c>
      <c r="O632" s="9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E633/D633</f>
        <v>3.1039864864864866</v>
      </c>
      <c r="G633" t="s">
        <v>20</v>
      </c>
      <c r="H633">
        <v>3063</v>
      </c>
      <c r="I633" s="5">
        <f>IFERROR(E633/H633,0)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>(((L633/60)/60)/24)+DATE(1970,1,1)</f>
        <v>43550.208333333328</v>
      </c>
      <c r="O633" s="9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E634/D634</f>
        <v>0.42859916782246882</v>
      </c>
      <c r="G634" t="s">
        <v>47</v>
      </c>
      <c r="H634">
        <v>278</v>
      </c>
      <c r="I634" s="5">
        <f>IFERROR(E634/H634,0)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>(((L634/60)/60)/24)+DATE(1970,1,1)</f>
        <v>41945.208333333336</v>
      </c>
      <c r="O634" s="9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E635/D635</f>
        <v>0.83119402985074631</v>
      </c>
      <c r="G635" t="s">
        <v>14</v>
      </c>
      <c r="H635">
        <v>105</v>
      </c>
      <c r="I635" s="5">
        <f>IFERROR(E635/H635,0)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>(((L635/60)/60)/24)+DATE(1970,1,1)</f>
        <v>42315.25</v>
      </c>
      <c r="O635" s="9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E636/D636</f>
        <v>0.78531302876480547</v>
      </c>
      <c r="G636" t="s">
        <v>74</v>
      </c>
      <c r="H636">
        <v>1658</v>
      </c>
      <c r="I636" s="5">
        <f>IFERROR(E636/H636,0)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>(((L636/60)/60)/24)+DATE(1970,1,1)</f>
        <v>42819.208333333328</v>
      </c>
      <c r="O636" s="9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E637/D637</f>
        <v>1.1409352517985611</v>
      </c>
      <c r="G637" t="s">
        <v>20</v>
      </c>
      <c r="H637">
        <v>2266</v>
      </c>
      <c r="I637" s="5">
        <f>IFERROR(E637/H637,0)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>(((L637/60)/60)/24)+DATE(1970,1,1)</f>
        <v>41314.25</v>
      </c>
      <c r="O637" s="9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E638/D638</f>
        <v>0.64537683358624176</v>
      </c>
      <c r="G638" t="s">
        <v>14</v>
      </c>
      <c r="H638">
        <v>2604</v>
      </c>
      <c r="I638" s="5">
        <f>IFERROR(E638/H638,0)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>(((L638/60)/60)/24)+DATE(1970,1,1)</f>
        <v>40926.25</v>
      </c>
      <c r="O638" s="9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E639/D639</f>
        <v>0.79411764705882348</v>
      </c>
      <c r="G639" t="s">
        <v>14</v>
      </c>
      <c r="H639">
        <v>65</v>
      </c>
      <c r="I639" s="5">
        <f>IFERROR(E639/H639,0)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>(((L639/60)/60)/24)+DATE(1970,1,1)</f>
        <v>42688.25</v>
      </c>
      <c r="O639" s="9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E640/D640</f>
        <v>0.11419117647058824</v>
      </c>
      <c r="G640" t="s">
        <v>14</v>
      </c>
      <c r="H640">
        <v>94</v>
      </c>
      <c r="I640" s="5">
        <f>IFERROR(E640/H640,0)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>(((L640/60)/60)/24)+DATE(1970,1,1)</f>
        <v>40386.208333333336</v>
      </c>
      <c r="O640" s="9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E641/D641</f>
        <v>0.56186046511627907</v>
      </c>
      <c r="G641" t="s">
        <v>47</v>
      </c>
      <c r="H641">
        <v>45</v>
      </c>
      <c r="I641" s="5">
        <f>IFERROR(E641/H641,0)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>(((L641/60)/60)/24)+DATE(1970,1,1)</f>
        <v>43309.208333333328</v>
      </c>
      <c r="O641" s="9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E642/D642</f>
        <v>0.16501669449081802</v>
      </c>
      <c r="G642" t="s">
        <v>14</v>
      </c>
      <c r="H642">
        <v>257</v>
      </c>
      <c r="I642" s="5">
        <f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>(((L642/60)/60)/24)+DATE(1970,1,1)</f>
        <v>42387.25</v>
      </c>
      <c r="O642" s="9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E643/D643</f>
        <v>1.1996808510638297</v>
      </c>
      <c r="G643" t="s">
        <v>20</v>
      </c>
      <c r="H643">
        <v>194</v>
      </c>
      <c r="I643" s="5">
        <f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>(((L643/60)/60)/24)+DATE(1970,1,1)</f>
        <v>42786.25</v>
      </c>
      <c r="O643" s="9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E644/D644</f>
        <v>1.4545652173913044</v>
      </c>
      <c r="G644" t="s">
        <v>20</v>
      </c>
      <c r="H644">
        <v>129</v>
      </c>
      <c r="I644" s="5">
        <f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>(((L644/60)/60)/24)+DATE(1970,1,1)</f>
        <v>43451.25</v>
      </c>
      <c r="O644" s="9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E645/D645</f>
        <v>2.2138255033557046</v>
      </c>
      <c r="G645" t="s">
        <v>20</v>
      </c>
      <c r="H645">
        <v>375</v>
      </c>
      <c r="I645" s="5">
        <f>IFERROR(E645/H645,0)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>(((L645/60)/60)/24)+DATE(1970,1,1)</f>
        <v>42795.25</v>
      </c>
      <c r="O645" s="9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E646/D646</f>
        <v>0.48396694214876035</v>
      </c>
      <c r="G646" t="s">
        <v>14</v>
      </c>
      <c r="H646">
        <v>2928</v>
      </c>
      <c r="I646" s="5">
        <f>IFERROR(E646/H646,0)</f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>(((L646/60)/60)/24)+DATE(1970,1,1)</f>
        <v>43452.25</v>
      </c>
      <c r="O646" s="9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E647/D647</f>
        <v>0.92911504424778757</v>
      </c>
      <c r="G647" t="s">
        <v>14</v>
      </c>
      <c r="H647">
        <v>4697</v>
      </c>
      <c r="I647" s="5">
        <f>IFERROR(E647/H647,0)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>(((L647/60)/60)/24)+DATE(1970,1,1)</f>
        <v>43369.208333333328</v>
      </c>
      <c r="O647" s="9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E648/D648</f>
        <v>0.88599797365754818</v>
      </c>
      <c r="G648" t="s">
        <v>14</v>
      </c>
      <c r="H648">
        <v>2915</v>
      </c>
      <c r="I648" s="5">
        <f>IFERROR(E648/H648,0)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>(((L648/60)/60)/24)+DATE(1970,1,1)</f>
        <v>41346.208333333336</v>
      </c>
      <c r="O648" s="9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E649/D649</f>
        <v>0.41399999999999998</v>
      </c>
      <c r="G649" t="s">
        <v>14</v>
      </c>
      <c r="H649">
        <v>18</v>
      </c>
      <c r="I649" s="5">
        <f>IFERROR(E649/H649,0)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>(((L649/60)/60)/24)+DATE(1970,1,1)</f>
        <v>43199.208333333328</v>
      </c>
      <c r="O649" s="9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E650/D650</f>
        <v>0.63056795131845844</v>
      </c>
      <c r="G650" t="s">
        <v>74</v>
      </c>
      <c r="H650">
        <v>723</v>
      </c>
      <c r="I650" s="5">
        <f>IFERROR(E650/H650,0)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>(((L650/60)/60)/24)+DATE(1970,1,1)</f>
        <v>42922.208333333328</v>
      </c>
      <c r="O650" s="9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E651/D651</f>
        <v>0.48482333607230893</v>
      </c>
      <c r="G651" t="s">
        <v>14</v>
      </c>
      <c r="H651">
        <v>602</v>
      </c>
      <c r="I651" s="5">
        <f>IFERROR(E651/H651,0)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>(((L651/60)/60)/24)+DATE(1970,1,1)</f>
        <v>40471.208333333336</v>
      </c>
      <c r="O651" s="9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E652/D652</f>
        <v>0.02</v>
      </c>
      <c r="G652" t="s">
        <v>14</v>
      </c>
      <c r="H652">
        <v>1</v>
      </c>
      <c r="I652" s="5">
        <f>IFERROR(E652/H652,0)</f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>(((L652/60)/60)/24)+DATE(1970,1,1)</f>
        <v>41828.208333333336</v>
      </c>
      <c r="O652" s="9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E653/D653</f>
        <v>0.88479410269445857</v>
      </c>
      <c r="G653" t="s">
        <v>14</v>
      </c>
      <c r="H653">
        <v>3868</v>
      </c>
      <c r="I653" s="5">
        <f>IFERROR(E653/H653,0)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>(((L653/60)/60)/24)+DATE(1970,1,1)</f>
        <v>41692.25</v>
      </c>
      <c r="O653" s="9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E654/D654</f>
        <v>1.2684</v>
      </c>
      <c r="G654" t="s">
        <v>20</v>
      </c>
      <c r="H654">
        <v>409</v>
      </c>
      <c r="I654" s="5">
        <f>IFERROR(E654/H654,0)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>(((L654/60)/60)/24)+DATE(1970,1,1)</f>
        <v>42587.208333333328</v>
      </c>
      <c r="O654" s="9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E655/D655</f>
        <v>23.388333333333332</v>
      </c>
      <c r="G655" t="s">
        <v>20</v>
      </c>
      <c r="H655">
        <v>234</v>
      </c>
      <c r="I655" s="5">
        <f>IFERROR(E655/H655,0)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>(((L655/60)/60)/24)+DATE(1970,1,1)</f>
        <v>42468.208333333328</v>
      </c>
      <c r="O655" s="9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E656/D656</f>
        <v>5.0838857142857146</v>
      </c>
      <c r="G656" t="s">
        <v>20</v>
      </c>
      <c r="H656">
        <v>3016</v>
      </c>
      <c r="I656" s="5">
        <f>IFERROR(E656/H656,0)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>(((L656/60)/60)/24)+DATE(1970,1,1)</f>
        <v>42240.208333333328</v>
      </c>
      <c r="O656" s="9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E657/D657</f>
        <v>1.9147826086956521</v>
      </c>
      <c r="G657" t="s">
        <v>20</v>
      </c>
      <c r="H657">
        <v>264</v>
      </c>
      <c r="I657" s="5">
        <f>IFERROR(E657/H657,0)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>(((L657/60)/60)/24)+DATE(1970,1,1)</f>
        <v>42796.25</v>
      </c>
      <c r="O657" s="9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E658/D658</f>
        <v>0.42127533783783783</v>
      </c>
      <c r="G658" t="s">
        <v>14</v>
      </c>
      <c r="H658">
        <v>504</v>
      </c>
      <c r="I658" s="5">
        <f>IFERROR(E658/H658,0)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>(((L658/60)/60)/24)+DATE(1970,1,1)</f>
        <v>43097.25</v>
      </c>
      <c r="O658" s="9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E659/D659</f>
        <v>8.2400000000000001E-2</v>
      </c>
      <c r="G659" t="s">
        <v>14</v>
      </c>
      <c r="H659">
        <v>14</v>
      </c>
      <c r="I659" s="5">
        <f>IFERROR(E659/H659,0)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>(((L659/60)/60)/24)+DATE(1970,1,1)</f>
        <v>43096.25</v>
      </c>
      <c r="O659" s="9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E660/D660</f>
        <v>0.60064638783269964</v>
      </c>
      <c r="G660" t="s">
        <v>74</v>
      </c>
      <c r="H660">
        <v>390</v>
      </c>
      <c r="I660" s="5">
        <f>IFERROR(E660/H660,0)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>(((L660/60)/60)/24)+DATE(1970,1,1)</f>
        <v>42246.208333333328</v>
      </c>
      <c r="O660" s="9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E661/D661</f>
        <v>0.47232808616404309</v>
      </c>
      <c r="G661" t="s">
        <v>14</v>
      </c>
      <c r="H661">
        <v>750</v>
      </c>
      <c r="I661" s="5">
        <f>IFERROR(E661/H661,0)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>(((L661/60)/60)/24)+DATE(1970,1,1)</f>
        <v>40570.25</v>
      </c>
      <c r="O661" s="9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E662/D662</f>
        <v>0.81736263736263737</v>
      </c>
      <c r="G662" t="s">
        <v>14</v>
      </c>
      <c r="H662">
        <v>77</v>
      </c>
      <c r="I662" s="5">
        <f>IFERROR(E662/H662,0)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>(((L662/60)/60)/24)+DATE(1970,1,1)</f>
        <v>42237.208333333328</v>
      </c>
      <c r="O662" s="9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E663/D663</f>
        <v>0.54187265917603</v>
      </c>
      <c r="G663" t="s">
        <v>14</v>
      </c>
      <c r="H663">
        <v>752</v>
      </c>
      <c r="I663" s="5">
        <f>IFERROR(E663/H663,0)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>(((L663/60)/60)/24)+DATE(1970,1,1)</f>
        <v>40996.208333333336</v>
      </c>
      <c r="O663" s="9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E664/D664</f>
        <v>0.97868131868131869</v>
      </c>
      <c r="G664" t="s">
        <v>14</v>
      </c>
      <c r="H664">
        <v>131</v>
      </c>
      <c r="I664" s="5">
        <f>IFERROR(E664/H664,0)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>(((L664/60)/60)/24)+DATE(1970,1,1)</f>
        <v>43443.25</v>
      </c>
      <c r="O664" s="9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E665/D665</f>
        <v>0.77239999999999998</v>
      </c>
      <c r="G665" t="s">
        <v>14</v>
      </c>
      <c r="H665">
        <v>87</v>
      </c>
      <c r="I665" s="5">
        <f>IFERROR(E665/H665,0)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>(((L665/60)/60)/24)+DATE(1970,1,1)</f>
        <v>40458.208333333336</v>
      </c>
      <c r="O665" s="9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E666/D666</f>
        <v>0.33464735516372796</v>
      </c>
      <c r="G666" t="s">
        <v>14</v>
      </c>
      <c r="H666">
        <v>1063</v>
      </c>
      <c r="I666" s="5">
        <f>IFERROR(E666/H666,0)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>(((L666/60)/60)/24)+DATE(1970,1,1)</f>
        <v>40959.25</v>
      </c>
      <c r="O666" s="9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E667/D667</f>
        <v>2.3958823529411766</v>
      </c>
      <c r="G667" t="s">
        <v>20</v>
      </c>
      <c r="H667">
        <v>272</v>
      </c>
      <c r="I667" s="5">
        <f>IFERROR(E667/H667,0)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>(((L667/60)/60)/24)+DATE(1970,1,1)</f>
        <v>40733.208333333336</v>
      </c>
      <c r="O667" s="9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E668/D668</f>
        <v>0.64032258064516134</v>
      </c>
      <c r="G668" t="s">
        <v>74</v>
      </c>
      <c r="H668">
        <v>25</v>
      </c>
      <c r="I668" s="5">
        <f>IFERROR(E668/H668,0)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>(((L668/60)/60)/24)+DATE(1970,1,1)</f>
        <v>41516.208333333336</v>
      </c>
      <c r="O668" s="9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E669/D669</f>
        <v>1.7615942028985507</v>
      </c>
      <c r="G669" t="s">
        <v>20</v>
      </c>
      <c r="H669">
        <v>419</v>
      </c>
      <c r="I669" s="5">
        <f>IFERROR(E669/H669,0)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>(((L669/60)/60)/24)+DATE(1970,1,1)</f>
        <v>41892.208333333336</v>
      </c>
      <c r="O669" s="9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E670/D670</f>
        <v>0.20338181818181819</v>
      </c>
      <c r="G670" t="s">
        <v>14</v>
      </c>
      <c r="H670">
        <v>76</v>
      </c>
      <c r="I670" s="5">
        <f>IFERROR(E670/H670,0)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>(((L670/60)/60)/24)+DATE(1970,1,1)</f>
        <v>41122.208333333336</v>
      </c>
      <c r="O670" s="9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E671/D671</f>
        <v>3.5864754098360656</v>
      </c>
      <c r="G671" t="s">
        <v>20</v>
      </c>
      <c r="H671">
        <v>1621</v>
      </c>
      <c r="I671" s="5">
        <f>IFERROR(E671/H671,0)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>(((L671/60)/60)/24)+DATE(1970,1,1)</f>
        <v>42912.208333333328</v>
      </c>
      <c r="O671" s="9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E672/D672</f>
        <v>4.6885802469135802</v>
      </c>
      <c r="G672" t="s">
        <v>20</v>
      </c>
      <c r="H672">
        <v>1101</v>
      </c>
      <c r="I672" s="5">
        <f>IFERROR(E672/H672,0)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>(((L672/60)/60)/24)+DATE(1970,1,1)</f>
        <v>42425.25</v>
      </c>
      <c r="O672" s="9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E673/D673</f>
        <v>1.220563524590164</v>
      </c>
      <c r="G673" t="s">
        <v>20</v>
      </c>
      <c r="H673">
        <v>1073</v>
      </c>
      <c r="I673" s="5">
        <f>IFERROR(E673/H673,0)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>(((L673/60)/60)/24)+DATE(1970,1,1)</f>
        <v>40390.208333333336</v>
      </c>
      <c r="O673" s="9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E674/D674</f>
        <v>0.55931783729156137</v>
      </c>
      <c r="G674" t="s">
        <v>14</v>
      </c>
      <c r="H674">
        <v>4428</v>
      </c>
      <c r="I674" s="5">
        <f>IFERROR(E674/H674,0)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>(((L674/60)/60)/24)+DATE(1970,1,1)</f>
        <v>43180.208333333328</v>
      </c>
      <c r="O674" s="9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E675/D675</f>
        <v>0.43660714285714286</v>
      </c>
      <c r="G675" t="s">
        <v>14</v>
      </c>
      <c r="H675">
        <v>58</v>
      </c>
      <c r="I675" s="5">
        <f>IFERROR(E675/H675,0)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>(((L675/60)/60)/24)+DATE(1970,1,1)</f>
        <v>42475.208333333328</v>
      </c>
      <c r="O675" s="9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E676/D676</f>
        <v>0.33538371411833628</v>
      </c>
      <c r="G676" t="s">
        <v>74</v>
      </c>
      <c r="H676">
        <v>1218</v>
      </c>
      <c r="I676" s="5">
        <f>IFERROR(E676/H676,0)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>(((L676/60)/60)/24)+DATE(1970,1,1)</f>
        <v>40774.208333333336</v>
      </c>
      <c r="O676" s="9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E677/D677</f>
        <v>1.2297938144329896</v>
      </c>
      <c r="G677" t="s">
        <v>20</v>
      </c>
      <c r="H677">
        <v>331</v>
      </c>
      <c r="I677" s="5">
        <f>IFERROR(E677/H677,0)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>(((L677/60)/60)/24)+DATE(1970,1,1)</f>
        <v>43719.208333333328</v>
      </c>
      <c r="O677" s="9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E678/D678</f>
        <v>1.8974959871589085</v>
      </c>
      <c r="G678" t="s">
        <v>20</v>
      </c>
      <c r="H678">
        <v>1170</v>
      </c>
      <c r="I678" s="5">
        <f>IFERROR(E678/H678,0)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>(((L678/60)/60)/24)+DATE(1970,1,1)</f>
        <v>41178.208333333336</v>
      </c>
      <c r="O678" s="9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E679/D679</f>
        <v>0.83622641509433959</v>
      </c>
      <c r="G679" t="s">
        <v>14</v>
      </c>
      <c r="H679">
        <v>111</v>
      </c>
      <c r="I679" s="5">
        <f>IFERROR(E679/H679,0)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>(((L679/60)/60)/24)+DATE(1970,1,1)</f>
        <v>42561.208333333328</v>
      </c>
      <c r="O679" s="9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E680/D680</f>
        <v>0.17968844221105529</v>
      </c>
      <c r="G680" t="s">
        <v>74</v>
      </c>
      <c r="H680">
        <v>215</v>
      </c>
      <c r="I680" s="5">
        <f>IFERROR(E680/H680,0)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>(((L680/60)/60)/24)+DATE(1970,1,1)</f>
        <v>43484.25</v>
      </c>
      <c r="O680" s="9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E681/D681</f>
        <v>10.365</v>
      </c>
      <c r="G681" t="s">
        <v>20</v>
      </c>
      <c r="H681">
        <v>363</v>
      </c>
      <c r="I681" s="5">
        <f>IFERROR(E681/H681,0)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>(((L681/60)/60)/24)+DATE(1970,1,1)</f>
        <v>43756.208333333328</v>
      </c>
      <c r="O681" s="9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E682/D682</f>
        <v>0.97405219780219776</v>
      </c>
      <c r="G682" t="s">
        <v>14</v>
      </c>
      <c r="H682">
        <v>2955</v>
      </c>
      <c r="I682" s="5">
        <f>IFERROR(E682/H682,0)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>(((L682/60)/60)/24)+DATE(1970,1,1)</f>
        <v>43813.25</v>
      </c>
      <c r="O682" s="9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E683/D683</f>
        <v>0.86386203150461705</v>
      </c>
      <c r="G683" t="s">
        <v>14</v>
      </c>
      <c r="H683">
        <v>1657</v>
      </c>
      <c r="I683" s="5">
        <f>IFERROR(E683/H683,0)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>(((L683/60)/60)/24)+DATE(1970,1,1)</f>
        <v>40898.25</v>
      </c>
      <c r="O683" s="9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E684/D684</f>
        <v>1.5016666666666667</v>
      </c>
      <c r="G684" t="s">
        <v>20</v>
      </c>
      <c r="H684">
        <v>103</v>
      </c>
      <c r="I684" s="5">
        <f>IFERROR(E684/H684,0)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>(((L684/60)/60)/24)+DATE(1970,1,1)</f>
        <v>41619.25</v>
      </c>
      <c r="O684" s="9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E685/D685</f>
        <v>3.5843478260869563</v>
      </c>
      <c r="G685" t="s">
        <v>20</v>
      </c>
      <c r="H685">
        <v>147</v>
      </c>
      <c r="I685" s="5">
        <f>IFERROR(E685/H685,0)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>(((L685/60)/60)/24)+DATE(1970,1,1)</f>
        <v>43359.208333333328</v>
      </c>
      <c r="O685" s="9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E686/D686</f>
        <v>5.4285714285714288</v>
      </c>
      <c r="G686" t="s">
        <v>20</v>
      </c>
      <c r="H686">
        <v>110</v>
      </c>
      <c r="I686" s="5">
        <f>IFERROR(E686/H686,0)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>(((L686/60)/60)/24)+DATE(1970,1,1)</f>
        <v>40358.208333333336</v>
      </c>
      <c r="O686" s="9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E687/D687</f>
        <v>0.67500714285714281</v>
      </c>
      <c r="G687" t="s">
        <v>14</v>
      </c>
      <c r="H687">
        <v>926</v>
      </c>
      <c r="I687" s="5">
        <f>IFERROR(E687/H687,0)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>(((L687/60)/60)/24)+DATE(1970,1,1)</f>
        <v>42239.208333333328</v>
      </c>
      <c r="O687" s="9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E688/D688</f>
        <v>1.9174666666666667</v>
      </c>
      <c r="G688" t="s">
        <v>20</v>
      </c>
      <c r="H688">
        <v>134</v>
      </c>
      <c r="I688" s="5">
        <f>IFERROR(E688/H688,0)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>(((L688/60)/60)/24)+DATE(1970,1,1)</f>
        <v>43186.208333333328</v>
      </c>
      <c r="O688" s="9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E689/D689</f>
        <v>9.32</v>
      </c>
      <c r="G689" t="s">
        <v>20</v>
      </c>
      <c r="H689">
        <v>269</v>
      </c>
      <c r="I689" s="5">
        <f>IFERROR(E689/H689,0)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>(((L689/60)/60)/24)+DATE(1970,1,1)</f>
        <v>42806.25</v>
      </c>
      <c r="O689" s="9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E690/D690</f>
        <v>4.2927586206896553</v>
      </c>
      <c r="G690" t="s">
        <v>20</v>
      </c>
      <c r="H690">
        <v>175</v>
      </c>
      <c r="I690" s="5">
        <f>IFERROR(E690/H690,0)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>(((L690/60)/60)/24)+DATE(1970,1,1)</f>
        <v>43475.25</v>
      </c>
      <c r="O690" s="9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E691/D691</f>
        <v>1.0065753424657535</v>
      </c>
      <c r="G691" t="s">
        <v>20</v>
      </c>
      <c r="H691">
        <v>69</v>
      </c>
      <c r="I691" s="5">
        <f>IFERROR(E691/H691,0)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>(((L691/60)/60)/24)+DATE(1970,1,1)</f>
        <v>41576.208333333336</v>
      </c>
      <c r="O691" s="9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E692/D692</f>
        <v>2.266111111111111</v>
      </c>
      <c r="G692" t="s">
        <v>20</v>
      </c>
      <c r="H692">
        <v>190</v>
      </c>
      <c r="I692" s="5">
        <f>IFERROR(E692/H692,0)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>(((L692/60)/60)/24)+DATE(1970,1,1)</f>
        <v>40874.25</v>
      </c>
      <c r="O692" s="9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E693/D693</f>
        <v>1.4238</v>
      </c>
      <c r="G693" t="s">
        <v>20</v>
      </c>
      <c r="H693">
        <v>237</v>
      </c>
      <c r="I693" s="5">
        <f>IFERROR(E693/H693,0)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>(((L693/60)/60)/24)+DATE(1970,1,1)</f>
        <v>41185.208333333336</v>
      </c>
      <c r="O693" s="9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E694/D694</f>
        <v>0.90633333333333332</v>
      </c>
      <c r="G694" t="s">
        <v>14</v>
      </c>
      <c r="H694">
        <v>77</v>
      </c>
      <c r="I694" s="5">
        <f>IFERROR(E694/H694,0)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>(((L694/60)/60)/24)+DATE(1970,1,1)</f>
        <v>43655.208333333328</v>
      </c>
      <c r="O694" s="9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E695/D695</f>
        <v>0.63966740576496672</v>
      </c>
      <c r="G695" t="s">
        <v>14</v>
      </c>
      <c r="H695">
        <v>1748</v>
      </c>
      <c r="I695" s="5">
        <f>IFERROR(E695/H695,0)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>(((L695/60)/60)/24)+DATE(1970,1,1)</f>
        <v>43025.208333333328</v>
      </c>
      <c r="O695" s="9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E696/D696</f>
        <v>0.84131868131868137</v>
      </c>
      <c r="G696" t="s">
        <v>14</v>
      </c>
      <c r="H696">
        <v>79</v>
      </c>
      <c r="I696" s="5">
        <f>IFERROR(E696/H696,0)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>(((L696/60)/60)/24)+DATE(1970,1,1)</f>
        <v>43066.25</v>
      </c>
      <c r="O696" s="9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E697/D697</f>
        <v>1.3393478260869565</v>
      </c>
      <c r="G697" t="s">
        <v>20</v>
      </c>
      <c r="H697">
        <v>196</v>
      </c>
      <c r="I697" s="5">
        <f>IFERROR(E697/H697,0)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>(((L697/60)/60)/24)+DATE(1970,1,1)</f>
        <v>42322.25</v>
      </c>
      <c r="O697" s="9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E698/D698</f>
        <v>0.59042047531992692</v>
      </c>
      <c r="G698" t="s">
        <v>14</v>
      </c>
      <c r="H698">
        <v>889</v>
      </c>
      <c r="I698" s="5">
        <f>IFERROR(E698/H698,0)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>(((L698/60)/60)/24)+DATE(1970,1,1)</f>
        <v>42114.208333333328</v>
      </c>
      <c r="O698" s="9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E699/D699</f>
        <v>1.5280062063615205</v>
      </c>
      <c r="G699" t="s">
        <v>20</v>
      </c>
      <c r="H699">
        <v>7295</v>
      </c>
      <c r="I699" s="5">
        <f>IFERROR(E699/H699,0)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>(((L699/60)/60)/24)+DATE(1970,1,1)</f>
        <v>43190.208333333328</v>
      </c>
      <c r="O699" s="9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E700/D700</f>
        <v>4.466912114014252</v>
      </c>
      <c r="G700" t="s">
        <v>20</v>
      </c>
      <c r="H700">
        <v>2893</v>
      </c>
      <c r="I700" s="5">
        <f>IFERROR(E700/H700,0)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>(((L700/60)/60)/24)+DATE(1970,1,1)</f>
        <v>40871.25</v>
      </c>
      <c r="O700" s="9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E701/D701</f>
        <v>0.8439189189189189</v>
      </c>
      <c r="G701" t="s">
        <v>14</v>
      </c>
      <c r="H701">
        <v>56</v>
      </c>
      <c r="I701" s="5">
        <f>IFERROR(E701/H701,0)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>(((L701/60)/60)/24)+DATE(1970,1,1)</f>
        <v>43641.208333333328</v>
      </c>
      <c r="O701" s="9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E702/D702</f>
        <v>0.03</v>
      </c>
      <c r="G702" t="s">
        <v>14</v>
      </c>
      <c r="H702">
        <v>1</v>
      </c>
      <c r="I702" s="5">
        <f>IFERROR(E702/H702,0)</f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>(((L702/60)/60)/24)+DATE(1970,1,1)</f>
        <v>40203.25</v>
      </c>
      <c r="O702" s="9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E703/D703</f>
        <v>1.7502692307692307</v>
      </c>
      <c r="G703" t="s">
        <v>20</v>
      </c>
      <c r="H703">
        <v>820</v>
      </c>
      <c r="I703" s="5">
        <f>IFERROR(E703/H703,0)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>(((L703/60)/60)/24)+DATE(1970,1,1)</f>
        <v>40629.208333333336</v>
      </c>
      <c r="O703" s="9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E704/D704</f>
        <v>0.54137931034482756</v>
      </c>
      <c r="G704" t="s">
        <v>14</v>
      </c>
      <c r="H704">
        <v>83</v>
      </c>
      <c r="I704" s="5">
        <f>IFERROR(E704/H704,0)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>(((L704/60)/60)/24)+DATE(1970,1,1)</f>
        <v>41477.208333333336</v>
      </c>
      <c r="O704" s="9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E705/D705</f>
        <v>3.1187381703470032</v>
      </c>
      <c r="G705" t="s">
        <v>20</v>
      </c>
      <c r="H705">
        <v>2038</v>
      </c>
      <c r="I705" s="5">
        <f>IFERROR(E705/H705,0)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>(((L705/60)/60)/24)+DATE(1970,1,1)</f>
        <v>41020.208333333336</v>
      </c>
      <c r="O705" s="9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E706/D706</f>
        <v>1.2278160919540231</v>
      </c>
      <c r="G706" t="s">
        <v>20</v>
      </c>
      <c r="H706">
        <v>116</v>
      </c>
      <c r="I706" s="5">
        <f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>(((L706/60)/60)/24)+DATE(1970,1,1)</f>
        <v>42555.208333333328</v>
      </c>
      <c r="O706" s="9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E707/D707</f>
        <v>0.99026517383618151</v>
      </c>
      <c r="G707" t="s">
        <v>14</v>
      </c>
      <c r="H707">
        <v>2025</v>
      </c>
      <c r="I707" s="5">
        <f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>(((L707/60)/60)/24)+DATE(1970,1,1)</f>
        <v>41619.25</v>
      </c>
      <c r="O707" s="9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E708/D708</f>
        <v>1.278468634686347</v>
      </c>
      <c r="G708" t="s">
        <v>20</v>
      </c>
      <c r="H708">
        <v>1345</v>
      </c>
      <c r="I708" s="5">
        <f>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>(((L708/60)/60)/24)+DATE(1970,1,1)</f>
        <v>43471.25</v>
      </c>
      <c r="O708" s="9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E709/D709</f>
        <v>1.5861643835616439</v>
      </c>
      <c r="G709" t="s">
        <v>20</v>
      </c>
      <c r="H709">
        <v>168</v>
      </c>
      <c r="I709" s="5">
        <f>IFERROR(E709/H709,0)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>(((L709/60)/60)/24)+DATE(1970,1,1)</f>
        <v>43442.25</v>
      </c>
      <c r="O709" s="9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E710/D710</f>
        <v>7.0705882352941174</v>
      </c>
      <c r="G710" t="s">
        <v>20</v>
      </c>
      <c r="H710">
        <v>137</v>
      </c>
      <c r="I710" s="5">
        <f>IFERROR(E710/H710,0)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>(((L710/60)/60)/24)+DATE(1970,1,1)</f>
        <v>42877.208333333328</v>
      </c>
      <c r="O710" s="9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E711/D711</f>
        <v>1.4238775510204082</v>
      </c>
      <c r="G711" t="s">
        <v>20</v>
      </c>
      <c r="H711">
        <v>186</v>
      </c>
      <c r="I711" s="5">
        <f>IFERROR(E711/H711,0)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>(((L711/60)/60)/24)+DATE(1970,1,1)</f>
        <v>41018.208333333336</v>
      </c>
      <c r="O711" s="9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E712/D712</f>
        <v>1.4786046511627906</v>
      </c>
      <c r="G712" t="s">
        <v>20</v>
      </c>
      <c r="H712">
        <v>125</v>
      </c>
      <c r="I712" s="5">
        <f>IFERROR(E712/H712,0)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>(((L712/60)/60)/24)+DATE(1970,1,1)</f>
        <v>43295.208333333328</v>
      </c>
      <c r="O712" s="9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E713/D713</f>
        <v>0.20322580645161289</v>
      </c>
      <c r="G713" t="s">
        <v>14</v>
      </c>
      <c r="H713">
        <v>14</v>
      </c>
      <c r="I713" s="5">
        <f>IFERROR(E713/H713,0)</f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>(((L713/60)/60)/24)+DATE(1970,1,1)</f>
        <v>42393.25</v>
      </c>
      <c r="O713" s="9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E714/D714</f>
        <v>18.40625</v>
      </c>
      <c r="G714" t="s">
        <v>20</v>
      </c>
      <c r="H714">
        <v>202</v>
      </c>
      <c r="I714" s="5">
        <f>IFERROR(E714/H714,0)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>(((L714/60)/60)/24)+DATE(1970,1,1)</f>
        <v>42559.208333333328</v>
      </c>
      <c r="O714" s="9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E715/D715</f>
        <v>1.6194202898550725</v>
      </c>
      <c r="G715" t="s">
        <v>20</v>
      </c>
      <c r="H715">
        <v>103</v>
      </c>
      <c r="I715" s="5">
        <f>IFERROR(E715/H715,0)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>(((L715/60)/60)/24)+DATE(1970,1,1)</f>
        <v>42604.208333333328</v>
      </c>
      <c r="O715" s="9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E716/D716</f>
        <v>4.7282077922077921</v>
      </c>
      <c r="G716" t="s">
        <v>20</v>
      </c>
      <c r="H716">
        <v>1785</v>
      </c>
      <c r="I716" s="5">
        <f>IFERROR(E716/H716,0)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>(((L716/60)/60)/24)+DATE(1970,1,1)</f>
        <v>41870.208333333336</v>
      </c>
      <c r="O716" s="9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E717/D717</f>
        <v>0.24466101694915254</v>
      </c>
      <c r="G717" t="s">
        <v>14</v>
      </c>
      <c r="H717">
        <v>656</v>
      </c>
      <c r="I717" s="5">
        <f>IFERROR(E717/H717,0)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>(((L717/60)/60)/24)+DATE(1970,1,1)</f>
        <v>40397.208333333336</v>
      </c>
      <c r="O717" s="9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E718/D718</f>
        <v>5.1764999999999999</v>
      </c>
      <c r="G718" t="s">
        <v>20</v>
      </c>
      <c r="H718">
        <v>157</v>
      </c>
      <c r="I718" s="5">
        <f>IFERROR(E718/H718,0)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>(((L718/60)/60)/24)+DATE(1970,1,1)</f>
        <v>41465.208333333336</v>
      </c>
      <c r="O718" s="9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E719/D719</f>
        <v>2.4764285714285714</v>
      </c>
      <c r="G719" t="s">
        <v>20</v>
      </c>
      <c r="H719">
        <v>555</v>
      </c>
      <c r="I719" s="5">
        <f>IFERROR(E719/H719,0)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>(((L719/60)/60)/24)+DATE(1970,1,1)</f>
        <v>40777.208333333336</v>
      </c>
      <c r="O719" s="9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E720/D720</f>
        <v>1.0020481927710843</v>
      </c>
      <c r="G720" t="s">
        <v>20</v>
      </c>
      <c r="H720">
        <v>297</v>
      </c>
      <c r="I720" s="5">
        <f>IFERROR(E720/H720,0)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>(((L720/60)/60)/24)+DATE(1970,1,1)</f>
        <v>41442.208333333336</v>
      </c>
      <c r="O720" s="9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E721/D721</f>
        <v>1.53</v>
      </c>
      <c r="G721" t="s">
        <v>20</v>
      </c>
      <c r="H721">
        <v>123</v>
      </c>
      <c r="I721" s="5">
        <f>IFERROR(E721/H721,0)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>(((L721/60)/60)/24)+DATE(1970,1,1)</f>
        <v>41058.208333333336</v>
      </c>
      <c r="O721" s="9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E722/D722</f>
        <v>0.37091954022988505</v>
      </c>
      <c r="G722" t="s">
        <v>74</v>
      </c>
      <c r="H722">
        <v>38</v>
      </c>
      <c r="I722" s="5">
        <f>IFERROR(E722/H722,0)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>(((L722/60)/60)/24)+DATE(1970,1,1)</f>
        <v>43152.25</v>
      </c>
      <c r="O722" s="9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E723/D723</f>
        <v>4.3923948220064728E-2</v>
      </c>
      <c r="G723" t="s">
        <v>74</v>
      </c>
      <c r="H723">
        <v>60</v>
      </c>
      <c r="I723" s="5">
        <f>IFERROR(E723/H723,0)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>(((L723/60)/60)/24)+DATE(1970,1,1)</f>
        <v>43194.208333333328</v>
      </c>
      <c r="O723" s="9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E724/D724</f>
        <v>1.5650721649484536</v>
      </c>
      <c r="G724" t="s">
        <v>20</v>
      </c>
      <c r="H724">
        <v>3036</v>
      </c>
      <c r="I724" s="5">
        <f>IFERROR(E724/H724,0)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>(((L724/60)/60)/24)+DATE(1970,1,1)</f>
        <v>43045.25</v>
      </c>
      <c r="O724" s="9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E725/D725</f>
        <v>2.704081632653061</v>
      </c>
      <c r="G725" t="s">
        <v>20</v>
      </c>
      <c r="H725">
        <v>144</v>
      </c>
      <c r="I725" s="5">
        <f>IFERROR(E725/H725,0)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>(((L725/60)/60)/24)+DATE(1970,1,1)</f>
        <v>42431.25</v>
      </c>
      <c r="O725" s="9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E726/D726</f>
        <v>1.3405952380952382</v>
      </c>
      <c r="G726" t="s">
        <v>20</v>
      </c>
      <c r="H726">
        <v>121</v>
      </c>
      <c r="I726" s="5">
        <f>IFERROR(E726/H726,0)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>(((L726/60)/60)/24)+DATE(1970,1,1)</f>
        <v>41934.208333333336</v>
      </c>
      <c r="O726" s="9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E727/D727</f>
        <v>0.50398033126293995</v>
      </c>
      <c r="G727" t="s">
        <v>14</v>
      </c>
      <c r="H727">
        <v>1596</v>
      </c>
      <c r="I727" s="5">
        <f>IFERROR(E727/H727,0)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>(((L727/60)/60)/24)+DATE(1970,1,1)</f>
        <v>41958.25</v>
      </c>
      <c r="O727" s="9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E728/D728</f>
        <v>0.88815837937384901</v>
      </c>
      <c r="G728" t="s">
        <v>74</v>
      </c>
      <c r="H728">
        <v>524</v>
      </c>
      <c r="I728" s="5">
        <f>IFERROR(E728/H728,0)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>(((L728/60)/60)/24)+DATE(1970,1,1)</f>
        <v>40476.208333333336</v>
      </c>
      <c r="O728" s="9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E729/D729</f>
        <v>1.65</v>
      </c>
      <c r="G729" t="s">
        <v>20</v>
      </c>
      <c r="H729">
        <v>181</v>
      </c>
      <c r="I729" s="5">
        <f>IFERROR(E729/H729,0)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>(((L729/60)/60)/24)+DATE(1970,1,1)</f>
        <v>43485.25</v>
      </c>
      <c r="O729" s="9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E730/D730</f>
        <v>0.17499999999999999</v>
      </c>
      <c r="G730" t="s">
        <v>14</v>
      </c>
      <c r="H730">
        <v>10</v>
      </c>
      <c r="I730" s="5">
        <f>IFERROR(E730/H730,0)</f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>(((L730/60)/60)/24)+DATE(1970,1,1)</f>
        <v>42515.208333333328</v>
      </c>
      <c r="O730" s="9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E731/D731</f>
        <v>1.8566071428571429</v>
      </c>
      <c r="G731" t="s">
        <v>20</v>
      </c>
      <c r="H731">
        <v>122</v>
      </c>
      <c r="I731" s="5">
        <f>IFERROR(E731/H731,0)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>(((L731/60)/60)/24)+DATE(1970,1,1)</f>
        <v>41309.25</v>
      </c>
      <c r="O731" s="9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E732/D732</f>
        <v>4.1266319444444441</v>
      </c>
      <c r="G732" t="s">
        <v>20</v>
      </c>
      <c r="H732">
        <v>1071</v>
      </c>
      <c r="I732" s="5">
        <f>IFERROR(E732/H732,0)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>(((L732/60)/60)/24)+DATE(1970,1,1)</f>
        <v>42147.208333333328</v>
      </c>
      <c r="O732" s="9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E733/D733</f>
        <v>0.90249999999999997</v>
      </c>
      <c r="G733" t="s">
        <v>74</v>
      </c>
      <c r="H733">
        <v>219</v>
      </c>
      <c r="I733" s="5">
        <f>IFERROR(E733/H733,0)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>(((L733/60)/60)/24)+DATE(1970,1,1)</f>
        <v>42939.208333333328</v>
      </c>
      <c r="O733" s="9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E734/D734</f>
        <v>0.91984615384615387</v>
      </c>
      <c r="G734" t="s">
        <v>14</v>
      </c>
      <c r="H734">
        <v>1121</v>
      </c>
      <c r="I734" s="5">
        <f>IFERROR(E734/H734,0)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>(((L734/60)/60)/24)+DATE(1970,1,1)</f>
        <v>42816.208333333328</v>
      </c>
      <c r="O734" s="9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E735/D735</f>
        <v>5.2700632911392402</v>
      </c>
      <c r="G735" t="s">
        <v>20</v>
      </c>
      <c r="H735">
        <v>980</v>
      </c>
      <c r="I735" s="5">
        <f>IFERROR(E735/H735,0)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>(((L735/60)/60)/24)+DATE(1970,1,1)</f>
        <v>41844.208333333336</v>
      </c>
      <c r="O735" s="9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E736/D736</f>
        <v>3.1914285714285713</v>
      </c>
      <c r="G736" t="s">
        <v>20</v>
      </c>
      <c r="H736">
        <v>536</v>
      </c>
      <c r="I736" s="5">
        <f>IFERROR(E736/H736,0)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>(((L736/60)/60)/24)+DATE(1970,1,1)</f>
        <v>42763.25</v>
      </c>
      <c r="O736" s="9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E737/D737</f>
        <v>3.5418867924528303</v>
      </c>
      <c r="G737" t="s">
        <v>20</v>
      </c>
      <c r="H737">
        <v>1991</v>
      </c>
      <c r="I737" s="5">
        <f>IFERROR(E737/H737,0)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>(((L737/60)/60)/24)+DATE(1970,1,1)</f>
        <v>42459.208333333328</v>
      </c>
      <c r="O737" s="9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E738/D738</f>
        <v>0.32896103896103895</v>
      </c>
      <c r="G738" t="s">
        <v>74</v>
      </c>
      <c r="H738">
        <v>29</v>
      </c>
      <c r="I738" s="5">
        <f>IFERROR(E738/H738,0)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>(((L738/60)/60)/24)+DATE(1970,1,1)</f>
        <v>42055.25</v>
      </c>
      <c r="O738" s="9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E739/D739</f>
        <v>1.358918918918919</v>
      </c>
      <c r="G739" t="s">
        <v>20</v>
      </c>
      <c r="H739">
        <v>180</v>
      </c>
      <c r="I739" s="5">
        <f>IFERROR(E739/H739,0)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>(((L739/60)/60)/24)+DATE(1970,1,1)</f>
        <v>42685.25</v>
      </c>
      <c r="O739" s="9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E740/D740</f>
        <v>2.0843373493975904E-2</v>
      </c>
      <c r="G740" t="s">
        <v>14</v>
      </c>
      <c r="H740">
        <v>15</v>
      </c>
      <c r="I740" s="5">
        <f>IFERROR(E740/H740,0)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>(((L740/60)/60)/24)+DATE(1970,1,1)</f>
        <v>41959.25</v>
      </c>
      <c r="O740" s="9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E741/D741</f>
        <v>0.61</v>
      </c>
      <c r="G741" t="s">
        <v>14</v>
      </c>
      <c r="H741">
        <v>191</v>
      </c>
      <c r="I741" s="5">
        <f>IFERROR(E741/H741,0)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>(((L741/60)/60)/24)+DATE(1970,1,1)</f>
        <v>41089.208333333336</v>
      </c>
      <c r="O741" s="9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E742/D742</f>
        <v>0.30037735849056602</v>
      </c>
      <c r="G742" t="s">
        <v>14</v>
      </c>
      <c r="H742">
        <v>16</v>
      </c>
      <c r="I742" s="5">
        <f>IFERROR(E742/H742,0)</f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>(((L742/60)/60)/24)+DATE(1970,1,1)</f>
        <v>42769.25</v>
      </c>
      <c r="O742" s="9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E743/D743</f>
        <v>11.791666666666666</v>
      </c>
      <c r="G743" t="s">
        <v>20</v>
      </c>
      <c r="H743">
        <v>130</v>
      </c>
      <c r="I743" s="5">
        <f>IFERROR(E743/H743,0)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>(((L743/60)/60)/24)+DATE(1970,1,1)</f>
        <v>40321.208333333336</v>
      </c>
      <c r="O743" s="9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E744/D744</f>
        <v>11.260833333333334</v>
      </c>
      <c r="G744" t="s">
        <v>20</v>
      </c>
      <c r="H744">
        <v>122</v>
      </c>
      <c r="I744" s="5">
        <f>IFERROR(E744/H744,0)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>(((L744/60)/60)/24)+DATE(1970,1,1)</f>
        <v>40197.25</v>
      </c>
      <c r="O744" s="9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E745/D745</f>
        <v>0.12923076923076923</v>
      </c>
      <c r="G745" t="s">
        <v>14</v>
      </c>
      <c r="H745">
        <v>17</v>
      </c>
      <c r="I745" s="5">
        <f>IFERROR(E745/H745,0)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>(((L745/60)/60)/24)+DATE(1970,1,1)</f>
        <v>42298.208333333328</v>
      </c>
      <c r="O745" s="9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E746/D746</f>
        <v>7.12</v>
      </c>
      <c r="G746" t="s">
        <v>20</v>
      </c>
      <c r="H746">
        <v>140</v>
      </c>
      <c r="I746" s="5">
        <f>IFERROR(E746/H746,0)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>(((L746/60)/60)/24)+DATE(1970,1,1)</f>
        <v>43322.208333333328</v>
      </c>
      <c r="O746" s="9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E747/D747</f>
        <v>0.30304347826086958</v>
      </c>
      <c r="G747" t="s">
        <v>14</v>
      </c>
      <c r="H747">
        <v>34</v>
      </c>
      <c r="I747" s="5">
        <f>IFERROR(E747/H747,0)</f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>(((L747/60)/60)/24)+DATE(1970,1,1)</f>
        <v>40328.208333333336</v>
      </c>
      <c r="O747" s="9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E748/D748</f>
        <v>2.1250896057347672</v>
      </c>
      <c r="G748" t="s">
        <v>20</v>
      </c>
      <c r="H748">
        <v>3388</v>
      </c>
      <c r="I748" s="5">
        <f>IFERROR(E748/H748,0)</f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>(((L748/60)/60)/24)+DATE(1970,1,1)</f>
        <v>40825.208333333336</v>
      </c>
      <c r="O748" s="9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E749/D749</f>
        <v>2.2885714285714287</v>
      </c>
      <c r="G749" t="s">
        <v>20</v>
      </c>
      <c r="H749">
        <v>280</v>
      </c>
      <c r="I749" s="5">
        <f>IFERROR(E749/H749,0)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>(((L749/60)/60)/24)+DATE(1970,1,1)</f>
        <v>40423.208333333336</v>
      </c>
      <c r="O749" s="9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E750/D750</f>
        <v>0.34959979476654696</v>
      </c>
      <c r="G750" t="s">
        <v>74</v>
      </c>
      <c r="H750">
        <v>614</v>
      </c>
      <c r="I750" s="5">
        <f>IFERROR(E750/H750,0)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>(((L750/60)/60)/24)+DATE(1970,1,1)</f>
        <v>40238.25</v>
      </c>
      <c r="O750" s="9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E751/D751</f>
        <v>1.5729069767441861</v>
      </c>
      <c r="G751" t="s">
        <v>20</v>
      </c>
      <c r="H751">
        <v>366</v>
      </c>
      <c r="I751" s="5">
        <f>IFERROR(E751/H751,0)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>(((L751/60)/60)/24)+DATE(1970,1,1)</f>
        <v>41920.208333333336</v>
      </c>
      <c r="O751" s="9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E752/D752</f>
        <v>0.01</v>
      </c>
      <c r="G752" t="s">
        <v>14</v>
      </c>
      <c r="H752">
        <v>1</v>
      </c>
      <c r="I752" s="5">
        <f>IFERROR(E752/H752,0)</f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>(((L752/60)/60)/24)+DATE(1970,1,1)</f>
        <v>40360.208333333336</v>
      </c>
      <c r="O752" s="9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E753/D753</f>
        <v>2.3230555555555554</v>
      </c>
      <c r="G753" t="s">
        <v>20</v>
      </c>
      <c r="H753">
        <v>270</v>
      </c>
      <c r="I753" s="5">
        <f>IFERROR(E753/H753,0)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>(((L753/60)/60)/24)+DATE(1970,1,1)</f>
        <v>42446.208333333328</v>
      </c>
      <c r="O753" s="9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E754/D754</f>
        <v>0.92448275862068963</v>
      </c>
      <c r="G754" t="s">
        <v>74</v>
      </c>
      <c r="H754">
        <v>114</v>
      </c>
      <c r="I754" s="5">
        <f>IFERROR(E754/H754,0)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>(((L754/60)/60)/24)+DATE(1970,1,1)</f>
        <v>40395.208333333336</v>
      </c>
      <c r="O754" s="9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E755/D755</f>
        <v>2.5670212765957445</v>
      </c>
      <c r="G755" t="s">
        <v>20</v>
      </c>
      <c r="H755">
        <v>137</v>
      </c>
      <c r="I755" s="5">
        <f>IFERROR(E755/H755,0)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>(((L755/60)/60)/24)+DATE(1970,1,1)</f>
        <v>40321.208333333336</v>
      </c>
      <c r="O755" s="9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E756/D756</f>
        <v>1.6847017045454546</v>
      </c>
      <c r="G756" t="s">
        <v>20</v>
      </c>
      <c r="H756">
        <v>3205</v>
      </c>
      <c r="I756" s="5">
        <f>IFERROR(E756/H756,0)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>(((L756/60)/60)/24)+DATE(1970,1,1)</f>
        <v>41210.208333333336</v>
      </c>
      <c r="O756" s="9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E757/D757</f>
        <v>1.6657777777777778</v>
      </c>
      <c r="G757" t="s">
        <v>20</v>
      </c>
      <c r="H757">
        <v>288</v>
      </c>
      <c r="I757" s="5">
        <f>IFERROR(E757/H757,0)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>(((L757/60)/60)/24)+DATE(1970,1,1)</f>
        <v>43096.25</v>
      </c>
      <c r="O757" s="9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E758/D758</f>
        <v>7.7207692307692311</v>
      </c>
      <c r="G758" t="s">
        <v>20</v>
      </c>
      <c r="H758">
        <v>148</v>
      </c>
      <c r="I758" s="5">
        <f>IFERROR(E758/H758,0)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>(((L758/60)/60)/24)+DATE(1970,1,1)</f>
        <v>42024.25</v>
      </c>
      <c r="O758" s="9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E759/D759</f>
        <v>4.0685714285714285</v>
      </c>
      <c r="G759" t="s">
        <v>20</v>
      </c>
      <c r="H759">
        <v>114</v>
      </c>
      <c r="I759" s="5">
        <f>IFERROR(E759/H759,0)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>(((L759/60)/60)/24)+DATE(1970,1,1)</f>
        <v>40675.208333333336</v>
      </c>
      <c r="O759" s="9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E760/D760</f>
        <v>5.6420608108108112</v>
      </c>
      <c r="G760" t="s">
        <v>20</v>
      </c>
      <c r="H760">
        <v>1518</v>
      </c>
      <c r="I760" s="5">
        <f>IFERROR(E760/H760,0)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>(((L760/60)/60)/24)+DATE(1970,1,1)</f>
        <v>41936.208333333336</v>
      </c>
      <c r="O760" s="9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E761/D761</f>
        <v>0.6842686567164179</v>
      </c>
      <c r="G761" t="s">
        <v>14</v>
      </c>
      <c r="H761">
        <v>1274</v>
      </c>
      <c r="I761" s="5">
        <f>IFERROR(E761/H761,0)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>(((L761/60)/60)/24)+DATE(1970,1,1)</f>
        <v>43136.25</v>
      </c>
      <c r="O761" s="9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E762/D762</f>
        <v>0.34351966873706002</v>
      </c>
      <c r="G762" t="s">
        <v>14</v>
      </c>
      <c r="H762">
        <v>210</v>
      </c>
      <c r="I762" s="5">
        <f>IFERROR(E762/H762,0)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>(((L762/60)/60)/24)+DATE(1970,1,1)</f>
        <v>43678.208333333328</v>
      </c>
      <c r="O762" s="9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E763/D763</f>
        <v>6.5545454545454547</v>
      </c>
      <c r="G763" t="s">
        <v>20</v>
      </c>
      <c r="H763">
        <v>166</v>
      </c>
      <c r="I763" s="5">
        <f>IFERROR(E763/H763,0)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>(((L763/60)/60)/24)+DATE(1970,1,1)</f>
        <v>42938.208333333328</v>
      </c>
      <c r="O763" s="9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E764/D764</f>
        <v>1.7725714285714285</v>
      </c>
      <c r="G764" t="s">
        <v>20</v>
      </c>
      <c r="H764">
        <v>100</v>
      </c>
      <c r="I764" s="5">
        <f>IFERROR(E764/H764,0)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>(((L764/60)/60)/24)+DATE(1970,1,1)</f>
        <v>41241.25</v>
      </c>
      <c r="O764" s="9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E765/D765</f>
        <v>1.1317857142857144</v>
      </c>
      <c r="G765" t="s">
        <v>20</v>
      </c>
      <c r="H765">
        <v>235</v>
      </c>
      <c r="I765" s="5">
        <f>IFERROR(E765/H765,0)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>(((L765/60)/60)/24)+DATE(1970,1,1)</f>
        <v>41037.208333333336</v>
      </c>
      <c r="O765" s="9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E766/D766</f>
        <v>7.2818181818181822</v>
      </c>
      <c r="G766" t="s">
        <v>20</v>
      </c>
      <c r="H766">
        <v>148</v>
      </c>
      <c r="I766" s="5">
        <f>IFERROR(E766/H766,0)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>(((L766/60)/60)/24)+DATE(1970,1,1)</f>
        <v>40676.208333333336</v>
      </c>
      <c r="O766" s="9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E767/D767</f>
        <v>2.0833333333333335</v>
      </c>
      <c r="G767" t="s">
        <v>20</v>
      </c>
      <c r="H767">
        <v>198</v>
      </c>
      <c r="I767" s="5">
        <f>IFERROR(E767/H767,0)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>(((L767/60)/60)/24)+DATE(1970,1,1)</f>
        <v>42840.208333333328</v>
      </c>
      <c r="O767" s="9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E768/D768</f>
        <v>0.31171232876712329</v>
      </c>
      <c r="G768" t="s">
        <v>14</v>
      </c>
      <c r="H768">
        <v>248</v>
      </c>
      <c r="I768" s="5">
        <f>IFERROR(E768/H768,0)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>(((L768/60)/60)/24)+DATE(1970,1,1)</f>
        <v>43362.208333333328</v>
      </c>
      <c r="O768" s="9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E769/D769</f>
        <v>0.56967078189300413</v>
      </c>
      <c r="G769" t="s">
        <v>14</v>
      </c>
      <c r="H769">
        <v>513</v>
      </c>
      <c r="I769" s="5">
        <f>IFERROR(E769/H769,0)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>(((L769/60)/60)/24)+DATE(1970,1,1)</f>
        <v>42283.208333333328</v>
      </c>
      <c r="O769" s="9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E770/D770</f>
        <v>2.31</v>
      </c>
      <c r="G770" t="s">
        <v>20</v>
      </c>
      <c r="H770">
        <v>150</v>
      </c>
      <c r="I770" s="5">
        <f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>(((L770/60)/60)/24)+DATE(1970,1,1)</f>
        <v>41619.25</v>
      </c>
      <c r="O770" s="9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E771/D771</f>
        <v>0.86867834394904464</v>
      </c>
      <c r="G771" t="s">
        <v>14</v>
      </c>
      <c r="H771">
        <v>3410</v>
      </c>
      <c r="I771" s="5">
        <f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>(((L771/60)/60)/24)+DATE(1970,1,1)</f>
        <v>41501.208333333336</v>
      </c>
      <c r="O771" s="9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E772/D772</f>
        <v>2.7074418604651163</v>
      </c>
      <c r="G772" t="s">
        <v>20</v>
      </c>
      <c r="H772">
        <v>216</v>
      </c>
      <c r="I772" s="5">
        <f>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>(((L772/60)/60)/24)+DATE(1970,1,1)</f>
        <v>41743.208333333336</v>
      </c>
      <c r="O772" s="9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E773/D773</f>
        <v>0.49446428571428569</v>
      </c>
      <c r="G773" t="s">
        <v>74</v>
      </c>
      <c r="H773">
        <v>26</v>
      </c>
      <c r="I773" s="5">
        <f>IFERROR(E773/H773,0)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>(((L773/60)/60)/24)+DATE(1970,1,1)</f>
        <v>43491.25</v>
      </c>
      <c r="O773" s="9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E774/D774</f>
        <v>1.1335962566844919</v>
      </c>
      <c r="G774" t="s">
        <v>20</v>
      </c>
      <c r="H774">
        <v>5139</v>
      </c>
      <c r="I774" s="5">
        <f>IFERROR(E774/H774,0)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>(((L774/60)/60)/24)+DATE(1970,1,1)</f>
        <v>43505.25</v>
      </c>
      <c r="O774" s="9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E775/D775</f>
        <v>1.9055555555555554</v>
      </c>
      <c r="G775" t="s">
        <v>20</v>
      </c>
      <c r="H775">
        <v>2353</v>
      </c>
      <c r="I775" s="5">
        <f>IFERROR(E775/H775,0)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>(((L775/60)/60)/24)+DATE(1970,1,1)</f>
        <v>42838.208333333328</v>
      </c>
      <c r="O775" s="9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E776/D776</f>
        <v>1.355</v>
      </c>
      <c r="G776" t="s">
        <v>20</v>
      </c>
      <c r="H776">
        <v>78</v>
      </c>
      <c r="I776" s="5">
        <f>IFERROR(E776/H776,0)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>(((L776/60)/60)/24)+DATE(1970,1,1)</f>
        <v>42513.208333333328</v>
      </c>
      <c r="O776" s="9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E777/D777</f>
        <v>0.10297872340425532</v>
      </c>
      <c r="G777" t="s">
        <v>14</v>
      </c>
      <c r="H777">
        <v>10</v>
      </c>
      <c r="I777" s="5">
        <f>IFERROR(E777/H777,0)</f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>(((L777/60)/60)/24)+DATE(1970,1,1)</f>
        <v>41949.25</v>
      </c>
      <c r="O777" s="9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E778/D778</f>
        <v>0.65544223826714798</v>
      </c>
      <c r="G778" t="s">
        <v>14</v>
      </c>
      <c r="H778">
        <v>2201</v>
      </c>
      <c r="I778" s="5">
        <f>IFERROR(E778/H778,0)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>(((L778/60)/60)/24)+DATE(1970,1,1)</f>
        <v>43650.208333333328</v>
      </c>
      <c r="O778" s="9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E779/D779</f>
        <v>0.49026652452025588</v>
      </c>
      <c r="G779" t="s">
        <v>14</v>
      </c>
      <c r="H779">
        <v>676</v>
      </c>
      <c r="I779" s="5">
        <f>IFERROR(E779/H779,0)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>(((L779/60)/60)/24)+DATE(1970,1,1)</f>
        <v>40809.208333333336</v>
      </c>
      <c r="O779" s="9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E780/D780</f>
        <v>7.8792307692307695</v>
      </c>
      <c r="G780" t="s">
        <v>20</v>
      </c>
      <c r="H780">
        <v>174</v>
      </c>
      <c r="I780" s="5">
        <f>IFERROR(E780/H780,0)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>(((L780/60)/60)/24)+DATE(1970,1,1)</f>
        <v>40768.208333333336</v>
      </c>
      <c r="O780" s="9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E781/D781</f>
        <v>0.80306347746090156</v>
      </c>
      <c r="G781" t="s">
        <v>14</v>
      </c>
      <c r="H781">
        <v>831</v>
      </c>
      <c r="I781" s="5">
        <f>IFERROR(E781/H781,0)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>(((L781/60)/60)/24)+DATE(1970,1,1)</f>
        <v>42230.208333333328</v>
      </c>
      <c r="O781" s="9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E782/D782</f>
        <v>1.0629411764705883</v>
      </c>
      <c r="G782" t="s">
        <v>20</v>
      </c>
      <c r="H782">
        <v>164</v>
      </c>
      <c r="I782" s="5">
        <f>IFERROR(E782/H782,0)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>(((L782/60)/60)/24)+DATE(1970,1,1)</f>
        <v>42573.208333333328</v>
      </c>
      <c r="O782" s="9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E783/D783</f>
        <v>0.50735632183908042</v>
      </c>
      <c r="G783" t="s">
        <v>74</v>
      </c>
      <c r="H783">
        <v>56</v>
      </c>
      <c r="I783" s="5">
        <f>IFERROR(E783/H783,0)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>(((L783/60)/60)/24)+DATE(1970,1,1)</f>
        <v>40482.208333333336</v>
      </c>
      <c r="O783" s="9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E784/D784</f>
        <v>2.153137254901961</v>
      </c>
      <c r="G784" t="s">
        <v>20</v>
      </c>
      <c r="H784">
        <v>161</v>
      </c>
      <c r="I784" s="5">
        <f>IFERROR(E784/H784,0)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>(((L784/60)/60)/24)+DATE(1970,1,1)</f>
        <v>40603.25</v>
      </c>
      <c r="O784" s="9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E785/D785</f>
        <v>1.4122972972972974</v>
      </c>
      <c r="G785" t="s">
        <v>20</v>
      </c>
      <c r="H785">
        <v>138</v>
      </c>
      <c r="I785" s="5">
        <f>IFERROR(E785/H785,0)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>(((L785/60)/60)/24)+DATE(1970,1,1)</f>
        <v>41625.25</v>
      </c>
      <c r="O785" s="9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E786/D786</f>
        <v>1.1533745781777278</v>
      </c>
      <c r="G786" t="s">
        <v>20</v>
      </c>
      <c r="H786">
        <v>3308</v>
      </c>
      <c r="I786" s="5">
        <f>IFERROR(E786/H786,0)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>(((L786/60)/60)/24)+DATE(1970,1,1)</f>
        <v>42435.25</v>
      </c>
      <c r="O786" s="9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E787/D787</f>
        <v>1.9311940298507462</v>
      </c>
      <c r="G787" t="s">
        <v>20</v>
      </c>
      <c r="H787">
        <v>127</v>
      </c>
      <c r="I787" s="5">
        <f>IFERROR(E787/H787,0)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>(((L787/60)/60)/24)+DATE(1970,1,1)</f>
        <v>43582.208333333328</v>
      </c>
      <c r="O787" s="9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E788/D788</f>
        <v>7.2973333333333334</v>
      </c>
      <c r="G788" t="s">
        <v>20</v>
      </c>
      <c r="H788">
        <v>207</v>
      </c>
      <c r="I788" s="5">
        <f>IFERROR(E788/H788,0)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>(((L788/60)/60)/24)+DATE(1970,1,1)</f>
        <v>43186.208333333328</v>
      </c>
      <c r="O788" s="9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E789/D789</f>
        <v>0.99663398692810456</v>
      </c>
      <c r="G789" t="s">
        <v>14</v>
      </c>
      <c r="H789">
        <v>859</v>
      </c>
      <c r="I789" s="5">
        <f>IFERROR(E789/H789,0)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>(((L789/60)/60)/24)+DATE(1970,1,1)</f>
        <v>40684.208333333336</v>
      </c>
      <c r="O789" s="9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E790/D790</f>
        <v>0.88166666666666671</v>
      </c>
      <c r="G790" t="s">
        <v>47</v>
      </c>
      <c r="H790">
        <v>31</v>
      </c>
      <c r="I790" s="5">
        <f>IFERROR(E790/H790,0)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>(((L790/60)/60)/24)+DATE(1970,1,1)</f>
        <v>41202.208333333336</v>
      </c>
      <c r="O790" s="9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E791/D791</f>
        <v>0.37233333333333335</v>
      </c>
      <c r="G791" t="s">
        <v>14</v>
      </c>
      <c r="H791">
        <v>45</v>
      </c>
      <c r="I791" s="5">
        <f>IFERROR(E791/H791,0)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>(((L791/60)/60)/24)+DATE(1970,1,1)</f>
        <v>41786.208333333336</v>
      </c>
      <c r="O791" s="9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E792/D792</f>
        <v>0.30540075309306081</v>
      </c>
      <c r="G792" t="s">
        <v>74</v>
      </c>
      <c r="H792">
        <v>1113</v>
      </c>
      <c r="I792" s="5">
        <f>IFERROR(E792/H792,0)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>(((L792/60)/60)/24)+DATE(1970,1,1)</f>
        <v>40223.25</v>
      </c>
      <c r="O792" s="9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E793/D793</f>
        <v>0.25714285714285712</v>
      </c>
      <c r="G793" t="s">
        <v>14</v>
      </c>
      <c r="H793">
        <v>6</v>
      </c>
      <c r="I793" s="5">
        <f>IFERROR(E793/H793,0)</f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>(((L793/60)/60)/24)+DATE(1970,1,1)</f>
        <v>42715.25</v>
      </c>
      <c r="O793" s="9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E794/D794</f>
        <v>0.34</v>
      </c>
      <c r="G794" t="s">
        <v>14</v>
      </c>
      <c r="H794">
        <v>7</v>
      </c>
      <c r="I794" s="5">
        <f>IFERROR(E794/H794,0)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>(((L794/60)/60)/24)+DATE(1970,1,1)</f>
        <v>41451.208333333336</v>
      </c>
      <c r="O794" s="9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E795/D795</f>
        <v>11.859090909090909</v>
      </c>
      <c r="G795" t="s">
        <v>20</v>
      </c>
      <c r="H795">
        <v>181</v>
      </c>
      <c r="I795" s="5">
        <f>IFERROR(E795/H795,0)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>(((L795/60)/60)/24)+DATE(1970,1,1)</f>
        <v>41450.208333333336</v>
      </c>
      <c r="O795" s="9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E796/D796</f>
        <v>1.2539393939393939</v>
      </c>
      <c r="G796" t="s">
        <v>20</v>
      </c>
      <c r="H796">
        <v>110</v>
      </c>
      <c r="I796" s="5">
        <f>IFERROR(E796/H796,0)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>(((L796/60)/60)/24)+DATE(1970,1,1)</f>
        <v>43091.25</v>
      </c>
      <c r="O796" s="9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E797/D797</f>
        <v>0.14394366197183098</v>
      </c>
      <c r="G797" t="s">
        <v>14</v>
      </c>
      <c r="H797">
        <v>31</v>
      </c>
      <c r="I797" s="5">
        <f>IFERROR(E797/H797,0)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>(((L797/60)/60)/24)+DATE(1970,1,1)</f>
        <v>42675.208333333328</v>
      </c>
      <c r="O797" s="9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E798/D798</f>
        <v>0.54807692307692313</v>
      </c>
      <c r="G798" t="s">
        <v>14</v>
      </c>
      <c r="H798">
        <v>78</v>
      </c>
      <c r="I798" s="5">
        <f>IFERROR(E798/H798,0)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>(((L798/60)/60)/24)+DATE(1970,1,1)</f>
        <v>41859.208333333336</v>
      </c>
      <c r="O798" s="9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E799/D799</f>
        <v>1.0963157894736841</v>
      </c>
      <c r="G799" t="s">
        <v>20</v>
      </c>
      <c r="H799">
        <v>185</v>
      </c>
      <c r="I799" s="5">
        <f>IFERROR(E799/H799,0)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>(((L799/60)/60)/24)+DATE(1970,1,1)</f>
        <v>43464.25</v>
      </c>
      <c r="O799" s="9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E800/D800</f>
        <v>1.8847058823529412</v>
      </c>
      <c r="G800" t="s">
        <v>20</v>
      </c>
      <c r="H800">
        <v>121</v>
      </c>
      <c r="I800" s="5">
        <f>IFERROR(E800/H800,0)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>(((L800/60)/60)/24)+DATE(1970,1,1)</f>
        <v>41060.208333333336</v>
      </c>
      <c r="O800" s="9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E801/D801</f>
        <v>0.87008284023668636</v>
      </c>
      <c r="G801" t="s">
        <v>14</v>
      </c>
      <c r="H801">
        <v>1225</v>
      </c>
      <c r="I801" s="5">
        <f>IFERROR(E801/H801,0)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>(((L801/60)/60)/24)+DATE(1970,1,1)</f>
        <v>42399.25</v>
      </c>
      <c r="O801" s="9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E802/D802</f>
        <v>0.01</v>
      </c>
      <c r="G802" t="s">
        <v>14</v>
      </c>
      <c r="H802">
        <v>1</v>
      </c>
      <c r="I802" s="5">
        <f>IFERROR(E802/H802,0)</f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>(((L802/60)/60)/24)+DATE(1970,1,1)</f>
        <v>42167.208333333328</v>
      </c>
      <c r="O802" s="9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E803/D803</f>
        <v>2.0291304347826089</v>
      </c>
      <c r="G803" t="s">
        <v>20</v>
      </c>
      <c r="H803">
        <v>106</v>
      </c>
      <c r="I803" s="5">
        <f>IFERROR(E803/H803,0)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>(((L803/60)/60)/24)+DATE(1970,1,1)</f>
        <v>43830.25</v>
      </c>
      <c r="O803" s="9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E804/D804</f>
        <v>1.9703225806451612</v>
      </c>
      <c r="G804" t="s">
        <v>20</v>
      </c>
      <c r="H804">
        <v>142</v>
      </c>
      <c r="I804" s="5">
        <f>IFERROR(E804/H804,0)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>(((L804/60)/60)/24)+DATE(1970,1,1)</f>
        <v>43650.208333333328</v>
      </c>
      <c r="O804" s="9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E805/D805</f>
        <v>1.07</v>
      </c>
      <c r="G805" t="s">
        <v>20</v>
      </c>
      <c r="H805">
        <v>233</v>
      </c>
      <c r="I805" s="5">
        <f>IFERROR(E805/H805,0)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>(((L805/60)/60)/24)+DATE(1970,1,1)</f>
        <v>43492.25</v>
      </c>
      <c r="O805" s="9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E806/D806</f>
        <v>2.6873076923076922</v>
      </c>
      <c r="G806" t="s">
        <v>20</v>
      </c>
      <c r="H806">
        <v>218</v>
      </c>
      <c r="I806" s="5">
        <f>IFERROR(E806/H806,0)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>(((L806/60)/60)/24)+DATE(1970,1,1)</f>
        <v>43102.25</v>
      </c>
      <c r="O806" s="9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E807/D807</f>
        <v>0.50845360824742269</v>
      </c>
      <c r="G807" t="s">
        <v>14</v>
      </c>
      <c r="H807">
        <v>67</v>
      </c>
      <c r="I807" s="5">
        <f>IFERROR(E807/H807,0)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>(((L807/60)/60)/24)+DATE(1970,1,1)</f>
        <v>41958.25</v>
      </c>
      <c r="O807" s="9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E808/D808</f>
        <v>11.802857142857142</v>
      </c>
      <c r="G808" t="s">
        <v>20</v>
      </c>
      <c r="H808">
        <v>76</v>
      </c>
      <c r="I808" s="5">
        <f>IFERROR(E808/H808,0)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>(((L808/60)/60)/24)+DATE(1970,1,1)</f>
        <v>40973.25</v>
      </c>
      <c r="O808" s="9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E809/D809</f>
        <v>2.64</v>
      </c>
      <c r="G809" t="s">
        <v>20</v>
      </c>
      <c r="H809">
        <v>43</v>
      </c>
      <c r="I809" s="5">
        <f>IFERROR(E809/H809,0)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>(((L809/60)/60)/24)+DATE(1970,1,1)</f>
        <v>43753.208333333328</v>
      </c>
      <c r="O809" s="9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E810/D810</f>
        <v>0.30442307692307691</v>
      </c>
      <c r="G810" t="s">
        <v>14</v>
      </c>
      <c r="H810">
        <v>19</v>
      </c>
      <c r="I810" s="5">
        <f>IFERROR(E810/H810,0)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>(((L810/60)/60)/24)+DATE(1970,1,1)</f>
        <v>42507.208333333328</v>
      </c>
      <c r="O810" s="9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E811/D811</f>
        <v>0.62880681818181816</v>
      </c>
      <c r="G811" t="s">
        <v>14</v>
      </c>
      <c r="H811">
        <v>2108</v>
      </c>
      <c r="I811" s="5">
        <f>IFERROR(E811/H811,0)</f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>(((L811/60)/60)/24)+DATE(1970,1,1)</f>
        <v>41135.208333333336</v>
      </c>
      <c r="O811" s="9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E812/D812</f>
        <v>1.9312499999999999</v>
      </c>
      <c r="G812" t="s">
        <v>20</v>
      </c>
      <c r="H812">
        <v>221</v>
      </c>
      <c r="I812" s="5">
        <f>IFERROR(E812/H812,0)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>(((L812/60)/60)/24)+DATE(1970,1,1)</f>
        <v>43067.25</v>
      </c>
      <c r="O812" s="9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E813/D813</f>
        <v>0.77102702702702708</v>
      </c>
      <c r="G813" t="s">
        <v>14</v>
      </c>
      <c r="H813">
        <v>679</v>
      </c>
      <c r="I813" s="5">
        <f>IFERROR(E813/H813,0)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>(((L813/60)/60)/24)+DATE(1970,1,1)</f>
        <v>42378.25</v>
      </c>
      <c r="O813" s="9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E814/D814</f>
        <v>2.2552763819095478</v>
      </c>
      <c r="G814" t="s">
        <v>20</v>
      </c>
      <c r="H814">
        <v>2805</v>
      </c>
      <c r="I814" s="5">
        <f>IFERROR(E814/H814,0)</f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>(((L814/60)/60)/24)+DATE(1970,1,1)</f>
        <v>43206.208333333328</v>
      </c>
      <c r="O814" s="9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E815/D815</f>
        <v>2.3940625</v>
      </c>
      <c r="G815" t="s">
        <v>20</v>
      </c>
      <c r="H815">
        <v>68</v>
      </c>
      <c r="I815" s="5">
        <f>IFERROR(E815/H815,0)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>(((L815/60)/60)/24)+DATE(1970,1,1)</f>
        <v>41148.208333333336</v>
      </c>
      <c r="O815" s="9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E816/D816</f>
        <v>0.921875</v>
      </c>
      <c r="G816" t="s">
        <v>14</v>
      </c>
      <c r="H816">
        <v>36</v>
      </c>
      <c r="I816" s="5">
        <f>IFERROR(E816/H816,0)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>(((L816/60)/60)/24)+DATE(1970,1,1)</f>
        <v>42517.208333333328</v>
      </c>
      <c r="O816" s="9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E817/D817</f>
        <v>1.3023333333333333</v>
      </c>
      <c r="G817" t="s">
        <v>20</v>
      </c>
      <c r="H817">
        <v>183</v>
      </c>
      <c r="I817" s="5">
        <f>IFERROR(E817/H817,0)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>(((L817/60)/60)/24)+DATE(1970,1,1)</f>
        <v>43068.25</v>
      </c>
      <c r="O817" s="9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E818/D818</f>
        <v>6.1521739130434785</v>
      </c>
      <c r="G818" t="s">
        <v>20</v>
      </c>
      <c r="H818">
        <v>133</v>
      </c>
      <c r="I818" s="5">
        <f>IFERROR(E818/H818,0)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>(((L818/60)/60)/24)+DATE(1970,1,1)</f>
        <v>41680.25</v>
      </c>
      <c r="O818" s="9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E819/D819</f>
        <v>3.687953216374269</v>
      </c>
      <c r="G819" t="s">
        <v>20</v>
      </c>
      <c r="H819">
        <v>2489</v>
      </c>
      <c r="I819" s="5">
        <f>IFERROR(E819/H819,0)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>(((L819/60)/60)/24)+DATE(1970,1,1)</f>
        <v>43589.208333333328</v>
      </c>
      <c r="O819" s="9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E820/D820</f>
        <v>10.948571428571428</v>
      </c>
      <c r="G820" t="s">
        <v>20</v>
      </c>
      <c r="H820">
        <v>69</v>
      </c>
      <c r="I820" s="5">
        <f>IFERROR(E820/H820,0)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>(((L820/60)/60)/24)+DATE(1970,1,1)</f>
        <v>43486.25</v>
      </c>
      <c r="O820" s="9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E821/D821</f>
        <v>0.50662921348314605</v>
      </c>
      <c r="G821" t="s">
        <v>14</v>
      </c>
      <c r="H821">
        <v>47</v>
      </c>
      <c r="I821" s="5">
        <f>IFERROR(E821/H821,0)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>(((L821/60)/60)/24)+DATE(1970,1,1)</f>
        <v>41237.25</v>
      </c>
      <c r="O821" s="9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E822/D822</f>
        <v>8.0060000000000002</v>
      </c>
      <c r="G822" t="s">
        <v>20</v>
      </c>
      <c r="H822">
        <v>279</v>
      </c>
      <c r="I822" s="5">
        <f>IFERROR(E822/H822,0)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>(((L822/60)/60)/24)+DATE(1970,1,1)</f>
        <v>43310.208333333328</v>
      </c>
      <c r="O822" s="9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E823/D823</f>
        <v>2.9128571428571428</v>
      </c>
      <c r="G823" t="s">
        <v>20</v>
      </c>
      <c r="H823">
        <v>210</v>
      </c>
      <c r="I823" s="5">
        <f>IFERROR(E823/H823,0)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>(((L823/60)/60)/24)+DATE(1970,1,1)</f>
        <v>42794.25</v>
      </c>
      <c r="O823" s="9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E824/D824</f>
        <v>3.4996666666666667</v>
      </c>
      <c r="G824" t="s">
        <v>20</v>
      </c>
      <c r="H824">
        <v>2100</v>
      </c>
      <c r="I824" s="5">
        <f>IFERROR(E824/H824,0)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>(((L824/60)/60)/24)+DATE(1970,1,1)</f>
        <v>41698.25</v>
      </c>
      <c r="O824" s="9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E825/D825</f>
        <v>3.5707317073170732</v>
      </c>
      <c r="G825" t="s">
        <v>20</v>
      </c>
      <c r="H825">
        <v>252</v>
      </c>
      <c r="I825" s="5">
        <f>IFERROR(E825/H825,0)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>(((L825/60)/60)/24)+DATE(1970,1,1)</f>
        <v>41892.208333333336</v>
      </c>
      <c r="O825" s="9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E826/D826</f>
        <v>1.2648941176470587</v>
      </c>
      <c r="G826" t="s">
        <v>20</v>
      </c>
      <c r="H826">
        <v>1280</v>
      </c>
      <c r="I826" s="5">
        <f>IFERROR(E826/H826,0)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>(((L826/60)/60)/24)+DATE(1970,1,1)</f>
        <v>40348.208333333336</v>
      </c>
      <c r="O826" s="9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E827/D827</f>
        <v>3.875</v>
      </c>
      <c r="G827" t="s">
        <v>20</v>
      </c>
      <c r="H827">
        <v>157</v>
      </c>
      <c r="I827" s="5">
        <f>IFERROR(E827/H827,0)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>(((L827/60)/60)/24)+DATE(1970,1,1)</f>
        <v>42941.208333333328</v>
      </c>
      <c r="O827" s="9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E828/D828</f>
        <v>4.5703571428571426</v>
      </c>
      <c r="G828" t="s">
        <v>20</v>
      </c>
      <c r="H828">
        <v>194</v>
      </c>
      <c r="I828" s="5">
        <f>IFERROR(E828/H828,0)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>(((L828/60)/60)/24)+DATE(1970,1,1)</f>
        <v>40525.25</v>
      </c>
      <c r="O828" s="9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E829/D829</f>
        <v>2.6669565217391304</v>
      </c>
      <c r="G829" t="s">
        <v>20</v>
      </c>
      <c r="H829">
        <v>82</v>
      </c>
      <c r="I829" s="5">
        <f>IFERROR(E829/H829,0)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>(((L829/60)/60)/24)+DATE(1970,1,1)</f>
        <v>40666.208333333336</v>
      </c>
      <c r="O829" s="9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E830/D830</f>
        <v>0.69</v>
      </c>
      <c r="G830" t="s">
        <v>14</v>
      </c>
      <c r="H830">
        <v>70</v>
      </c>
      <c r="I830" s="5">
        <f>IFERROR(E830/H830,0)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>(((L830/60)/60)/24)+DATE(1970,1,1)</f>
        <v>43340.208333333328</v>
      </c>
      <c r="O830" s="9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E831/D831</f>
        <v>0.51343749999999999</v>
      </c>
      <c r="G831" t="s">
        <v>14</v>
      </c>
      <c r="H831">
        <v>154</v>
      </c>
      <c r="I831" s="5">
        <f>IFERROR(E831/H831,0)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>(((L831/60)/60)/24)+DATE(1970,1,1)</f>
        <v>42164.208333333328</v>
      </c>
      <c r="O831" s="9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E832/D832</f>
        <v>1.1710526315789473E-2</v>
      </c>
      <c r="G832" t="s">
        <v>14</v>
      </c>
      <c r="H832">
        <v>22</v>
      </c>
      <c r="I832" s="5">
        <f>IFERROR(E832/H832,0)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>(((L832/60)/60)/24)+DATE(1970,1,1)</f>
        <v>43103.25</v>
      </c>
      <c r="O832" s="9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E833/D833</f>
        <v>1.089773429454171</v>
      </c>
      <c r="G833" t="s">
        <v>20</v>
      </c>
      <c r="H833">
        <v>4233</v>
      </c>
      <c r="I833" s="5">
        <f>IFERROR(E833/H833,0)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>(((L833/60)/60)/24)+DATE(1970,1,1)</f>
        <v>40994.208333333336</v>
      </c>
      <c r="O833" s="9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E834/D834</f>
        <v>3.1517592592592591</v>
      </c>
      <c r="G834" t="s">
        <v>20</v>
      </c>
      <c r="H834">
        <v>1297</v>
      </c>
      <c r="I834" s="5">
        <f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>(((L834/60)/60)/24)+DATE(1970,1,1)</f>
        <v>42299.208333333328</v>
      </c>
      <c r="O834" s="9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E835/D835</f>
        <v>1.5769117647058823</v>
      </c>
      <c r="G835" t="s">
        <v>20</v>
      </c>
      <c r="H835">
        <v>165</v>
      </c>
      <c r="I835" s="5">
        <f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>(((L835/60)/60)/24)+DATE(1970,1,1)</f>
        <v>40588.25</v>
      </c>
      <c r="O835" s="9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E836/D836</f>
        <v>1.5380821917808218</v>
      </c>
      <c r="G836" t="s">
        <v>20</v>
      </c>
      <c r="H836">
        <v>119</v>
      </c>
      <c r="I836" s="5">
        <f>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>(((L836/60)/60)/24)+DATE(1970,1,1)</f>
        <v>41448.208333333336</v>
      </c>
      <c r="O836" s="9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E837/D837</f>
        <v>0.89738979118329465</v>
      </c>
      <c r="G837" t="s">
        <v>14</v>
      </c>
      <c r="H837">
        <v>1758</v>
      </c>
      <c r="I837" s="5">
        <f>IFERROR(E837/H837,0)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>(((L837/60)/60)/24)+DATE(1970,1,1)</f>
        <v>42063.25</v>
      </c>
      <c r="O837" s="9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E838/D838</f>
        <v>0.75135802469135804</v>
      </c>
      <c r="G838" t="s">
        <v>14</v>
      </c>
      <c r="H838">
        <v>94</v>
      </c>
      <c r="I838" s="5">
        <f>IFERROR(E838/H838,0)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>(((L838/60)/60)/24)+DATE(1970,1,1)</f>
        <v>40214.25</v>
      </c>
      <c r="O838" s="9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E839/D839</f>
        <v>8.5288135593220336</v>
      </c>
      <c r="G839" t="s">
        <v>20</v>
      </c>
      <c r="H839">
        <v>1797</v>
      </c>
      <c r="I839" s="5">
        <f>IFERROR(E839/H839,0)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>(((L839/60)/60)/24)+DATE(1970,1,1)</f>
        <v>40629.208333333336</v>
      </c>
      <c r="O839" s="9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E840/D840</f>
        <v>1.3890625000000001</v>
      </c>
      <c r="G840" t="s">
        <v>20</v>
      </c>
      <c r="H840">
        <v>261</v>
      </c>
      <c r="I840" s="5">
        <f>IFERROR(E840/H840,0)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>(((L840/60)/60)/24)+DATE(1970,1,1)</f>
        <v>43370.208333333328</v>
      </c>
      <c r="O840" s="9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E841/D841</f>
        <v>1.9018181818181819</v>
      </c>
      <c r="G841" t="s">
        <v>20</v>
      </c>
      <c r="H841">
        <v>157</v>
      </c>
      <c r="I841" s="5">
        <f>IFERROR(E841/H841,0)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>(((L841/60)/60)/24)+DATE(1970,1,1)</f>
        <v>41715.208333333336</v>
      </c>
      <c r="O841" s="9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E842/D842</f>
        <v>1.0024333619948409</v>
      </c>
      <c r="G842" t="s">
        <v>20</v>
      </c>
      <c r="H842">
        <v>3533</v>
      </c>
      <c r="I842" s="5">
        <f>IFERROR(E842/H842,0)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>(((L842/60)/60)/24)+DATE(1970,1,1)</f>
        <v>41836.208333333336</v>
      </c>
      <c r="O842" s="9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E843/D843</f>
        <v>1.4275824175824177</v>
      </c>
      <c r="G843" t="s">
        <v>20</v>
      </c>
      <c r="H843">
        <v>155</v>
      </c>
      <c r="I843" s="5">
        <f>IFERROR(E843/H843,0)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>(((L843/60)/60)/24)+DATE(1970,1,1)</f>
        <v>42419.25</v>
      </c>
      <c r="O843" s="9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E844/D844</f>
        <v>5.6313333333333331</v>
      </c>
      <c r="G844" t="s">
        <v>20</v>
      </c>
      <c r="H844">
        <v>132</v>
      </c>
      <c r="I844" s="5">
        <f>IFERROR(E844/H844,0)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>(((L844/60)/60)/24)+DATE(1970,1,1)</f>
        <v>43266.208333333328</v>
      </c>
      <c r="O844" s="9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E845/D845</f>
        <v>0.30715909090909088</v>
      </c>
      <c r="G845" t="s">
        <v>14</v>
      </c>
      <c r="H845">
        <v>33</v>
      </c>
      <c r="I845" s="5">
        <f>IFERROR(E845/H845,0)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>(((L845/60)/60)/24)+DATE(1970,1,1)</f>
        <v>43338.208333333328</v>
      </c>
      <c r="O845" s="9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E846/D846</f>
        <v>0.99397727272727276</v>
      </c>
      <c r="G846" t="s">
        <v>74</v>
      </c>
      <c r="H846">
        <v>94</v>
      </c>
      <c r="I846" s="5">
        <f>IFERROR(E846/H846,0)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>(((L846/60)/60)/24)+DATE(1970,1,1)</f>
        <v>40930.25</v>
      </c>
      <c r="O846" s="9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E847/D847</f>
        <v>1.9754935622317598</v>
      </c>
      <c r="G847" t="s">
        <v>20</v>
      </c>
      <c r="H847">
        <v>1354</v>
      </c>
      <c r="I847" s="5">
        <f>IFERROR(E847/H847,0)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>(((L847/60)/60)/24)+DATE(1970,1,1)</f>
        <v>43235.208333333328</v>
      </c>
      <c r="O847" s="9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E848/D848</f>
        <v>5.085</v>
      </c>
      <c r="G848" t="s">
        <v>20</v>
      </c>
      <c r="H848">
        <v>48</v>
      </c>
      <c r="I848" s="5">
        <f>IFERROR(E848/H848,0)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>(((L848/60)/60)/24)+DATE(1970,1,1)</f>
        <v>43302.208333333328</v>
      </c>
      <c r="O848" s="9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E849/D849</f>
        <v>2.3774468085106384</v>
      </c>
      <c r="G849" t="s">
        <v>20</v>
      </c>
      <c r="H849">
        <v>110</v>
      </c>
      <c r="I849" s="5">
        <f>IFERROR(E849/H849,0)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>(((L849/60)/60)/24)+DATE(1970,1,1)</f>
        <v>43107.25</v>
      </c>
      <c r="O849" s="9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E850/D850</f>
        <v>3.3846875000000001</v>
      </c>
      <c r="G850" t="s">
        <v>20</v>
      </c>
      <c r="H850">
        <v>172</v>
      </c>
      <c r="I850" s="5">
        <f>IFERROR(E850/H850,0)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>(((L850/60)/60)/24)+DATE(1970,1,1)</f>
        <v>40341.208333333336</v>
      </c>
      <c r="O850" s="9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E851/D851</f>
        <v>1.3308955223880596</v>
      </c>
      <c r="G851" t="s">
        <v>20</v>
      </c>
      <c r="H851">
        <v>307</v>
      </c>
      <c r="I851" s="5">
        <f>IFERROR(E851/H851,0)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>(((L851/60)/60)/24)+DATE(1970,1,1)</f>
        <v>40948.25</v>
      </c>
      <c r="O851" s="9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E852/D852</f>
        <v>0.01</v>
      </c>
      <c r="G852" t="s">
        <v>14</v>
      </c>
      <c r="H852">
        <v>1</v>
      </c>
      <c r="I852" s="5">
        <f>IFERROR(E852/H852,0)</f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>(((L852/60)/60)/24)+DATE(1970,1,1)</f>
        <v>40866.25</v>
      </c>
      <c r="O852" s="9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E853/D853</f>
        <v>2.0779999999999998</v>
      </c>
      <c r="G853" t="s">
        <v>20</v>
      </c>
      <c r="H853">
        <v>160</v>
      </c>
      <c r="I853" s="5">
        <f>IFERROR(E853/H853,0)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>(((L853/60)/60)/24)+DATE(1970,1,1)</f>
        <v>41031.208333333336</v>
      </c>
      <c r="O853" s="9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E854/D854</f>
        <v>0.51122448979591839</v>
      </c>
      <c r="G854" t="s">
        <v>14</v>
      </c>
      <c r="H854">
        <v>31</v>
      </c>
      <c r="I854" s="5">
        <f>IFERROR(E854/H854,0)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>(((L854/60)/60)/24)+DATE(1970,1,1)</f>
        <v>40740.208333333336</v>
      </c>
      <c r="O854" s="9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E855/D855</f>
        <v>6.5205847953216374</v>
      </c>
      <c r="G855" t="s">
        <v>20</v>
      </c>
      <c r="H855">
        <v>1467</v>
      </c>
      <c r="I855" s="5">
        <f>IFERROR(E855/H855,0)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>(((L855/60)/60)/24)+DATE(1970,1,1)</f>
        <v>40714.208333333336</v>
      </c>
      <c r="O855" s="9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E856/D856</f>
        <v>1.1363099415204678</v>
      </c>
      <c r="G856" t="s">
        <v>20</v>
      </c>
      <c r="H856">
        <v>2662</v>
      </c>
      <c r="I856" s="5">
        <f>IFERROR(E856/H856,0)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>(((L856/60)/60)/24)+DATE(1970,1,1)</f>
        <v>43787.25</v>
      </c>
      <c r="O856" s="9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E857/D857</f>
        <v>1.0237606837606839</v>
      </c>
      <c r="G857" t="s">
        <v>20</v>
      </c>
      <c r="H857">
        <v>452</v>
      </c>
      <c r="I857" s="5">
        <f>IFERROR(E857/H857,0)</f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>(((L857/60)/60)/24)+DATE(1970,1,1)</f>
        <v>40712.208333333336</v>
      </c>
      <c r="O857" s="9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E858/D858</f>
        <v>3.5658333333333334</v>
      </c>
      <c r="G858" t="s">
        <v>20</v>
      </c>
      <c r="H858">
        <v>158</v>
      </c>
      <c r="I858" s="5">
        <f>IFERROR(E858/H858,0)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>(((L858/60)/60)/24)+DATE(1970,1,1)</f>
        <v>41023.208333333336</v>
      </c>
      <c r="O858" s="9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E859/D859</f>
        <v>1.3986792452830188</v>
      </c>
      <c r="G859" t="s">
        <v>20</v>
      </c>
      <c r="H859">
        <v>225</v>
      </c>
      <c r="I859" s="5">
        <f>IFERROR(E859/H859,0)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>(((L859/60)/60)/24)+DATE(1970,1,1)</f>
        <v>40944.25</v>
      </c>
      <c r="O859" s="9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E860/D860</f>
        <v>0.69450000000000001</v>
      </c>
      <c r="G860" t="s">
        <v>14</v>
      </c>
      <c r="H860">
        <v>35</v>
      </c>
      <c r="I860" s="5">
        <f>IFERROR(E860/H860,0)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>(((L860/60)/60)/24)+DATE(1970,1,1)</f>
        <v>43211.208333333328</v>
      </c>
      <c r="O860" s="9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E861/D861</f>
        <v>0.35534246575342465</v>
      </c>
      <c r="G861" t="s">
        <v>14</v>
      </c>
      <c r="H861">
        <v>63</v>
      </c>
      <c r="I861" s="5">
        <f>IFERROR(E861/H861,0)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>(((L861/60)/60)/24)+DATE(1970,1,1)</f>
        <v>41334.25</v>
      </c>
      <c r="O861" s="9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E862/D862</f>
        <v>2.5165000000000002</v>
      </c>
      <c r="G862" t="s">
        <v>20</v>
      </c>
      <c r="H862">
        <v>65</v>
      </c>
      <c r="I862" s="5">
        <f>IFERROR(E862/H862,0)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>(((L862/60)/60)/24)+DATE(1970,1,1)</f>
        <v>43515.25</v>
      </c>
      <c r="O862" s="9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E863/D863</f>
        <v>1.0587500000000001</v>
      </c>
      <c r="G863" t="s">
        <v>20</v>
      </c>
      <c r="H863">
        <v>163</v>
      </c>
      <c r="I863" s="5">
        <f>IFERROR(E863/H863,0)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>(((L863/60)/60)/24)+DATE(1970,1,1)</f>
        <v>40258.208333333336</v>
      </c>
      <c r="O863" s="9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E864/D864</f>
        <v>1.8742857142857143</v>
      </c>
      <c r="G864" t="s">
        <v>20</v>
      </c>
      <c r="H864">
        <v>85</v>
      </c>
      <c r="I864" s="5">
        <f>IFERROR(E864/H864,0)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>(((L864/60)/60)/24)+DATE(1970,1,1)</f>
        <v>40756.208333333336</v>
      </c>
      <c r="O864" s="9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E865/D865</f>
        <v>3.8678571428571429</v>
      </c>
      <c r="G865" t="s">
        <v>20</v>
      </c>
      <c r="H865">
        <v>217</v>
      </c>
      <c r="I865" s="5">
        <f>IFERROR(E865/H865,0)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>(((L865/60)/60)/24)+DATE(1970,1,1)</f>
        <v>42172.208333333328</v>
      </c>
      <c r="O865" s="9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E866/D866</f>
        <v>3.4707142857142856</v>
      </c>
      <c r="G866" t="s">
        <v>20</v>
      </c>
      <c r="H866">
        <v>150</v>
      </c>
      <c r="I866" s="5">
        <f>IFERROR(E866/H866,0)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>(((L866/60)/60)/24)+DATE(1970,1,1)</f>
        <v>42601.208333333328</v>
      </c>
      <c r="O866" s="9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E867/D867</f>
        <v>1.8582098765432098</v>
      </c>
      <c r="G867" t="s">
        <v>20</v>
      </c>
      <c r="H867">
        <v>3272</v>
      </c>
      <c r="I867" s="5">
        <f>IFERROR(E867/H867,0)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>(((L867/60)/60)/24)+DATE(1970,1,1)</f>
        <v>41897.208333333336</v>
      </c>
      <c r="O867" s="9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E868/D868</f>
        <v>0.43241247264770238</v>
      </c>
      <c r="G868" t="s">
        <v>74</v>
      </c>
      <c r="H868">
        <v>898</v>
      </c>
      <c r="I868" s="5">
        <f>IFERROR(E868/H868,0)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>(((L868/60)/60)/24)+DATE(1970,1,1)</f>
        <v>40671.208333333336</v>
      </c>
      <c r="O868" s="9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E869/D869</f>
        <v>1.6243749999999999</v>
      </c>
      <c r="G869" t="s">
        <v>20</v>
      </c>
      <c r="H869">
        <v>300</v>
      </c>
      <c r="I869" s="5">
        <f>IFERROR(E869/H869,0)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>(((L869/60)/60)/24)+DATE(1970,1,1)</f>
        <v>43382.208333333328</v>
      </c>
      <c r="O869" s="9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E870/D870</f>
        <v>1.8484285714285715</v>
      </c>
      <c r="G870" t="s">
        <v>20</v>
      </c>
      <c r="H870">
        <v>126</v>
      </c>
      <c r="I870" s="5">
        <f>IFERROR(E870/H870,0)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>(((L870/60)/60)/24)+DATE(1970,1,1)</f>
        <v>41559.208333333336</v>
      </c>
      <c r="O870" s="9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E871/D871</f>
        <v>0.23703520691785052</v>
      </c>
      <c r="G871" t="s">
        <v>14</v>
      </c>
      <c r="H871">
        <v>526</v>
      </c>
      <c r="I871" s="5">
        <f>IFERROR(E871/H871,0)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>(((L871/60)/60)/24)+DATE(1970,1,1)</f>
        <v>40350.208333333336</v>
      </c>
      <c r="O871" s="9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E872/D872</f>
        <v>0.89870129870129867</v>
      </c>
      <c r="G872" t="s">
        <v>14</v>
      </c>
      <c r="H872">
        <v>121</v>
      </c>
      <c r="I872" s="5">
        <f>IFERROR(E872/H872,0)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>(((L872/60)/60)/24)+DATE(1970,1,1)</f>
        <v>42240.208333333328</v>
      </c>
      <c r="O872" s="9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E873/D873</f>
        <v>2.7260419580419581</v>
      </c>
      <c r="G873" t="s">
        <v>20</v>
      </c>
      <c r="H873">
        <v>2320</v>
      </c>
      <c r="I873" s="5">
        <f>IFERROR(E873/H873,0)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>(((L873/60)/60)/24)+DATE(1970,1,1)</f>
        <v>43040.208333333328</v>
      </c>
      <c r="O873" s="9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E874/D874</f>
        <v>1.7004255319148935</v>
      </c>
      <c r="G874" t="s">
        <v>20</v>
      </c>
      <c r="H874">
        <v>81</v>
      </c>
      <c r="I874" s="5">
        <f>IFERROR(E874/H874,0)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>(((L874/60)/60)/24)+DATE(1970,1,1)</f>
        <v>43346.208333333328</v>
      </c>
      <c r="O874" s="9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E875/D875</f>
        <v>1.8828503562945369</v>
      </c>
      <c r="G875" t="s">
        <v>20</v>
      </c>
      <c r="H875">
        <v>1887</v>
      </c>
      <c r="I875" s="5">
        <f>IFERROR(E875/H875,0)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>(((L875/60)/60)/24)+DATE(1970,1,1)</f>
        <v>41647.25</v>
      </c>
      <c r="O875" s="9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E876/D876</f>
        <v>3.4693532338308457</v>
      </c>
      <c r="G876" t="s">
        <v>20</v>
      </c>
      <c r="H876">
        <v>4358</v>
      </c>
      <c r="I876" s="5">
        <f>IFERROR(E876/H876,0)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>(((L876/60)/60)/24)+DATE(1970,1,1)</f>
        <v>40291.208333333336</v>
      </c>
      <c r="O876" s="9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E877/D877</f>
        <v>0.6917721518987342</v>
      </c>
      <c r="G877" t="s">
        <v>14</v>
      </c>
      <c r="H877">
        <v>67</v>
      </c>
      <c r="I877" s="5">
        <f>IFERROR(E877/H877,0)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>(((L877/60)/60)/24)+DATE(1970,1,1)</f>
        <v>40556.25</v>
      </c>
      <c r="O877" s="9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E878/D878</f>
        <v>0.25433734939759034</v>
      </c>
      <c r="G878" t="s">
        <v>14</v>
      </c>
      <c r="H878">
        <v>57</v>
      </c>
      <c r="I878" s="5">
        <f>IFERROR(E878/H878,0)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>(((L878/60)/60)/24)+DATE(1970,1,1)</f>
        <v>43624.208333333328</v>
      </c>
      <c r="O878" s="9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E879/D879</f>
        <v>0.77400977995110021</v>
      </c>
      <c r="G879" t="s">
        <v>14</v>
      </c>
      <c r="H879">
        <v>1229</v>
      </c>
      <c r="I879" s="5">
        <f>IFERROR(E879/H879,0)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>(((L879/60)/60)/24)+DATE(1970,1,1)</f>
        <v>42577.208333333328</v>
      </c>
      <c r="O879" s="9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E880/D880</f>
        <v>0.37481481481481482</v>
      </c>
      <c r="G880" t="s">
        <v>14</v>
      </c>
      <c r="H880">
        <v>12</v>
      </c>
      <c r="I880" s="5">
        <f>IFERROR(E880/H880,0)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>(((L880/60)/60)/24)+DATE(1970,1,1)</f>
        <v>43845.25</v>
      </c>
      <c r="O880" s="9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E881/D881</f>
        <v>5.4379999999999997</v>
      </c>
      <c r="G881" t="s">
        <v>20</v>
      </c>
      <c r="H881">
        <v>53</v>
      </c>
      <c r="I881" s="5">
        <f>IFERROR(E881/H881,0)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>(((L881/60)/60)/24)+DATE(1970,1,1)</f>
        <v>42788.25</v>
      </c>
      <c r="O881" s="9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E882/D882</f>
        <v>2.2852189349112426</v>
      </c>
      <c r="G882" t="s">
        <v>20</v>
      </c>
      <c r="H882">
        <v>2414</v>
      </c>
      <c r="I882" s="5">
        <f>IFERROR(E882/H882,0)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>(((L882/60)/60)/24)+DATE(1970,1,1)</f>
        <v>43667.208333333328</v>
      </c>
      <c r="O882" s="9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E883/D883</f>
        <v>0.38948339483394834</v>
      </c>
      <c r="G883" t="s">
        <v>14</v>
      </c>
      <c r="H883">
        <v>452</v>
      </c>
      <c r="I883" s="5">
        <f>IFERROR(E883/H883,0)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>(((L883/60)/60)/24)+DATE(1970,1,1)</f>
        <v>42194.208333333328</v>
      </c>
      <c r="O883" s="9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E884/D884</f>
        <v>3.7</v>
      </c>
      <c r="G884" t="s">
        <v>20</v>
      </c>
      <c r="H884">
        <v>80</v>
      </c>
      <c r="I884" s="5">
        <f>IFERROR(E884/H884,0)</f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>(((L884/60)/60)/24)+DATE(1970,1,1)</f>
        <v>42025.25</v>
      </c>
      <c r="O884" s="9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E885/D885</f>
        <v>2.3791176470588233</v>
      </c>
      <c r="G885" t="s">
        <v>20</v>
      </c>
      <c r="H885">
        <v>193</v>
      </c>
      <c r="I885" s="5">
        <f>IFERROR(E885/H885,0)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>(((L885/60)/60)/24)+DATE(1970,1,1)</f>
        <v>40323.208333333336</v>
      </c>
      <c r="O885" s="9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E886/D886</f>
        <v>0.64036299765807958</v>
      </c>
      <c r="G886" t="s">
        <v>14</v>
      </c>
      <c r="H886">
        <v>1886</v>
      </c>
      <c r="I886" s="5">
        <f>IFERROR(E886/H886,0)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>(((L886/60)/60)/24)+DATE(1970,1,1)</f>
        <v>41763.208333333336</v>
      </c>
      <c r="O886" s="9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E887/D887</f>
        <v>1.1827777777777777</v>
      </c>
      <c r="G887" t="s">
        <v>20</v>
      </c>
      <c r="H887">
        <v>52</v>
      </c>
      <c r="I887" s="5">
        <f>IFERROR(E887/H887,0)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>(((L887/60)/60)/24)+DATE(1970,1,1)</f>
        <v>40335.208333333336</v>
      </c>
      <c r="O887" s="9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E888/D888</f>
        <v>0.84824037184594958</v>
      </c>
      <c r="G888" t="s">
        <v>14</v>
      </c>
      <c r="H888">
        <v>1825</v>
      </c>
      <c r="I888" s="5">
        <f>IFERROR(E888/H888,0)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>(((L888/60)/60)/24)+DATE(1970,1,1)</f>
        <v>40416.208333333336</v>
      </c>
      <c r="O888" s="9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E889/D889</f>
        <v>0.29346153846153844</v>
      </c>
      <c r="G889" t="s">
        <v>14</v>
      </c>
      <c r="H889">
        <v>31</v>
      </c>
      <c r="I889" s="5">
        <f>IFERROR(E889/H889,0)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>(((L889/60)/60)/24)+DATE(1970,1,1)</f>
        <v>42202.208333333328</v>
      </c>
      <c r="O889" s="9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E890/D890</f>
        <v>2.0989655172413793</v>
      </c>
      <c r="G890" t="s">
        <v>20</v>
      </c>
      <c r="H890">
        <v>290</v>
      </c>
      <c r="I890" s="5">
        <f>IFERROR(E890/H890,0)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>(((L890/60)/60)/24)+DATE(1970,1,1)</f>
        <v>42836.208333333328</v>
      </c>
      <c r="O890" s="9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E891/D891</f>
        <v>1.697857142857143</v>
      </c>
      <c r="G891" t="s">
        <v>20</v>
      </c>
      <c r="H891">
        <v>122</v>
      </c>
      <c r="I891" s="5">
        <f>IFERROR(E891/H891,0)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>(((L891/60)/60)/24)+DATE(1970,1,1)</f>
        <v>41710.208333333336</v>
      </c>
      <c r="O891" s="9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E892/D892</f>
        <v>1.1595907738095239</v>
      </c>
      <c r="G892" t="s">
        <v>20</v>
      </c>
      <c r="H892">
        <v>1470</v>
      </c>
      <c r="I892" s="5">
        <f>IFERROR(E892/H892,0)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>(((L892/60)/60)/24)+DATE(1970,1,1)</f>
        <v>43640.208333333328</v>
      </c>
      <c r="O892" s="9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E893/D893</f>
        <v>2.5859999999999999</v>
      </c>
      <c r="G893" t="s">
        <v>20</v>
      </c>
      <c r="H893">
        <v>165</v>
      </c>
      <c r="I893" s="5">
        <f>IFERROR(E893/H893,0)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>(((L893/60)/60)/24)+DATE(1970,1,1)</f>
        <v>40880.25</v>
      </c>
      <c r="O893" s="9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E894/D894</f>
        <v>2.3058333333333332</v>
      </c>
      <c r="G894" t="s">
        <v>20</v>
      </c>
      <c r="H894">
        <v>182</v>
      </c>
      <c r="I894" s="5">
        <f>IFERROR(E894/H894,0)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>(((L894/60)/60)/24)+DATE(1970,1,1)</f>
        <v>40319.208333333336</v>
      </c>
      <c r="O894" s="9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E895/D895</f>
        <v>1.2821428571428573</v>
      </c>
      <c r="G895" t="s">
        <v>20</v>
      </c>
      <c r="H895">
        <v>199</v>
      </c>
      <c r="I895" s="5">
        <f>IFERROR(E895/H895,0)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>(((L895/60)/60)/24)+DATE(1970,1,1)</f>
        <v>42170.208333333328</v>
      </c>
      <c r="O895" s="9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E896/D896</f>
        <v>1.8870588235294117</v>
      </c>
      <c r="G896" t="s">
        <v>20</v>
      </c>
      <c r="H896">
        <v>56</v>
      </c>
      <c r="I896" s="5">
        <f>IFERROR(E896/H896,0)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>(((L896/60)/60)/24)+DATE(1970,1,1)</f>
        <v>41466.208333333336</v>
      </c>
      <c r="O896" s="9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E897/D897</f>
        <v>6.9511889862327911E-2</v>
      </c>
      <c r="G897" t="s">
        <v>14</v>
      </c>
      <c r="H897">
        <v>107</v>
      </c>
      <c r="I897" s="5">
        <f>IFERROR(E897/H897,0)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>(((L897/60)/60)/24)+DATE(1970,1,1)</f>
        <v>43134.25</v>
      </c>
      <c r="O897" s="9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E898/D898</f>
        <v>7.7443434343434348</v>
      </c>
      <c r="G898" t="s">
        <v>20</v>
      </c>
      <c r="H898">
        <v>1460</v>
      </c>
      <c r="I898" s="5">
        <f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>(((L898/60)/60)/24)+DATE(1970,1,1)</f>
        <v>40738.208333333336</v>
      </c>
      <c r="O898" s="9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E899/D899</f>
        <v>0.27693181818181817</v>
      </c>
      <c r="G899" t="s">
        <v>14</v>
      </c>
      <c r="H899">
        <v>27</v>
      </c>
      <c r="I899" s="5">
        <f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>(((L899/60)/60)/24)+DATE(1970,1,1)</f>
        <v>43583.208333333328</v>
      </c>
      <c r="O899" s="9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E900/D900</f>
        <v>0.52479620323841425</v>
      </c>
      <c r="G900" t="s">
        <v>14</v>
      </c>
      <c r="H900">
        <v>1221</v>
      </c>
      <c r="I900" s="5">
        <f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>(((L900/60)/60)/24)+DATE(1970,1,1)</f>
        <v>43815.25</v>
      </c>
      <c r="O900" s="9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E901/D901</f>
        <v>4.0709677419354842</v>
      </c>
      <c r="G901" t="s">
        <v>20</v>
      </c>
      <c r="H901">
        <v>123</v>
      </c>
      <c r="I901" s="5">
        <f>IFERROR(E901/H901,0)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>(((L901/60)/60)/24)+DATE(1970,1,1)</f>
        <v>41554.208333333336</v>
      </c>
      <c r="O901" s="9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E902/D902</f>
        <v>0.02</v>
      </c>
      <c r="G902" t="s">
        <v>14</v>
      </c>
      <c r="H902">
        <v>1</v>
      </c>
      <c r="I902" s="5">
        <f>IFERROR(E902/H902,0)</f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>(((L902/60)/60)/24)+DATE(1970,1,1)</f>
        <v>41901.208333333336</v>
      </c>
      <c r="O902" s="9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E903/D903</f>
        <v>1.5617857142857143</v>
      </c>
      <c r="G903" t="s">
        <v>20</v>
      </c>
      <c r="H903">
        <v>159</v>
      </c>
      <c r="I903" s="5">
        <f>IFERROR(E903/H903,0)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>(((L903/60)/60)/24)+DATE(1970,1,1)</f>
        <v>43298.208333333328</v>
      </c>
      <c r="O903" s="9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E904/D904</f>
        <v>2.5242857142857145</v>
      </c>
      <c r="G904" t="s">
        <v>20</v>
      </c>
      <c r="H904">
        <v>110</v>
      </c>
      <c r="I904" s="5">
        <f>IFERROR(E904/H904,0)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>(((L904/60)/60)/24)+DATE(1970,1,1)</f>
        <v>42399.25</v>
      </c>
      <c r="O904" s="9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E905/D905</f>
        <v>1.729268292682927E-2</v>
      </c>
      <c r="G905" t="s">
        <v>47</v>
      </c>
      <c r="H905">
        <v>14</v>
      </c>
      <c r="I905" s="5">
        <f>IFERROR(E905/H905,0)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>(((L905/60)/60)/24)+DATE(1970,1,1)</f>
        <v>41034.208333333336</v>
      </c>
      <c r="O905" s="9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E906/D906</f>
        <v>0.12230769230769231</v>
      </c>
      <c r="G906" t="s">
        <v>14</v>
      </c>
      <c r="H906">
        <v>16</v>
      </c>
      <c r="I906" s="5">
        <f>IFERROR(E906/H906,0)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>(((L906/60)/60)/24)+DATE(1970,1,1)</f>
        <v>41186.208333333336</v>
      </c>
      <c r="O906" s="9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E907/D907</f>
        <v>1.6398734177215191</v>
      </c>
      <c r="G907" t="s">
        <v>20</v>
      </c>
      <c r="H907">
        <v>236</v>
      </c>
      <c r="I907" s="5">
        <f>IFERROR(E907/H907,0)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>(((L907/60)/60)/24)+DATE(1970,1,1)</f>
        <v>41536.208333333336</v>
      </c>
      <c r="O907" s="9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E908/D908</f>
        <v>1.6298181818181818</v>
      </c>
      <c r="G908" t="s">
        <v>20</v>
      </c>
      <c r="H908">
        <v>191</v>
      </c>
      <c r="I908" s="5">
        <f>IFERROR(E908/H908,0)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>(((L908/60)/60)/24)+DATE(1970,1,1)</f>
        <v>42868.208333333328</v>
      </c>
      <c r="O908" s="9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E909/D909</f>
        <v>0.20252747252747252</v>
      </c>
      <c r="G909" t="s">
        <v>14</v>
      </c>
      <c r="H909">
        <v>41</v>
      </c>
      <c r="I909" s="5">
        <f>IFERROR(E909/H909,0)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>(((L909/60)/60)/24)+DATE(1970,1,1)</f>
        <v>40660.208333333336</v>
      </c>
      <c r="O909" s="9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E910/D910</f>
        <v>3.1924083769633507</v>
      </c>
      <c r="G910" t="s">
        <v>20</v>
      </c>
      <c r="H910">
        <v>3934</v>
      </c>
      <c r="I910" s="5">
        <f>IFERROR(E910/H910,0)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>(((L910/60)/60)/24)+DATE(1970,1,1)</f>
        <v>41031.208333333336</v>
      </c>
      <c r="O910" s="9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E911/D911</f>
        <v>4.7894444444444444</v>
      </c>
      <c r="G911" t="s">
        <v>20</v>
      </c>
      <c r="H911">
        <v>80</v>
      </c>
      <c r="I911" s="5">
        <f>IFERROR(E911/H911,0)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>(((L911/60)/60)/24)+DATE(1970,1,1)</f>
        <v>43255.208333333328</v>
      </c>
      <c r="O911" s="9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E912/D912</f>
        <v>0.19556634304207121</v>
      </c>
      <c r="G912" t="s">
        <v>74</v>
      </c>
      <c r="H912">
        <v>296</v>
      </c>
      <c r="I912" s="5">
        <f>IFERROR(E912/H912,0)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>(((L912/60)/60)/24)+DATE(1970,1,1)</f>
        <v>42026.25</v>
      </c>
      <c r="O912" s="9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E913/D913</f>
        <v>1.9894827586206896</v>
      </c>
      <c r="G913" t="s">
        <v>20</v>
      </c>
      <c r="H913">
        <v>462</v>
      </c>
      <c r="I913" s="5">
        <f>IFERROR(E913/H913,0)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>(((L913/60)/60)/24)+DATE(1970,1,1)</f>
        <v>43717.208333333328</v>
      </c>
      <c r="O913" s="9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E914/D914</f>
        <v>7.95</v>
      </c>
      <c r="G914" t="s">
        <v>20</v>
      </c>
      <c r="H914">
        <v>179</v>
      </c>
      <c r="I914" s="5">
        <f>IFERROR(E914/H914,0)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>(((L914/60)/60)/24)+DATE(1970,1,1)</f>
        <v>41157.208333333336</v>
      </c>
      <c r="O914" s="9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E915/D915</f>
        <v>0.50621082621082625</v>
      </c>
      <c r="G915" t="s">
        <v>14</v>
      </c>
      <c r="H915">
        <v>523</v>
      </c>
      <c r="I915" s="5">
        <f>IFERROR(E915/H915,0)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>(((L915/60)/60)/24)+DATE(1970,1,1)</f>
        <v>43597.208333333328</v>
      </c>
      <c r="O915" s="9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E916/D916</f>
        <v>0.57437499999999997</v>
      </c>
      <c r="G916" t="s">
        <v>14</v>
      </c>
      <c r="H916">
        <v>141</v>
      </c>
      <c r="I916" s="5">
        <f>IFERROR(E916/H916,0)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>(((L916/60)/60)/24)+DATE(1970,1,1)</f>
        <v>41490.208333333336</v>
      </c>
      <c r="O916" s="9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E917/D917</f>
        <v>1.5562827640984909</v>
      </c>
      <c r="G917" t="s">
        <v>20</v>
      </c>
      <c r="H917">
        <v>1866</v>
      </c>
      <c r="I917" s="5">
        <f>IFERROR(E917/H917,0)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>(((L917/60)/60)/24)+DATE(1970,1,1)</f>
        <v>42976.208333333328</v>
      </c>
      <c r="O917" s="9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E918/D918</f>
        <v>0.36297297297297298</v>
      </c>
      <c r="G918" t="s">
        <v>14</v>
      </c>
      <c r="H918">
        <v>52</v>
      </c>
      <c r="I918" s="5">
        <f>IFERROR(E918/H918,0)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>(((L918/60)/60)/24)+DATE(1970,1,1)</f>
        <v>41991.25</v>
      </c>
      <c r="O918" s="9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E919/D919</f>
        <v>0.58250000000000002</v>
      </c>
      <c r="G919" t="s">
        <v>47</v>
      </c>
      <c r="H919">
        <v>27</v>
      </c>
      <c r="I919" s="5">
        <f>IFERROR(E919/H919,0)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>(((L919/60)/60)/24)+DATE(1970,1,1)</f>
        <v>40722.208333333336</v>
      </c>
      <c r="O919" s="9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E920/D920</f>
        <v>2.3739473684210526</v>
      </c>
      <c r="G920" t="s">
        <v>20</v>
      </c>
      <c r="H920">
        <v>156</v>
      </c>
      <c r="I920" s="5">
        <f>IFERROR(E920/H920,0)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>(((L920/60)/60)/24)+DATE(1970,1,1)</f>
        <v>41117.208333333336</v>
      </c>
      <c r="O920" s="9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E921/D921</f>
        <v>0.58750000000000002</v>
      </c>
      <c r="G921" t="s">
        <v>14</v>
      </c>
      <c r="H921">
        <v>225</v>
      </c>
      <c r="I921" s="5">
        <f>IFERROR(E921/H921,0)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>(((L921/60)/60)/24)+DATE(1970,1,1)</f>
        <v>43022.208333333328</v>
      </c>
      <c r="O921" s="9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E922/D922</f>
        <v>1.8256603773584905</v>
      </c>
      <c r="G922" t="s">
        <v>20</v>
      </c>
      <c r="H922">
        <v>255</v>
      </c>
      <c r="I922" s="5">
        <f>IFERROR(E922/H922,0)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>(((L922/60)/60)/24)+DATE(1970,1,1)</f>
        <v>43503.25</v>
      </c>
      <c r="O922" s="9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E923/D923</f>
        <v>7.5436408977556111E-3</v>
      </c>
      <c r="G923" t="s">
        <v>14</v>
      </c>
      <c r="H923">
        <v>38</v>
      </c>
      <c r="I923" s="5">
        <f>IFERROR(E923/H923,0)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>(((L923/60)/60)/24)+DATE(1970,1,1)</f>
        <v>40951.25</v>
      </c>
      <c r="O923" s="9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E924/D924</f>
        <v>1.7595330739299611</v>
      </c>
      <c r="G924" t="s">
        <v>20</v>
      </c>
      <c r="H924">
        <v>2261</v>
      </c>
      <c r="I924" s="5">
        <f>IFERROR(E924/H924,0)</f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>(((L924/60)/60)/24)+DATE(1970,1,1)</f>
        <v>43443.25</v>
      </c>
      <c r="O924" s="9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E925/D925</f>
        <v>2.3788235294117648</v>
      </c>
      <c r="G925" t="s">
        <v>20</v>
      </c>
      <c r="H925">
        <v>40</v>
      </c>
      <c r="I925" s="5">
        <f>IFERROR(E925/H925,0)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>(((L925/60)/60)/24)+DATE(1970,1,1)</f>
        <v>40373.208333333336</v>
      </c>
      <c r="O925" s="9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E926/D926</f>
        <v>4.8805076142131982</v>
      </c>
      <c r="G926" t="s">
        <v>20</v>
      </c>
      <c r="H926">
        <v>2289</v>
      </c>
      <c r="I926" s="5">
        <f>IFERROR(E926/H926,0)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>(((L926/60)/60)/24)+DATE(1970,1,1)</f>
        <v>43769.208333333328</v>
      </c>
      <c r="O926" s="9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E927/D927</f>
        <v>2.2406666666666668</v>
      </c>
      <c r="G927" t="s">
        <v>20</v>
      </c>
      <c r="H927">
        <v>65</v>
      </c>
      <c r="I927" s="5">
        <f>IFERROR(E927/H927,0)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>(((L927/60)/60)/24)+DATE(1970,1,1)</f>
        <v>43000.208333333328</v>
      </c>
      <c r="O927" s="9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E928/D928</f>
        <v>0.18126436781609195</v>
      </c>
      <c r="G928" t="s">
        <v>14</v>
      </c>
      <c r="H928">
        <v>15</v>
      </c>
      <c r="I928" s="5">
        <f>IFERROR(E928/H928,0)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>(((L928/60)/60)/24)+DATE(1970,1,1)</f>
        <v>42502.208333333328</v>
      </c>
      <c r="O928" s="9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E929/D929</f>
        <v>0.45847222222222223</v>
      </c>
      <c r="G929" t="s">
        <v>14</v>
      </c>
      <c r="H929">
        <v>37</v>
      </c>
      <c r="I929" s="5">
        <f>IFERROR(E929/H929,0)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>(((L929/60)/60)/24)+DATE(1970,1,1)</f>
        <v>41102.208333333336</v>
      </c>
      <c r="O929" s="9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E930/D930</f>
        <v>1.1731541218637993</v>
      </c>
      <c r="G930" t="s">
        <v>20</v>
      </c>
      <c r="H930">
        <v>3777</v>
      </c>
      <c r="I930" s="5">
        <f>IFERROR(E930/H930,0)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>(((L930/60)/60)/24)+DATE(1970,1,1)</f>
        <v>41637.25</v>
      </c>
      <c r="O930" s="9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E931/D931</f>
        <v>2.173090909090909</v>
      </c>
      <c r="G931" t="s">
        <v>20</v>
      </c>
      <c r="H931">
        <v>184</v>
      </c>
      <c r="I931" s="5">
        <f>IFERROR(E931/H931,0)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>(((L931/60)/60)/24)+DATE(1970,1,1)</f>
        <v>42858.208333333328</v>
      </c>
      <c r="O931" s="9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E932/D932</f>
        <v>1.1228571428571428</v>
      </c>
      <c r="G932" t="s">
        <v>20</v>
      </c>
      <c r="H932">
        <v>85</v>
      </c>
      <c r="I932" s="5">
        <f>IFERROR(E932/H932,0)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>(((L932/60)/60)/24)+DATE(1970,1,1)</f>
        <v>42060.25</v>
      </c>
      <c r="O932" s="9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E933/D933</f>
        <v>0.72518987341772156</v>
      </c>
      <c r="G933" t="s">
        <v>14</v>
      </c>
      <c r="H933">
        <v>112</v>
      </c>
      <c r="I933" s="5">
        <f>IFERROR(E933/H933,0)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>(((L933/60)/60)/24)+DATE(1970,1,1)</f>
        <v>41818.208333333336</v>
      </c>
      <c r="O933" s="9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E934/D934</f>
        <v>2.1230434782608696</v>
      </c>
      <c r="G934" t="s">
        <v>20</v>
      </c>
      <c r="H934">
        <v>144</v>
      </c>
      <c r="I934" s="5">
        <f>IFERROR(E934/H934,0)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>(((L934/60)/60)/24)+DATE(1970,1,1)</f>
        <v>41709.208333333336</v>
      </c>
      <c r="O934" s="9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E935/D935</f>
        <v>2.3974657534246577</v>
      </c>
      <c r="G935" t="s">
        <v>20</v>
      </c>
      <c r="H935">
        <v>1902</v>
      </c>
      <c r="I935" s="5">
        <f>IFERROR(E935/H935,0)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>(((L935/60)/60)/24)+DATE(1970,1,1)</f>
        <v>41372.208333333336</v>
      </c>
      <c r="O935" s="9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E936/D936</f>
        <v>1.8193548387096774</v>
      </c>
      <c r="G936" t="s">
        <v>20</v>
      </c>
      <c r="H936">
        <v>105</v>
      </c>
      <c r="I936" s="5">
        <f>IFERROR(E936/H936,0)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>(((L936/60)/60)/24)+DATE(1970,1,1)</f>
        <v>42422.25</v>
      </c>
      <c r="O936" s="9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E937/D937</f>
        <v>1.6413114754098361</v>
      </c>
      <c r="G937" t="s">
        <v>20</v>
      </c>
      <c r="H937">
        <v>132</v>
      </c>
      <c r="I937" s="5">
        <f>IFERROR(E937/H937,0)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>(((L937/60)/60)/24)+DATE(1970,1,1)</f>
        <v>42209.208333333328</v>
      </c>
      <c r="O937" s="9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E938/D938</f>
        <v>1.6375968992248063E-2</v>
      </c>
      <c r="G938" t="s">
        <v>14</v>
      </c>
      <c r="H938">
        <v>21</v>
      </c>
      <c r="I938" s="5">
        <f>IFERROR(E938/H938,0)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>(((L938/60)/60)/24)+DATE(1970,1,1)</f>
        <v>43668.208333333328</v>
      </c>
      <c r="O938" s="9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E939/D939</f>
        <v>0.49643859649122807</v>
      </c>
      <c r="G939" t="s">
        <v>74</v>
      </c>
      <c r="H939">
        <v>976</v>
      </c>
      <c r="I939" s="5">
        <f>IFERROR(E939/H939,0)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>(((L939/60)/60)/24)+DATE(1970,1,1)</f>
        <v>42334.25</v>
      </c>
      <c r="O939" s="9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E940/D940</f>
        <v>1.0970652173913042</v>
      </c>
      <c r="G940" t="s">
        <v>20</v>
      </c>
      <c r="H940">
        <v>96</v>
      </c>
      <c r="I940" s="5">
        <f>IFERROR(E940/H940,0)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>(((L940/60)/60)/24)+DATE(1970,1,1)</f>
        <v>43263.208333333328</v>
      </c>
      <c r="O940" s="9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E941/D941</f>
        <v>0.49217948717948717</v>
      </c>
      <c r="G941" t="s">
        <v>14</v>
      </c>
      <c r="H941">
        <v>67</v>
      </c>
      <c r="I941" s="5">
        <f>IFERROR(E941/H941,0)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>(((L941/60)/60)/24)+DATE(1970,1,1)</f>
        <v>40670.208333333336</v>
      </c>
      <c r="O941" s="9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E942/D942</f>
        <v>0.62232323232323228</v>
      </c>
      <c r="G942" t="s">
        <v>47</v>
      </c>
      <c r="H942">
        <v>66</v>
      </c>
      <c r="I942" s="5">
        <f>IFERROR(E942/H942,0)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>(((L942/60)/60)/24)+DATE(1970,1,1)</f>
        <v>41244.25</v>
      </c>
      <c r="O942" s="9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E943/D943</f>
        <v>0.1305813953488372</v>
      </c>
      <c r="G943" t="s">
        <v>14</v>
      </c>
      <c r="H943">
        <v>78</v>
      </c>
      <c r="I943" s="5">
        <f>IFERROR(E943/H943,0)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>(((L943/60)/60)/24)+DATE(1970,1,1)</f>
        <v>40552.25</v>
      </c>
      <c r="O943" s="9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E944/D944</f>
        <v>0.64635416666666667</v>
      </c>
      <c r="G944" t="s">
        <v>14</v>
      </c>
      <c r="H944">
        <v>67</v>
      </c>
      <c r="I944" s="5">
        <f>IFERROR(E944/H944,0)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>(((L944/60)/60)/24)+DATE(1970,1,1)</f>
        <v>40568.25</v>
      </c>
      <c r="O944" s="9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E945/D945</f>
        <v>1.5958666666666668</v>
      </c>
      <c r="G945" t="s">
        <v>20</v>
      </c>
      <c r="H945">
        <v>114</v>
      </c>
      <c r="I945" s="5">
        <f>IFERROR(E945/H945,0)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>(((L945/60)/60)/24)+DATE(1970,1,1)</f>
        <v>41906.208333333336</v>
      </c>
      <c r="O945" s="9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E946/D946</f>
        <v>0.81420000000000003</v>
      </c>
      <c r="G946" t="s">
        <v>14</v>
      </c>
      <c r="H946">
        <v>263</v>
      </c>
      <c r="I946" s="5">
        <f>IFERROR(E946/H946,0)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>(((L946/60)/60)/24)+DATE(1970,1,1)</f>
        <v>42776.25</v>
      </c>
      <c r="O946" s="9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E947/D947</f>
        <v>0.32444767441860467</v>
      </c>
      <c r="G947" t="s">
        <v>14</v>
      </c>
      <c r="H947">
        <v>1691</v>
      </c>
      <c r="I947" s="5">
        <f>IFERROR(E947/H947,0)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>(((L947/60)/60)/24)+DATE(1970,1,1)</f>
        <v>41004.208333333336</v>
      </c>
      <c r="O947" s="9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E948/D948</f>
        <v>9.9141184124918666E-2</v>
      </c>
      <c r="G948" t="s">
        <v>14</v>
      </c>
      <c r="H948">
        <v>181</v>
      </c>
      <c r="I948" s="5">
        <f>IFERROR(E948/H948,0)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>(((L948/60)/60)/24)+DATE(1970,1,1)</f>
        <v>40710.208333333336</v>
      </c>
      <c r="O948" s="9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E949/D949</f>
        <v>0.26694444444444443</v>
      </c>
      <c r="G949" t="s">
        <v>14</v>
      </c>
      <c r="H949">
        <v>13</v>
      </c>
      <c r="I949" s="5">
        <f>IFERROR(E949/H949,0)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>(((L949/60)/60)/24)+DATE(1970,1,1)</f>
        <v>41908.208333333336</v>
      </c>
      <c r="O949" s="9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E950/D950</f>
        <v>0.62957446808510642</v>
      </c>
      <c r="G950" t="s">
        <v>74</v>
      </c>
      <c r="H950">
        <v>160</v>
      </c>
      <c r="I950" s="5">
        <f>IFERROR(E950/H950,0)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>(((L950/60)/60)/24)+DATE(1970,1,1)</f>
        <v>41985.25</v>
      </c>
      <c r="O950" s="9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E951/D951</f>
        <v>1.6135593220338984</v>
      </c>
      <c r="G951" t="s">
        <v>20</v>
      </c>
      <c r="H951">
        <v>203</v>
      </c>
      <c r="I951" s="5">
        <f>IFERROR(E951/H951,0)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>(((L951/60)/60)/24)+DATE(1970,1,1)</f>
        <v>42112.208333333328</v>
      </c>
      <c r="O951" s="9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E952/D952</f>
        <v>0.05</v>
      </c>
      <c r="G952" t="s">
        <v>14</v>
      </c>
      <c r="H952">
        <v>1</v>
      </c>
      <c r="I952" s="5">
        <f>IFERROR(E952/H952,0)</f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>(((L952/60)/60)/24)+DATE(1970,1,1)</f>
        <v>43571.208333333328</v>
      </c>
      <c r="O952" s="9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E953/D953</f>
        <v>10.969379310344827</v>
      </c>
      <c r="G953" t="s">
        <v>20</v>
      </c>
      <c r="H953">
        <v>1559</v>
      </c>
      <c r="I953" s="5">
        <f>IFERROR(E953/H953,0)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>(((L953/60)/60)/24)+DATE(1970,1,1)</f>
        <v>42730.25</v>
      </c>
      <c r="O953" s="9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E954/D954</f>
        <v>0.70094158075601376</v>
      </c>
      <c r="G954" t="s">
        <v>74</v>
      </c>
      <c r="H954">
        <v>2266</v>
      </c>
      <c r="I954" s="5">
        <f>IFERROR(E954/H954,0)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>(((L954/60)/60)/24)+DATE(1970,1,1)</f>
        <v>42591.208333333328</v>
      </c>
      <c r="O954" s="9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E955/D955</f>
        <v>0.6</v>
      </c>
      <c r="G955" t="s">
        <v>14</v>
      </c>
      <c r="H955">
        <v>21</v>
      </c>
      <c r="I955" s="5">
        <f>IFERROR(E955/H955,0)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>(((L955/60)/60)/24)+DATE(1970,1,1)</f>
        <v>42358.25</v>
      </c>
      <c r="O955" s="9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E956/D956</f>
        <v>3.6709859154929578</v>
      </c>
      <c r="G956" t="s">
        <v>20</v>
      </c>
      <c r="H956">
        <v>1548</v>
      </c>
      <c r="I956" s="5">
        <f>IFERROR(E956/H956,0)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>(((L956/60)/60)/24)+DATE(1970,1,1)</f>
        <v>41174.208333333336</v>
      </c>
      <c r="O956" s="9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E957/D957</f>
        <v>11.09</v>
      </c>
      <c r="G957" t="s">
        <v>20</v>
      </c>
      <c r="H957">
        <v>80</v>
      </c>
      <c r="I957" s="5">
        <f>IFERROR(E957/H957,0)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>(((L957/60)/60)/24)+DATE(1970,1,1)</f>
        <v>41238.25</v>
      </c>
      <c r="O957" s="9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E958/D958</f>
        <v>0.19028784648187633</v>
      </c>
      <c r="G958" t="s">
        <v>14</v>
      </c>
      <c r="H958">
        <v>830</v>
      </c>
      <c r="I958" s="5">
        <f>IFERROR(E958/H958,0)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>(((L958/60)/60)/24)+DATE(1970,1,1)</f>
        <v>42360.25</v>
      </c>
      <c r="O958" s="9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E959/D959</f>
        <v>1.2687755102040816</v>
      </c>
      <c r="G959" t="s">
        <v>20</v>
      </c>
      <c r="H959">
        <v>131</v>
      </c>
      <c r="I959" s="5">
        <f>IFERROR(E959/H959,0)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>(((L959/60)/60)/24)+DATE(1970,1,1)</f>
        <v>40955.25</v>
      </c>
      <c r="O959" s="9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E960/D960</f>
        <v>7.3463636363636367</v>
      </c>
      <c r="G960" t="s">
        <v>20</v>
      </c>
      <c r="H960">
        <v>112</v>
      </c>
      <c r="I960" s="5">
        <f>IFERROR(E960/H960,0)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>(((L960/60)/60)/24)+DATE(1970,1,1)</f>
        <v>40350.208333333336</v>
      </c>
      <c r="O960" s="9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E961/D961</f>
        <v>4.5731034482758622E-2</v>
      </c>
      <c r="G961" t="s">
        <v>14</v>
      </c>
      <c r="H961">
        <v>130</v>
      </c>
      <c r="I961" s="5">
        <f>IFERROR(E961/H961,0)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>(((L961/60)/60)/24)+DATE(1970,1,1)</f>
        <v>40357.208333333336</v>
      </c>
      <c r="O961" s="9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E962/D962</f>
        <v>0.85054545454545449</v>
      </c>
      <c r="G962" t="s">
        <v>14</v>
      </c>
      <c r="H962">
        <v>55</v>
      </c>
      <c r="I962" s="5">
        <f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>(((L962/60)/60)/24)+DATE(1970,1,1)</f>
        <v>42408.25</v>
      </c>
      <c r="O962" s="9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E963/D963</f>
        <v>1.1929824561403508</v>
      </c>
      <c r="G963" t="s">
        <v>20</v>
      </c>
      <c r="H963">
        <v>155</v>
      </c>
      <c r="I963" s="5">
        <f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>(((L963/60)/60)/24)+DATE(1970,1,1)</f>
        <v>40591.25</v>
      </c>
      <c r="O963" s="9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E964/D964</f>
        <v>2.9602777777777778</v>
      </c>
      <c r="G964" t="s">
        <v>20</v>
      </c>
      <c r="H964">
        <v>266</v>
      </c>
      <c r="I964" s="5">
        <f>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>(((L964/60)/60)/24)+DATE(1970,1,1)</f>
        <v>41592.25</v>
      </c>
      <c r="O964" s="9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E965/D965</f>
        <v>0.84694915254237291</v>
      </c>
      <c r="G965" t="s">
        <v>14</v>
      </c>
      <c r="H965">
        <v>114</v>
      </c>
      <c r="I965" s="5">
        <f>IFERROR(E965/H965,0)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>(((L965/60)/60)/24)+DATE(1970,1,1)</f>
        <v>40607.25</v>
      </c>
      <c r="O965" s="9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E966/D966</f>
        <v>3.5578378378378379</v>
      </c>
      <c r="G966" t="s">
        <v>20</v>
      </c>
      <c r="H966">
        <v>155</v>
      </c>
      <c r="I966" s="5">
        <f>IFERROR(E966/H966,0)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>(((L966/60)/60)/24)+DATE(1970,1,1)</f>
        <v>42135.208333333328</v>
      </c>
      <c r="O966" s="9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E967/D967</f>
        <v>3.8640909090909092</v>
      </c>
      <c r="G967" t="s">
        <v>20</v>
      </c>
      <c r="H967">
        <v>207</v>
      </c>
      <c r="I967" s="5">
        <f>IFERROR(E967/H967,0)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>(((L967/60)/60)/24)+DATE(1970,1,1)</f>
        <v>40203.25</v>
      </c>
      <c r="O967" s="9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E968/D968</f>
        <v>7.9223529411764702</v>
      </c>
      <c r="G968" t="s">
        <v>20</v>
      </c>
      <c r="H968">
        <v>245</v>
      </c>
      <c r="I968" s="5">
        <f>IFERROR(E968/H968,0)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>(((L968/60)/60)/24)+DATE(1970,1,1)</f>
        <v>42901.208333333328</v>
      </c>
      <c r="O968" s="9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E969/D969</f>
        <v>1.3703393665158372</v>
      </c>
      <c r="G969" t="s">
        <v>20</v>
      </c>
      <c r="H969">
        <v>1573</v>
      </c>
      <c r="I969" s="5">
        <f>IFERROR(E969/H969,0)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>(((L969/60)/60)/24)+DATE(1970,1,1)</f>
        <v>41005.208333333336</v>
      </c>
      <c r="O969" s="9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E970/D970</f>
        <v>3.3820833333333336</v>
      </c>
      <c r="G970" t="s">
        <v>20</v>
      </c>
      <c r="H970">
        <v>114</v>
      </c>
      <c r="I970" s="5">
        <f>IFERROR(E970/H970,0)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>(((L970/60)/60)/24)+DATE(1970,1,1)</f>
        <v>40544.25</v>
      </c>
      <c r="O970" s="9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E971/D971</f>
        <v>1.0822784810126582</v>
      </c>
      <c r="G971" t="s">
        <v>20</v>
      </c>
      <c r="H971">
        <v>93</v>
      </c>
      <c r="I971" s="5">
        <f>IFERROR(E971/H971,0)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>(((L971/60)/60)/24)+DATE(1970,1,1)</f>
        <v>43821.25</v>
      </c>
      <c r="O971" s="9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E972/D972</f>
        <v>0.60757639620653314</v>
      </c>
      <c r="G972" t="s">
        <v>14</v>
      </c>
      <c r="H972">
        <v>594</v>
      </c>
      <c r="I972" s="5">
        <f>IFERROR(E972/H972,0)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>(((L972/60)/60)/24)+DATE(1970,1,1)</f>
        <v>40672.208333333336</v>
      </c>
      <c r="O972" s="9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E973/D973</f>
        <v>0.27725490196078434</v>
      </c>
      <c r="G973" t="s">
        <v>14</v>
      </c>
      <c r="H973">
        <v>24</v>
      </c>
      <c r="I973" s="5">
        <f>IFERROR(E973/H973,0)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>(((L973/60)/60)/24)+DATE(1970,1,1)</f>
        <v>41555.208333333336</v>
      </c>
      <c r="O973" s="9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E974/D974</f>
        <v>2.283934426229508</v>
      </c>
      <c r="G974" t="s">
        <v>20</v>
      </c>
      <c r="H974">
        <v>1681</v>
      </c>
      <c r="I974" s="5">
        <f>IFERROR(E974/H974,0)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>(((L974/60)/60)/24)+DATE(1970,1,1)</f>
        <v>41792.208333333336</v>
      </c>
      <c r="O974" s="9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E975/D975</f>
        <v>0.21615194054500414</v>
      </c>
      <c r="G975" t="s">
        <v>14</v>
      </c>
      <c r="H975">
        <v>252</v>
      </c>
      <c r="I975" s="5">
        <f>IFERROR(E975/H975,0)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>(((L975/60)/60)/24)+DATE(1970,1,1)</f>
        <v>40522.25</v>
      </c>
      <c r="O975" s="9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E976/D976</f>
        <v>3.73875</v>
      </c>
      <c r="G976" t="s">
        <v>20</v>
      </c>
      <c r="H976">
        <v>32</v>
      </c>
      <c r="I976" s="5">
        <f>IFERROR(E976/H976,0)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>(((L976/60)/60)/24)+DATE(1970,1,1)</f>
        <v>41412.208333333336</v>
      </c>
      <c r="O976" s="9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E977/D977</f>
        <v>1.5492592592592593</v>
      </c>
      <c r="G977" t="s">
        <v>20</v>
      </c>
      <c r="H977">
        <v>135</v>
      </c>
      <c r="I977" s="5">
        <f>IFERROR(E977/H977,0)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>(((L977/60)/60)/24)+DATE(1970,1,1)</f>
        <v>42337.25</v>
      </c>
      <c r="O977" s="9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E978/D978</f>
        <v>3.2214999999999998</v>
      </c>
      <c r="G978" t="s">
        <v>20</v>
      </c>
      <c r="H978">
        <v>140</v>
      </c>
      <c r="I978" s="5">
        <f>IFERROR(E978/H978,0)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>(((L978/60)/60)/24)+DATE(1970,1,1)</f>
        <v>40571.25</v>
      </c>
      <c r="O978" s="9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E979/D979</f>
        <v>0.73957142857142855</v>
      </c>
      <c r="G979" t="s">
        <v>14</v>
      </c>
      <c r="H979">
        <v>67</v>
      </c>
      <c r="I979" s="5">
        <f>IFERROR(E979/H979,0)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>(((L979/60)/60)/24)+DATE(1970,1,1)</f>
        <v>43138.25</v>
      </c>
      <c r="O979" s="9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E980/D980</f>
        <v>8.641</v>
      </c>
      <c r="G980" t="s">
        <v>20</v>
      </c>
      <c r="H980">
        <v>92</v>
      </c>
      <c r="I980" s="5">
        <f>IFERROR(E980/H980,0)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>(((L980/60)/60)/24)+DATE(1970,1,1)</f>
        <v>42686.25</v>
      </c>
      <c r="O980" s="9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E981/D981</f>
        <v>1.432624584717608</v>
      </c>
      <c r="G981" t="s">
        <v>20</v>
      </c>
      <c r="H981">
        <v>1015</v>
      </c>
      <c r="I981" s="5">
        <f>IFERROR(E981/H981,0)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>(((L981/60)/60)/24)+DATE(1970,1,1)</f>
        <v>42078.208333333328</v>
      </c>
      <c r="O981" s="9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E982/D982</f>
        <v>0.40281762295081969</v>
      </c>
      <c r="G982" t="s">
        <v>14</v>
      </c>
      <c r="H982">
        <v>742</v>
      </c>
      <c r="I982" s="5">
        <f>IFERROR(E982/H982,0)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>(((L982/60)/60)/24)+DATE(1970,1,1)</f>
        <v>42307.208333333328</v>
      </c>
      <c r="O982" s="9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E983/D983</f>
        <v>1.7822388059701493</v>
      </c>
      <c r="G983" t="s">
        <v>20</v>
      </c>
      <c r="H983">
        <v>323</v>
      </c>
      <c r="I983" s="5">
        <f>IFERROR(E983/H983,0)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>(((L983/60)/60)/24)+DATE(1970,1,1)</f>
        <v>43094.25</v>
      </c>
      <c r="O983" s="9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E984/D984</f>
        <v>0.84930555555555554</v>
      </c>
      <c r="G984" t="s">
        <v>14</v>
      </c>
      <c r="H984">
        <v>75</v>
      </c>
      <c r="I984" s="5">
        <f>IFERROR(E984/H984,0)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>(((L984/60)/60)/24)+DATE(1970,1,1)</f>
        <v>40743.208333333336</v>
      </c>
      <c r="O984" s="9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E985/D985</f>
        <v>1.4593648334624323</v>
      </c>
      <c r="G985" t="s">
        <v>20</v>
      </c>
      <c r="H985">
        <v>2326</v>
      </c>
      <c r="I985" s="5">
        <f>IFERROR(E985/H985,0)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>(((L985/60)/60)/24)+DATE(1970,1,1)</f>
        <v>43681.208333333328</v>
      </c>
      <c r="O985" s="9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E986/D986</f>
        <v>1.5246153846153847</v>
      </c>
      <c r="G986" t="s">
        <v>20</v>
      </c>
      <c r="H986">
        <v>381</v>
      </c>
      <c r="I986" s="5">
        <f>IFERROR(E986/H986,0)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>(((L986/60)/60)/24)+DATE(1970,1,1)</f>
        <v>43716.208333333328</v>
      </c>
      <c r="O986" s="9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E987/D987</f>
        <v>0.67129542790152408</v>
      </c>
      <c r="G987" t="s">
        <v>14</v>
      </c>
      <c r="H987">
        <v>4405</v>
      </c>
      <c r="I987" s="5">
        <f>IFERROR(E987/H987,0)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>(((L987/60)/60)/24)+DATE(1970,1,1)</f>
        <v>41614.25</v>
      </c>
      <c r="O987" s="9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E988/D988</f>
        <v>0.40307692307692305</v>
      </c>
      <c r="G988" t="s">
        <v>14</v>
      </c>
      <c r="H988">
        <v>92</v>
      </c>
      <c r="I988" s="5">
        <f>IFERROR(E988/H988,0)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>(((L988/60)/60)/24)+DATE(1970,1,1)</f>
        <v>40638.208333333336</v>
      </c>
      <c r="O988" s="9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E989/D989</f>
        <v>2.1679032258064517</v>
      </c>
      <c r="G989" t="s">
        <v>20</v>
      </c>
      <c r="H989">
        <v>480</v>
      </c>
      <c r="I989" s="5">
        <f>IFERROR(E989/H989,0)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>(((L989/60)/60)/24)+DATE(1970,1,1)</f>
        <v>42852.208333333328</v>
      </c>
      <c r="O989" s="9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E990/D990</f>
        <v>0.52117021276595743</v>
      </c>
      <c r="G990" t="s">
        <v>14</v>
      </c>
      <c r="H990">
        <v>64</v>
      </c>
      <c r="I990" s="5">
        <f>IFERROR(E990/H990,0)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>(((L990/60)/60)/24)+DATE(1970,1,1)</f>
        <v>42686.25</v>
      </c>
      <c r="O990" s="9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E991/D991</f>
        <v>4.9958333333333336</v>
      </c>
      <c r="G991" t="s">
        <v>20</v>
      </c>
      <c r="H991">
        <v>226</v>
      </c>
      <c r="I991" s="5">
        <f>IFERROR(E991/H991,0)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>(((L991/60)/60)/24)+DATE(1970,1,1)</f>
        <v>43571.208333333328</v>
      </c>
      <c r="O991" s="9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E992/D992</f>
        <v>0.87679487179487181</v>
      </c>
      <c r="G992" t="s">
        <v>14</v>
      </c>
      <c r="H992">
        <v>64</v>
      </c>
      <c r="I992" s="5">
        <f>IFERROR(E992/H992,0)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>(((L992/60)/60)/24)+DATE(1970,1,1)</f>
        <v>42432.25</v>
      </c>
      <c r="O992" s="9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E993/D993</f>
        <v>1.131734693877551</v>
      </c>
      <c r="G993" t="s">
        <v>20</v>
      </c>
      <c r="H993">
        <v>241</v>
      </c>
      <c r="I993" s="5">
        <f>IFERROR(E993/H993,0)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>(((L993/60)/60)/24)+DATE(1970,1,1)</f>
        <v>41907.208333333336</v>
      </c>
      <c r="O993" s="9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E994/D994</f>
        <v>4.2654838709677421</v>
      </c>
      <c r="G994" t="s">
        <v>20</v>
      </c>
      <c r="H994">
        <v>132</v>
      </c>
      <c r="I994" s="5">
        <f>IFERROR(E994/H994,0)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>(((L994/60)/60)/24)+DATE(1970,1,1)</f>
        <v>43227.208333333328</v>
      </c>
      <c r="O994" s="9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E995/D995</f>
        <v>0.77632653061224488</v>
      </c>
      <c r="G995" t="s">
        <v>74</v>
      </c>
      <c r="H995">
        <v>75</v>
      </c>
      <c r="I995" s="5">
        <f>IFERROR(E995/H995,0)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>(((L995/60)/60)/24)+DATE(1970,1,1)</f>
        <v>42362.25</v>
      </c>
      <c r="O995" s="9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E996/D996</f>
        <v>0.52496810772501767</v>
      </c>
      <c r="G996" t="s">
        <v>14</v>
      </c>
      <c r="H996">
        <v>842</v>
      </c>
      <c r="I996" s="5">
        <f>IFERROR(E996/H996,0)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>(((L996/60)/60)/24)+DATE(1970,1,1)</f>
        <v>41929.208333333336</v>
      </c>
      <c r="O996" s="9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E997/D997</f>
        <v>1.5746762589928058</v>
      </c>
      <c r="G997" t="s">
        <v>20</v>
      </c>
      <c r="H997">
        <v>2043</v>
      </c>
      <c r="I997" s="5">
        <f>IFERROR(E997/H997,0)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>(((L997/60)/60)/24)+DATE(1970,1,1)</f>
        <v>43408.208333333328</v>
      </c>
      <c r="O997" s="9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E998/D998</f>
        <v>0.72939393939393937</v>
      </c>
      <c r="G998" t="s">
        <v>14</v>
      </c>
      <c r="H998">
        <v>112</v>
      </c>
      <c r="I998" s="5">
        <f>IFERROR(E998/H998,0)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>(((L998/60)/60)/24)+DATE(1970,1,1)</f>
        <v>41276.25</v>
      </c>
      <c r="O998" s="9">
        <f>(((M998/60)/60)/24)+DATE(1970,1,1)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E999/D999</f>
        <v>0.60565789473684206</v>
      </c>
      <c r="G999" t="s">
        <v>74</v>
      </c>
      <c r="H999">
        <v>139</v>
      </c>
      <c r="I999" s="5">
        <f>IFERROR(E999/H999,0)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>(((L999/60)/60)/24)+DATE(1970,1,1)</f>
        <v>41659.25</v>
      </c>
      <c r="O999" s="9">
        <f>(((M999/60)/60)/24)+DATE(1970,1,1)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E1000/D1000</f>
        <v>0.5679129129129129</v>
      </c>
      <c r="G1000" t="s">
        <v>14</v>
      </c>
      <c r="H1000">
        <v>374</v>
      </c>
      <c r="I1000" s="5">
        <f>IFERROR(E1000/H1000,0)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>(((L1000/60)/60)/24)+DATE(1970,1,1)</f>
        <v>40220.25</v>
      </c>
      <c r="O1000" s="9">
        <f>(((M1000/60)/60)/24)+DATE(1970,1,1)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E1001/D1001</f>
        <v>0.56542754275427543</v>
      </c>
      <c r="G1001" t="s">
        <v>74</v>
      </c>
      <c r="H1001">
        <v>1122</v>
      </c>
      <c r="I1001" s="5">
        <f>IFERROR(E1001/H1001,0)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>(((L1001/60)/60)/24)+DATE(1970,1,1)</f>
        <v>42550.208333333328</v>
      </c>
      <c r="O1001" s="9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U1001" xr:uid="{00000000-0001-0000-0000-000000000000}">
    <sortState xmlns:xlrd2="http://schemas.microsoft.com/office/spreadsheetml/2017/richdata2" ref="A2:T1001">
      <sortCondition ref="A1:A1001"/>
    </sortState>
  </autoFilter>
  <conditionalFormatting sqref="F1">
    <cfRule type="colorScale" priority="2">
      <colorScale>
        <cfvo type="min"/>
        <cfvo type="percent" val="100"/>
        <cfvo type="max"/>
        <color rgb="FFF8696B"/>
        <color rgb="FF00B050"/>
        <color theme="8"/>
      </colorScale>
    </cfRule>
    <cfRule type="cellIs" dxfId="11" priority="3" operator="equal">
      <formula>"live"</formula>
    </cfRule>
    <cfRule type="cellIs" dxfId="10" priority="4" operator="equal">
      <formula>"canceled"</formula>
    </cfRule>
    <cfRule type="cellIs" dxfId="9" priority="5" operator="equal">
      <formula>"successful"</formula>
    </cfRule>
    <cfRule type="containsText" dxfId="8" priority="6" operator="containsText" text="failed">
      <formula>NOT(ISERROR(SEARCH("failed",F1)))</formula>
    </cfRule>
  </conditionalFormatting>
  <conditionalFormatting sqref="F1:F1048576">
    <cfRule type="colorScale" priority="1">
      <colorScale>
        <cfvo type="min"/>
        <cfvo type="num" val="1"/>
        <cfvo type="num" val="2"/>
        <color rgb="FFC00000"/>
        <color rgb="FF92D050"/>
        <color theme="4" tint="-0.249977111117893"/>
      </colorScale>
    </cfRule>
  </conditionalFormatting>
  <conditionalFormatting sqref="G1:G1048576">
    <cfRule type="cellIs" dxfId="7" priority="19" operator="equal">
      <formula>"live"</formula>
    </cfRule>
    <cfRule type="cellIs" dxfId="6" priority="20" operator="equal">
      <formula>"canceled"</formula>
    </cfRule>
    <cfRule type="cellIs" dxfId="5" priority="21" operator="equal">
      <formula>"successful"</formula>
    </cfRule>
    <cfRule type="containsText" dxfId="4" priority="22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186C-D652-445C-9846-8E7E90D00CEC}">
  <sheetPr codeName="Sheet2"/>
  <dimension ref="A2:F15"/>
  <sheetViews>
    <sheetView workbookViewId="0">
      <selection activeCell="C6" sqref="C6"/>
    </sheetView>
  </sheetViews>
  <sheetFormatPr defaultRowHeight="15.6" x14ac:dyDescent="0.3"/>
  <cols>
    <col min="1" max="1" width="16.8984375" bestFit="1" customWidth="1"/>
    <col min="2" max="5" width="10.5" bestFit="1" customWidth="1"/>
    <col min="6" max="6" width="11" bestFit="1" customWidth="1"/>
    <col min="7" max="7" width="10.8984375" bestFit="1" customWidth="1"/>
  </cols>
  <sheetData>
    <row r="2" spans="1:6" x14ac:dyDescent="0.3">
      <c r="A2" s="7" t="s">
        <v>6</v>
      </c>
      <c r="B2" t="s">
        <v>2066</v>
      </c>
    </row>
    <row r="4" spans="1:6" x14ac:dyDescent="0.3">
      <c r="A4" s="7" t="s">
        <v>2070</v>
      </c>
      <c r="B4" s="7" t="s">
        <v>4</v>
      </c>
    </row>
    <row r="5" spans="1:6" x14ac:dyDescent="0.3">
      <c r="A5" s="7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t="s">
        <v>2041</v>
      </c>
      <c r="B6" s="15">
        <v>11</v>
      </c>
      <c r="C6" s="15">
        <v>60</v>
      </c>
      <c r="D6" s="15">
        <v>5</v>
      </c>
      <c r="E6" s="15">
        <v>102</v>
      </c>
      <c r="F6" s="15">
        <v>178</v>
      </c>
    </row>
    <row r="7" spans="1:6" x14ac:dyDescent="0.3">
      <c r="A7" t="s">
        <v>2033</v>
      </c>
      <c r="B7" s="15">
        <v>4</v>
      </c>
      <c r="C7" s="15">
        <v>20</v>
      </c>
      <c r="D7" s="15"/>
      <c r="E7" s="15">
        <v>22</v>
      </c>
      <c r="F7" s="15">
        <v>46</v>
      </c>
    </row>
    <row r="8" spans="1:6" x14ac:dyDescent="0.3">
      <c r="A8" t="s">
        <v>2050</v>
      </c>
      <c r="B8" s="15">
        <v>1</v>
      </c>
      <c r="C8" s="15">
        <v>23</v>
      </c>
      <c r="D8" s="15">
        <v>3</v>
      </c>
      <c r="E8" s="15">
        <v>21</v>
      </c>
      <c r="F8" s="15">
        <v>48</v>
      </c>
    </row>
    <row r="9" spans="1:6" x14ac:dyDescent="0.3">
      <c r="A9" t="s">
        <v>2064</v>
      </c>
      <c r="B9" s="15"/>
      <c r="C9" s="15"/>
      <c r="D9" s="15"/>
      <c r="E9" s="15">
        <v>4</v>
      </c>
      <c r="F9" s="15">
        <v>4</v>
      </c>
    </row>
    <row r="10" spans="1:6" x14ac:dyDescent="0.3">
      <c r="A10" t="s">
        <v>2035</v>
      </c>
      <c r="B10" s="15">
        <v>10</v>
      </c>
      <c r="C10" s="15">
        <v>66</v>
      </c>
      <c r="D10" s="15"/>
      <c r="E10" s="15">
        <v>99</v>
      </c>
      <c r="F10" s="15">
        <v>175</v>
      </c>
    </row>
    <row r="11" spans="1:6" x14ac:dyDescent="0.3">
      <c r="A11" t="s">
        <v>2054</v>
      </c>
      <c r="B11" s="15">
        <v>4</v>
      </c>
      <c r="C11" s="15">
        <v>11</v>
      </c>
      <c r="D11" s="15">
        <v>1</v>
      </c>
      <c r="E11" s="15">
        <v>26</v>
      </c>
      <c r="F11" s="15">
        <v>42</v>
      </c>
    </row>
    <row r="12" spans="1:6" x14ac:dyDescent="0.3">
      <c r="A12" t="s">
        <v>2047</v>
      </c>
      <c r="B12" s="15">
        <v>2</v>
      </c>
      <c r="C12" s="15">
        <v>24</v>
      </c>
      <c r="D12" s="15">
        <v>1</v>
      </c>
      <c r="E12" s="15">
        <v>40</v>
      </c>
      <c r="F12" s="15">
        <v>67</v>
      </c>
    </row>
    <row r="13" spans="1:6" x14ac:dyDescent="0.3">
      <c r="A13" t="s">
        <v>2037</v>
      </c>
      <c r="B13" s="15">
        <v>2</v>
      </c>
      <c r="C13" s="15">
        <v>28</v>
      </c>
      <c r="D13" s="15">
        <v>2</v>
      </c>
      <c r="E13" s="15">
        <v>64</v>
      </c>
      <c r="F13" s="15">
        <v>96</v>
      </c>
    </row>
    <row r="14" spans="1:6" x14ac:dyDescent="0.3">
      <c r="A14" t="s">
        <v>2039</v>
      </c>
      <c r="B14" s="15">
        <v>23</v>
      </c>
      <c r="C14" s="15">
        <v>132</v>
      </c>
      <c r="D14" s="15">
        <v>2</v>
      </c>
      <c r="E14" s="15">
        <v>187</v>
      </c>
      <c r="F14" s="15">
        <v>344</v>
      </c>
    </row>
    <row r="15" spans="1:6" x14ac:dyDescent="0.3">
      <c r="A15" t="s">
        <v>2068</v>
      </c>
      <c r="B15" s="15">
        <v>57</v>
      </c>
      <c r="C15" s="15">
        <v>364</v>
      </c>
      <c r="D15" s="15">
        <v>14</v>
      </c>
      <c r="E15" s="15">
        <v>565</v>
      </c>
      <c r="F15" s="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7F6B-1326-4F11-B5C4-7075C6571ACD}">
  <sheetPr codeName="Sheet3"/>
  <dimension ref="A1:F30"/>
  <sheetViews>
    <sheetView workbookViewId="0">
      <selection activeCell="K27" sqref="K27"/>
    </sheetView>
  </sheetViews>
  <sheetFormatPr defaultRowHeight="15.6" x14ac:dyDescent="0.3"/>
  <cols>
    <col min="1" max="1" width="17.3984375" bestFit="1" customWidth="1"/>
    <col min="2" max="5" width="10.5" bestFit="1" customWidth="1"/>
    <col min="6" max="6" width="11" bestFit="1" customWidth="1"/>
    <col min="7" max="7" width="10.8984375" bestFit="1" customWidth="1"/>
  </cols>
  <sheetData>
    <row r="1" spans="1:6" x14ac:dyDescent="0.3">
      <c r="A1" s="7" t="s">
        <v>6</v>
      </c>
      <c r="B1" t="s">
        <v>2066</v>
      </c>
    </row>
    <row r="2" spans="1:6" x14ac:dyDescent="0.3">
      <c r="A2" s="7" t="s">
        <v>2031</v>
      </c>
      <c r="B2" t="s">
        <v>2066</v>
      </c>
    </row>
    <row r="4" spans="1:6" x14ac:dyDescent="0.3">
      <c r="A4" s="7" t="s">
        <v>2070</v>
      </c>
      <c r="B4" s="7" t="s">
        <v>4</v>
      </c>
    </row>
    <row r="5" spans="1:6" x14ac:dyDescent="0.3">
      <c r="A5" s="7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t="s">
        <v>2049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3">
      <c r="A7" t="s">
        <v>2065</v>
      </c>
      <c r="B7" s="15"/>
      <c r="C7" s="15"/>
      <c r="D7" s="15"/>
      <c r="E7" s="15">
        <v>4</v>
      </c>
      <c r="F7" s="15">
        <v>4</v>
      </c>
    </row>
    <row r="8" spans="1:6" x14ac:dyDescent="0.3">
      <c r="A8" t="s">
        <v>2042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3">
      <c r="A9" t="s">
        <v>2044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3">
      <c r="A10" t="s">
        <v>2043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3">
      <c r="A11" t="s">
        <v>2053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3">
      <c r="A12" t="s">
        <v>2034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3">
      <c r="A13" t="s">
        <v>2045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3">
      <c r="A14" t="s">
        <v>2058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3">
      <c r="A15" t="s">
        <v>2057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3">
      <c r="A16" t="s">
        <v>2061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3">
      <c r="A17" t="s">
        <v>2048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3">
      <c r="A18" t="s">
        <v>2055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3">
      <c r="A19" t="s">
        <v>2040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3">
      <c r="A20" t="s">
        <v>2056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3">
      <c r="A21" t="s">
        <v>2036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3">
      <c r="A22" t="s">
        <v>2063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3">
      <c r="A23" t="s">
        <v>2052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3">
      <c r="A24" t="s">
        <v>2060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3">
      <c r="A25" t="s">
        <v>2059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3">
      <c r="A26" t="s">
        <v>2051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3">
      <c r="A27" t="s">
        <v>2046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3">
      <c r="A28" t="s">
        <v>2038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3">
      <c r="A29" t="s">
        <v>2062</v>
      </c>
      <c r="B29" s="15"/>
      <c r="C29" s="15"/>
      <c r="D29" s="15"/>
      <c r="E29" s="15">
        <v>3</v>
      </c>
      <c r="F29" s="15">
        <v>3</v>
      </c>
    </row>
    <row r="30" spans="1:6" x14ac:dyDescent="0.3">
      <c r="A30" t="s">
        <v>2068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9C86-10A7-4EB3-A75C-B8A0E779F754}">
  <sheetPr codeName="Sheet4"/>
  <dimension ref="A1:H18"/>
  <sheetViews>
    <sheetView workbookViewId="0">
      <selection activeCell="H23" sqref="H23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38.3984375" bestFit="1" customWidth="1"/>
    <col min="6" max="6" width="11" bestFit="1" customWidth="1"/>
    <col min="7" max="7" width="10.8984375" bestFit="1" customWidth="1"/>
  </cols>
  <sheetData>
    <row r="1" spans="1:8" x14ac:dyDescent="0.3">
      <c r="A1" s="7" t="s">
        <v>2031</v>
      </c>
      <c r="B1" t="s">
        <v>2066</v>
      </c>
      <c r="E1" s="10" t="s">
        <v>2087</v>
      </c>
      <c r="F1" s="10"/>
      <c r="G1" s="10"/>
      <c r="H1" s="10"/>
    </row>
    <row r="2" spans="1:8" x14ac:dyDescent="0.3">
      <c r="A2" s="7" t="s">
        <v>2086</v>
      </c>
      <c r="B2" t="s">
        <v>2066</v>
      </c>
    </row>
    <row r="4" spans="1:8" x14ac:dyDescent="0.3">
      <c r="A4" s="7" t="s">
        <v>2085</v>
      </c>
      <c r="B4" s="7" t="s">
        <v>2069</v>
      </c>
    </row>
    <row r="5" spans="1:8" x14ac:dyDescent="0.3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8" x14ac:dyDescent="0.3">
      <c r="A6" s="8" t="s">
        <v>2073</v>
      </c>
      <c r="B6" s="15">
        <v>6</v>
      </c>
      <c r="C6" s="15">
        <v>36</v>
      </c>
      <c r="D6" s="15">
        <v>1</v>
      </c>
      <c r="E6" s="15">
        <v>49</v>
      </c>
      <c r="F6" s="15">
        <v>92</v>
      </c>
    </row>
    <row r="7" spans="1:8" x14ac:dyDescent="0.3">
      <c r="A7" s="8" t="s">
        <v>2074</v>
      </c>
      <c r="B7" s="15">
        <v>7</v>
      </c>
      <c r="C7" s="15">
        <v>28</v>
      </c>
      <c r="D7" s="15"/>
      <c r="E7" s="15">
        <v>44</v>
      </c>
      <c r="F7" s="15">
        <v>79</v>
      </c>
    </row>
    <row r="8" spans="1:8" x14ac:dyDescent="0.3">
      <c r="A8" s="8" t="s">
        <v>2075</v>
      </c>
      <c r="B8" s="15">
        <v>4</v>
      </c>
      <c r="C8" s="15">
        <v>33</v>
      </c>
      <c r="D8" s="15"/>
      <c r="E8" s="15">
        <v>49</v>
      </c>
      <c r="F8" s="15">
        <v>86</v>
      </c>
    </row>
    <row r="9" spans="1:8" x14ac:dyDescent="0.3">
      <c r="A9" s="8" t="s">
        <v>2076</v>
      </c>
      <c r="B9" s="15">
        <v>1</v>
      </c>
      <c r="C9" s="15">
        <v>30</v>
      </c>
      <c r="D9" s="15">
        <v>1</v>
      </c>
      <c r="E9" s="15">
        <v>46</v>
      </c>
      <c r="F9" s="15">
        <v>78</v>
      </c>
    </row>
    <row r="10" spans="1:8" x14ac:dyDescent="0.3">
      <c r="A10" s="8" t="s">
        <v>2077</v>
      </c>
      <c r="B10" s="15">
        <v>3</v>
      </c>
      <c r="C10" s="15">
        <v>35</v>
      </c>
      <c r="D10" s="15">
        <v>2</v>
      </c>
      <c r="E10" s="15">
        <v>46</v>
      </c>
      <c r="F10" s="15">
        <v>86</v>
      </c>
    </row>
    <row r="11" spans="1:8" x14ac:dyDescent="0.3">
      <c r="A11" s="8" t="s">
        <v>2078</v>
      </c>
      <c r="B11" s="15">
        <v>3</v>
      </c>
      <c r="C11" s="15">
        <v>28</v>
      </c>
      <c r="D11" s="15">
        <v>1</v>
      </c>
      <c r="E11" s="15">
        <v>55</v>
      </c>
      <c r="F11" s="15">
        <v>87</v>
      </c>
    </row>
    <row r="12" spans="1:8" x14ac:dyDescent="0.3">
      <c r="A12" s="8" t="s">
        <v>2079</v>
      </c>
      <c r="B12" s="15">
        <v>4</v>
      </c>
      <c r="C12" s="15">
        <v>31</v>
      </c>
      <c r="D12" s="15">
        <v>1</v>
      </c>
      <c r="E12" s="15">
        <v>58</v>
      </c>
      <c r="F12" s="15">
        <v>94</v>
      </c>
    </row>
    <row r="13" spans="1:8" x14ac:dyDescent="0.3">
      <c r="A13" s="8" t="s">
        <v>2080</v>
      </c>
      <c r="B13" s="15">
        <v>8</v>
      </c>
      <c r="C13" s="15">
        <v>35</v>
      </c>
      <c r="D13" s="15">
        <v>1</v>
      </c>
      <c r="E13" s="15">
        <v>41</v>
      </c>
      <c r="F13" s="15">
        <v>85</v>
      </c>
    </row>
    <row r="14" spans="1:8" x14ac:dyDescent="0.3">
      <c r="A14" s="8" t="s">
        <v>2081</v>
      </c>
      <c r="B14" s="15">
        <v>5</v>
      </c>
      <c r="C14" s="15">
        <v>23</v>
      </c>
      <c r="D14" s="15"/>
      <c r="E14" s="15">
        <v>45</v>
      </c>
      <c r="F14" s="15">
        <v>73</v>
      </c>
    </row>
    <row r="15" spans="1:8" x14ac:dyDescent="0.3">
      <c r="A15" s="8" t="s">
        <v>2082</v>
      </c>
      <c r="B15" s="15">
        <v>6</v>
      </c>
      <c r="C15" s="15">
        <v>26</v>
      </c>
      <c r="D15" s="15">
        <v>1</v>
      </c>
      <c r="E15" s="15">
        <v>45</v>
      </c>
      <c r="F15" s="15">
        <v>78</v>
      </c>
    </row>
    <row r="16" spans="1:8" x14ac:dyDescent="0.3">
      <c r="A16" s="8" t="s">
        <v>2083</v>
      </c>
      <c r="B16" s="15">
        <v>3</v>
      </c>
      <c r="C16" s="15">
        <v>27</v>
      </c>
      <c r="D16" s="15">
        <v>3</v>
      </c>
      <c r="E16" s="15">
        <v>45</v>
      </c>
      <c r="F16" s="15">
        <v>78</v>
      </c>
    </row>
    <row r="17" spans="1:6" x14ac:dyDescent="0.3">
      <c r="A17" s="8" t="s">
        <v>2084</v>
      </c>
      <c r="B17" s="15">
        <v>7</v>
      </c>
      <c r="C17" s="15">
        <v>32</v>
      </c>
      <c r="D17" s="15">
        <v>3</v>
      </c>
      <c r="E17" s="15">
        <v>42</v>
      </c>
      <c r="F17" s="15">
        <v>84</v>
      </c>
    </row>
    <row r="18" spans="1:6" x14ac:dyDescent="0.3">
      <c r="A18" s="8" t="s">
        <v>2068</v>
      </c>
      <c r="B18" s="15">
        <v>57</v>
      </c>
      <c r="C18" s="15">
        <v>364</v>
      </c>
      <c r="D18" s="15">
        <v>14</v>
      </c>
      <c r="E18" s="15">
        <v>565</v>
      </c>
      <c r="F18" s="1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1461-8B6C-44EE-B64E-84C1758D7003}">
  <sheetPr codeName="Sheet5"/>
  <dimension ref="A1:H13"/>
  <sheetViews>
    <sheetView topLeftCell="A7" workbookViewId="0">
      <selection activeCell="K16" sqref="K16"/>
    </sheetView>
  </sheetViews>
  <sheetFormatPr defaultColWidth="8.8984375" defaultRowHeight="15.6" x14ac:dyDescent="0.3"/>
  <cols>
    <col min="1" max="1" width="27.8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3">
      <c r="A2" t="s">
        <v>2096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4">
        <f>B2/$E2</f>
        <v>0.58823529411764708</v>
      </c>
      <c r="G2" s="4">
        <f t="shared" ref="G2:H13" si="0">C2/$E2</f>
        <v>0.39215686274509803</v>
      </c>
      <c r="H2" s="4">
        <f t="shared" si="0"/>
        <v>1.9607843137254902E-2</v>
      </c>
    </row>
    <row r="3" spans="1:8" x14ac:dyDescent="0.3">
      <c r="A3" t="s">
        <v>2097</v>
      </c>
      <c r="B3">
        <f>COUNTIFS(Crowdfunding!$D:$D,"&gt;999",Crowdfunding!D:D,"&lt;5000",Crowdfunding!$G:$G,"SUCCESSFUL")</f>
        <v>191</v>
      </c>
      <c r="C3">
        <f>COUNTIFS(Crowdfunding!$D:$D,"&gt;999",Crowdfunding!$D:$D,"&lt;5000",Crowdfunding!$G:$G,"FAILED")</f>
        <v>38</v>
      </c>
      <c r="D3">
        <f>COUNTIFS(Crowdfunding!$D:$D,"&gt;999",Crowdfunding!$D:$D,"&lt;5000",Crowdfunding!$G:$G,"CANCELED")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si="0"/>
        <v>0.16450216450216451</v>
      </c>
      <c r="H3" s="4">
        <f t="shared" si="0"/>
        <v>8.658008658008658E-3</v>
      </c>
    </row>
    <row r="4" spans="1:8" x14ac:dyDescent="0.3">
      <c r="A4" t="s">
        <v>2098</v>
      </c>
      <c r="B4">
        <f>COUNTIFS(Crowdfunding!$D:$D,"&gt;4999",Crowdfunding!D:D,"&lt;10000",Crowdfunding!$G:$G,"SUCCESSFUL")</f>
        <v>164</v>
      </c>
      <c r="C4">
        <f>COUNTIFS(Crowdfunding!$D:$D,"&gt;4999",Crowdfunding!$D:$D,"&lt;10000",Crowdfunding!$G:$G,"FAILED")</f>
        <v>126</v>
      </c>
      <c r="D4">
        <f>COUNTIFS(Crowdfunding!$D:$D,"&gt;4999",Crowdfunding!$D:$D,"&lt;10000",Crowdfunding!$G:$G,"CANCELED")</f>
        <v>25</v>
      </c>
      <c r="E4">
        <f t="shared" si="1"/>
        <v>315</v>
      </c>
      <c r="F4" s="4">
        <f t="shared" si="2"/>
        <v>0.52063492063492067</v>
      </c>
      <c r="G4" s="4">
        <f t="shared" si="0"/>
        <v>0.4</v>
      </c>
      <c r="H4" s="4">
        <f t="shared" si="0"/>
        <v>7.9365079365079361E-2</v>
      </c>
    </row>
    <row r="5" spans="1:8" x14ac:dyDescent="0.3">
      <c r="A5" t="s">
        <v>2099</v>
      </c>
      <c r="B5">
        <f>COUNTIFS(Crowdfunding!$D:$D,"&gt;9999",Crowdfunding!D:D,"&lt;14998",Crowdfunding!$G:$G,"SUCCESSFUL")</f>
        <v>4</v>
      </c>
      <c r="C5">
        <f>COUNTIFS(Crowdfunding!$D:$D,"&gt;9999",Crowdfunding!$D:$D,"&lt;14998",Crowdfunding!$G:$G,"FAILED")</f>
        <v>5</v>
      </c>
      <c r="D5">
        <f>COUNTIFS(Crowdfunding!$D:$D,"&gt;9999",Crowdfunding!$D:$D,"&lt;14998",Crowdfunding!$G:$G,"CANCELED")</f>
        <v>0</v>
      </c>
      <c r="E5">
        <f t="shared" si="1"/>
        <v>9</v>
      </c>
      <c r="F5" s="4">
        <f t="shared" si="2"/>
        <v>0.44444444444444442</v>
      </c>
      <c r="G5" s="4">
        <f t="shared" si="0"/>
        <v>0.55555555555555558</v>
      </c>
      <c r="H5" s="4">
        <f t="shared" si="0"/>
        <v>0</v>
      </c>
    </row>
    <row r="6" spans="1:8" x14ac:dyDescent="0.3">
      <c r="A6" t="s">
        <v>2100</v>
      </c>
      <c r="B6">
        <f>COUNTIFS(Crowdfunding!$D:$D,"&gt;14999",Crowdfunding!D:D,"&lt;19998",Crowdfunding!$G:$G,"SUCCESSFUL")</f>
        <v>10</v>
      </c>
      <c r="C6">
        <f>COUNTIFS(Crowdfunding!$D:$D,"&gt;14999",Crowdfunding!$D:$D,"&lt;19998",Crowdfunding!$G:$G,"FAILED")</f>
        <v>0</v>
      </c>
      <c r="D6">
        <f>COUNTIFS(Crowdfunding!$D:$D,"&gt;14999",Crowdfunding!$D:$D,"&lt;19998",Crowdfunding!$G:$G,"CANCELED")</f>
        <v>0</v>
      </c>
      <c r="E6">
        <f t="shared" si="1"/>
        <v>10</v>
      </c>
      <c r="F6" s="4">
        <f t="shared" si="2"/>
        <v>1</v>
      </c>
      <c r="G6" s="4">
        <f t="shared" si="0"/>
        <v>0</v>
      </c>
      <c r="H6" s="4">
        <f t="shared" si="0"/>
        <v>0</v>
      </c>
    </row>
    <row r="7" spans="1:8" x14ac:dyDescent="0.3">
      <c r="A7" t="s">
        <v>2101</v>
      </c>
      <c r="B7">
        <f>COUNTIFS(Crowdfunding!$D:$D,"&gt;19999",Crowdfunding!D:D,"&lt;24998",Crowdfunding!$G:$G,"SUCCESSFUL")</f>
        <v>7</v>
      </c>
      <c r="C7">
        <f>COUNTIFS(Crowdfunding!$D:$D,"&gt;19999",Crowdfunding!$D:$D,"&lt;24998",Crowdfunding!$G:$G,"FAILED")</f>
        <v>0</v>
      </c>
      <c r="D7">
        <f>COUNTIFS(Crowdfunding!$D:$D,"&gt;19999",Crowdfunding!$D:$D,"&lt;24998",Crowdfunding!$G:$G,"CANCELED")</f>
        <v>0</v>
      </c>
      <c r="E7">
        <f t="shared" si="1"/>
        <v>7</v>
      </c>
      <c r="F7" s="4">
        <f t="shared" si="2"/>
        <v>1</v>
      </c>
      <c r="G7" s="4">
        <f t="shared" si="0"/>
        <v>0</v>
      </c>
      <c r="H7" s="4">
        <f t="shared" si="0"/>
        <v>0</v>
      </c>
    </row>
    <row r="8" spans="1:8" x14ac:dyDescent="0.3">
      <c r="A8" t="s">
        <v>2102</v>
      </c>
      <c r="B8">
        <f>COUNTIFS(Crowdfunding!$D:$D,"&gt;24999",Crowdfunding!D:D,"&lt;29998",Crowdfunding!$G:$G,"SUCCESSFUL")</f>
        <v>11</v>
      </c>
      <c r="C8">
        <f>COUNTIFS(Crowdfunding!$D:$D,"&gt;24999",Crowdfunding!$D:$D,"&lt;29998",Crowdfunding!$G:$G,"FAILED")</f>
        <v>3</v>
      </c>
      <c r="D8">
        <f>COUNTIFS(Crowdfunding!$D:$D,"&gt;24999",Crowdfunding!$D:$D,"&lt;29998",Crowdfunding!$G:$G,"CANCELED")</f>
        <v>0</v>
      </c>
      <c r="E8">
        <f t="shared" si="1"/>
        <v>14</v>
      </c>
      <c r="F8" s="4">
        <f t="shared" si="2"/>
        <v>0.7857142857142857</v>
      </c>
      <c r="G8" s="4">
        <f t="shared" si="0"/>
        <v>0.21428571428571427</v>
      </c>
      <c r="H8" s="4">
        <f t="shared" si="0"/>
        <v>0</v>
      </c>
    </row>
    <row r="9" spans="1:8" x14ac:dyDescent="0.3">
      <c r="A9" t="s">
        <v>2103</v>
      </c>
      <c r="B9">
        <f>COUNTIFS(Crowdfunding!$D:$D,"&gt;29999",Crowdfunding!D:D,"&lt;34998",Crowdfunding!$G:$G,"SUCCESSFUL")</f>
        <v>7</v>
      </c>
      <c r="C9">
        <f>COUNTIFS(Crowdfunding!$D:$D,"&gt;29999",Crowdfunding!$D:$D,"&lt;34998",Crowdfunding!$G:$G,"FAILED")</f>
        <v>0</v>
      </c>
      <c r="D9">
        <f>COUNTIFS(Crowdfunding!$D:$D,"&gt;29999",Crowdfunding!$D:$D,"&lt;34998",Crowdfunding!$G:$G,"CANCELED")</f>
        <v>0</v>
      </c>
      <c r="E9">
        <f t="shared" si="1"/>
        <v>7</v>
      </c>
      <c r="F9" s="4">
        <f t="shared" si="2"/>
        <v>1</v>
      </c>
      <c r="G9" s="4">
        <f t="shared" si="0"/>
        <v>0</v>
      </c>
      <c r="H9" s="4">
        <f t="shared" si="0"/>
        <v>0</v>
      </c>
    </row>
    <row r="10" spans="1:8" x14ac:dyDescent="0.3">
      <c r="A10" t="s">
        <v>2104</v>
      </c>
      <c r="B10">
        <f>COUNTIFS(Crowdfunding!$D:$D,"&gt;34999",Crowdfunding!D:D,"&lt;39998",Crowdfunding!$G:$G,"SUCCESSFUL")</f>
        <v>8</v>
      </c>
      <c r="C10">
        <f>COUNTIFS(Crowdfunding!$D:$D,"&gt;34999",Crowdfunding!$D:$D,"&lt;39998",Crowdfunding!$G:$G,"FAILED")</f>
        <v>3</v>
      </c>
      <c r="D10">
        <f>COUNTIFS(Crowdfunding!$D:$D,"&gt;34999",Crowdfunding!$D:$D,"&lt;39998",Crowdfunding!$G:$G,"CANCELED")</f>
        <v>1</v>
      </c>
      <c r="E10">
        <f t="shared" si="1"/>
        <v>12</v>
      </c>
      <c r="F10" s="4">
        <f t="shared" si="2"/>
        <v>0.66666666666666663</v>
      </c>
      <c r="G10" s="4">
        <f t="shared" si="0"/>
        <v>0.25</v>
      </c>
      <c r="H10" s="4">
        <f t="shared" si="0"/>
        <v>8.3333333333333329E-2</v>
      </c>
    </row>
    <row r="11" spans="1:8" x14ac:dyDescent="0.3">
      <c r="A11" t="s">
        <v>2105</v>
      </c>
      <c r="B11">
        <f>COUNTIFS(Crowdfunding!$D:$D,"&gt;39999",Crowdfunding!D:D,"&lt;44998",Crowdfunding!$G:$G,"SUCCESSFUL")</f>
        <v>11</v>
      </c>
      <c r="C11">
        <f>COUNTIFS(Crowdfunding!$D:$D,"&gt;39999",Crowdfunding!$D:$D,"&lt;44998",Crowdfunding!$G:$G,"FAILED")</f>
        <v>3</v>
      </c>
      <c r="D11">
        <f>COUNTIFS(Crowdfunding!$D:$D,"&gt;39999",Crowdfunding!$D:$D,"&lt;44998",Crowdfunding!$G:$G,"CANCELED")</f>
        <v>0</v>
      </c>
      <c r="E11">
        <f t="shared" si="1"/>
        <v>14</v>
      </c>
      <c r="F11" s="4">
        <f t="shared" si="2"/>
        <v>0.7857142857142857</v>
      </c>
      <c r="G11" s="4">
        <f t="shared" si="0"/>
        <v>0.21428571428571427</v>
      </c>
      <c r="H11" s="4">
        <f t="shared" si="0"/>
        <v>0</v>
      </c>
    </row>
    <row r="12" spans="1:8" x14ac:dyDescent="0.3">
      <c r="A12" t="s">
        <v>2106</v>
      </c>
      <c r="B12">
        <f>COUNTIFS(Crowdfunding!$D:$D,"&gt;44999",Crowdfunding!D:D,"&lt;49998",Crowdfunding!$G:$G,"SUCCESSFUL")</f>
        <v>8</v>
      </c>
      <c r="C12">
        <f>COUNTIFS(Crowdfunding!$D:$D,"&gt;44999",Crowdfunding!$D:$D,"&lt;49998",Crowdfunding!$G:$G,"FAILED")</f>
        <v>3</v>
      </c>
      <c r="D12">
        <f>COUNTIFS(Crowdfunding!$D:$D,"&gt;44999",Crowdfunding!$D:$D,"&lt;49998",Crowdfunding!$G:$G,"CANCELED")</f>
        <v>0</v>
      </c>
      <c r="E12">
        <f t="shared" si="1"/>
        <v>11</v>
      </c>
      <c r="F12" s="4">
        <f t="shared" si="2"/>
        <v>0.72727272727272729</v>
      </c>
      <c r="G12" s="4">
        <f t="shared" si="0"/>
        <v>0.27272727272727271</v>
      </c>
      <c r="H12" s="4">
        <f t="shared" si="0"/>
        <v>0</v>
      </c>
    </row>
    <row r="13" spans="1:8" x14ac:dyDescent="0.3">
      <c r="A13" t="s">
        <v>2107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1"/>
        <v>305</v>
      </c>
      <c r="F13" s="4">
        <f t="shared" si="2"/>
        <v>0.3737704918032787</v>
      </c>
      <c r="G13" s="4">
        <f t="shared" si="0"/>
        <v>0.53442622950819674</v>
      </c>
      <c r="H13" s="4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A972-A405-4EA8-B368-1E4A2C83662D}">
  <sheetPr codeName="Sheet6"/>
  <dimension ref="A1:H566"/>
  <sheetViews>
    <sheetView workbookViewId="0">
      <selection activeCell="J1" sqref="J1"/>
    </sheetView>
  </sheetViews>
  <sheetFormatPr defaultRowHeight="15.6" x14ac:dyDescent="0.3"/>
  <cols>
    <col min="2" max="2" width="13.09765625" bestFit="1" customWidth="1"/>
    <col min="3" max="3" width="19.19921875" customWidth="1"/>
    <col min="4" max="4" width="25" bestFit="1" customWidth="1"/>
    <col min="7" max="7" width="17.19921875" bestFit="1" customWidth="1"/>
    <col min="8" max="8" width="21.59765625" bestFit="1" customWidth="1"/>
  </cols>
  <sheetData>
    <row r="1" spans="1:8" s="16" customFormat="1" x14ac:dyDescent="0.3">
      <c r="A1" s="16" t="s">
        <v>4</v>
      </c>
      <c r="B1" s="16" t="s">
        <v>5</v>
      </c>
      <c r="C1" s="17" t="s">
        <v>2108</v>
      </c>
      <c r="D1" s="17"/>
      <c r="E1" s="16" t="s">
        <v>4</v>
      </c>
      <c r="F1" s="16" t="s">
        <v>5</v>
      </c>
      <c r="G1" s="17" t="s">
        <v>2109</v>
      </c>
      <c r="H1" s="17"/>
    </row>
    <row r="2" spans="1:8" x14ac:dyDescent="0.3">
      <c r="A2" t="s">
        <v>20</v>
      </c>
      <c r="B2">
        <v>158</v>
      </c>
      <c r="C2" s="12" t="s">
        <v>2110</v>
      </c>
      <c r="D2" s="13">
        <f>AVERAGE(B2:B566)</f>
        <v>851.14690265486729</v>
      </c>
      <c r="E2" t="s">
        <v>14</v>
      </c>
      <c r="F2">
        <v>0</v>
      </c>
      <c r="G2" s="12" t="s">
        <v>2110</v>
      </c>
      <c r="H2" s="13">
        <f>AVERAGE(F2:F566)</f>
        <v>585.61538461538464</v>
      </c>
    </row>
    <row r="3" spans="1:8" x14ac:dyDescent="0.3">
      <c r="A3" t="s">
        <v>20</v>
      </c>
      <c r="B3">
        <v>1425</v>
      </c>
      <c r="C3" s="12" t="s">
        <v>2111</v>
      </c>
      <c r="D3" s="11">
        <f>MEDIAN(B2:B566)</f>
        <v>201</v>
      </c>
      <c r="E3" t="s">
        <v>14</v>
      </c>
      <c r="F3">
        <v>24</v>
      </c>
      <c r="G3" s="12" t="s">
        <v>2111</v>
      </c>
      <c r="H3" s="11">
        <f>MEDIAN(F2:F566)</f>
        <v>114.5</v>
      </c>
    </row>
    <row r="4" spans="1:8" x14ac:dyDescent="0.3">
      <c r="A4" t="s">
        <v>20</v>
      </c>
      <c r="B4">
        <v>174</v>
      </c>
      <c r="C4" s="12" t="s">
        <v>2112</v>
      </c>
      <c r="D4" s="11">
        <f>MIN(B2:B566)</f>
        <v>16</v>
      </c>
      <c r="E4" t="s">
        <v>14</v>
      </c>
      <c r="F4">
        <v>53</v>
      </c>
      <c r="G4" s="12" t="s">
        <v>2112</v>
      </c>
      <c r="H4" s="11">
        <f>MIN(F2:F566)</f>
        <v>0</v>
      </c>
    </row>
    <row r="5" spans="1:8" x14ac:dyDescent="0.3">
      <c r="A5" t="s">
        <v>20</v>
      </c>
      <c r="B5">
        <v>227</v>
      </c>
      <c r="C5" s="12" t="s">
        <v>2113</v>
      </c>
      <c r="D5" s="11">
        <f>MAX(B2:B566)</f>
        <v>7295</v>
      </c>
      <c r="E5" t="s">
        <v>14</v>
      </c>
      <c r="F5">
        <v>18</v>
      </c>
      <c r="G5" s="12" t="s">
        <v>2113</v>
      </c>
      <c r="H5" s="11">
        <f>MAX(F2:F566)</f>
        <v>6080</v>
      </c>
    </row>
    <row r="6" spans="1:8" x14ac:dyDescent="0.3">
      <c r="A6" t="s">
        <v>20</v>
      </c>
      <c r="B6">
        <v>220</v>
      </c>
      <c r="C6" s="12" t="s">
        <v>2114</v>
      </c>
      <c r="D6" s="18">
        <f>_xlfn.VAR.P(B2:B566)</f>
        <v>1603373.7324019109</v>
      </c>
      <c r="E6" t="s">
        <v>14</v>
      </c>
      <c r="F6">
        <v>44</v>
      </c>
      <c r="G6" s="12" t="s">
        <v>2114</v>
      </c>
      <c r="H6" s="18">
        <f>_xlfn.VAR.P(F2:F566)</f>
        <v>921574.68174133555</v>
      </c>
    </row>
    <row r="7" spans="1:8" x14ac:dyDescent="0.3">
      <c r="A7" t="s">
        <v>20</v>
      </c>
      <c r="B7">
        <v>98</v>
      </c>
      <c r="C7" s="12" t="s">
        <v>2115</v>
      </c>
      <c r="D7" s="13">
        <f>_xlfn.STDEV.P(B2:B566)</f>
        <v>1266.2439466397898</v>
      </c>
      <c r="E7" t="s">
        <v>14</v>
      </c>
      <c r="F7">
        <v>27</v>
      </c>
      <c r="G7" s="12" t="s">
        <v>2115</v>
      </c>
      <c r="H7" s="13">
        <f>_xlfn.STDEV.P(F2:F566)</f>
        <v>959.98681331637863</v>
      </c>
    </row>
    <row r="8" spans="1:8" x14ac:dyDescent="0.3">
      <c r="A8" t="s">
        <v>20</v>
      </c>
      <c r="B8">
        <v>100</v>
      </c>
      <c r="E8" t="s">
        <v>14</v>
      </c>
      <c r="F8">
        <v>55</v>
      </c>
    </row>
    <row r="9" spans="1:8" x14ac:dyDescent="0.3">
      <c r="A9" t="s">
        <v>20</v>
      </c>
      <c r="B9">
        <v>1249</v>
      </c>
      <c r="E9" t="s">
        <v>14</v>
      </c>
      <c r="F9">
        <v>200</v>
      </c>
    </row>
    <row r="10" spans="1:8" x14ac:dyDescent="0.3">
      <c r="A10" t="s">
        <v>20</v>
      </c>
      <c r="B10">
        <v>1396</v>
      </c>
      <c r="E10" t="s">
        <v>14</v>
      </c>
      <c r="F10">
        <v>452</v>
      </c>
    </row>
    <row r="11" spans="1:8" x14ac:dyDescent="0.3">
      <c r="A11" t="s">
        <v>20</v>
      </c>
      <c r="B11">
        <v>890</v>
      </c>
      <c r="E11" t="s">
        <v>14</v>
      </c>
      <c r="F11">
        <v>674</v>
      </c>
    </row>
    <row r="12" spans="1:8" x14ac:dyDescent="0.3">
      <c r="A12" t="s">
        <v>20</v>
      </c>
      <c r="B12">
        <v>142</v>
      </c>
      <c r="E12" t="s">
        <v>14</v>
      </c>
      <c r="F12">
        <v>558</v>
      </c>
    </row>
    <row r="13" spans="1:8" x14ac:dyDescent="0.3">
      <c r="A13" t="s">
        <v>20</v>
      </c>
      <c r="B13">
        <v>2673</v>
      </c>
      <c r="E13" t="s">
        <v>14</v>
      </c>
      <c r="F13">
        <v>15</v>
      </c>
    </row>
    <row r="14" spans="1:8" x14ac:dyDescent="0.3">
      <c r="A14" t="s">
        <v>20</v>
      </c>
      <c r="B14">
        <v>163</v>
      </c>
      <c r="E14" t="s">
        <v>14</v>
      </c>
      <c r="F14">
        <v>2307</v>
      </c>
    </row>
    <row r="15" spans="1:8" x14ac:dyDescent="0.3">
      <c r="A15" t="s">
        <v>20</v>
      </c>
      <c r="B15">
        <v>2220</v>
      </c>
      <c r="E15" t="s">
        <v>14</v>
      </c>
      <c r="F15">
        <v>88</v>
      </c>
    </row>
    <row r="16" spans="1:8" x14ac:dyDescent="0.3">
      <c r="A16" t="s">
        <v>20</v>
      </c>
      <c r="B16">
        <v>1606</v>
      </c>
      <c r="E16" t="s">
        <v>14</v>
      </c>
      <c r="F16">
        <v>48</v>
      </c>
    </row>
    <row r="17" spans="1:6" x14ac:dyDescent="0.3">
      <c r="A17" t="s">
        <v>20</v>
      </c>
      <c r="B17">
        <v>129</v>
      </c>
      <c r="E17" t="s">
        <v>14</v>
      </c>
      <c r="F17">
        <v>1</v>
      </c>
    </row>
    <row r="18" spans="1:6" x14ac:dyDescent="0.3">
      <c r="A18" t="s">
        <v>20</v>
      </c>
      <c r="B18">
        <v>226</v>
      </c>
      <c r="E18" t="s">
        <v>14</v>
      </c>
      <c r="F18">
        <v>1467</v>
      </c>
    </row>
    <row r="19" spans="1:6" x14ac:dyDescent="0.3">
      <c r="A19" t="s">
        <v>20</v>
      </c>
      <c r="B19">
        <v>5419</v>
      </c>
      <c r="E19" t="s">
        <v>14</v>
      </c>
      <c r="F19">
        <v>75</v>
      </c>
    </row>
    <row r="20" spans="1:6" x14ac:dyDescent="0.3">
      <c r="A20" t="s">
        <v>20</v>
      </c>
      <c r="B20">
        <v>165</v>
      </c>
      <c r="E20" t="s">
        <v>14</v>
      </c>
      <c r="F20">
        <v>120</v>
      </c>
    </row>
    <row r="21" spans="1:6" x14ac:dyDescent="0.3">
      <c r="A21" t="s">
        <v>20</v>
      </c>
      <c r="B21">
        <v>1965</v>
      </c>
      <c r="E21" t="s">
        <v>14</v>
      </c>
      <c r="F21">
        <v>2253</v>
      </c>
    </row>
    <row r="22" spans="1:6" x14ac:dyDescent="0.3">
      <c r="A22" t="s">
        <v>20</v>
      </c>
      <c r="B22">
        <v>16</v>
      </c>
      <c r="E22" t="s">
        <v>14</v>
      </c>
      <c r="F22">
        <v>5</v>
      </c>
    </row>
    <row r="23" spans="1:6" x14ac:dyDescent="0.3">
      <c r="A23" t="s">
        <v>20</v>
      </c>
      <c r="B23">
        <v>107</v>
      </c>
      <c r="E23" t="s">
        <v>14</v>
      </c>
      <c r="F23">
        <v>38</v>
      </c>
    </row>
    <row r="24" spans="1:6" x14ac:dyDescent="0.3">
      <c r="A24" t="s">
        <v>20</v>
      </c>
      <c r="B24">
        <v>134</v>
      </c>
      <c r="E24" t="s">
        <v>14</v>
      </c>
      <c r="F24">
        <v>12</v>
      </c>
    </row>
    <row r="25" spans="1:6" x14ac:dyDescent="0.3">
      <c r="A25" t="s">
        <v>20</v>
      </c>
      <c r="B25">
        <v>198</v>
      </c>
      <c r="E25" t="s">
        <v>14</v>
      </c>
      <c r="F25">
        <v>1684</v>
      </c>
    </row>
    <row r="26" spans="1:6" x14ac:dyDescent="0.3">
      <c r="A26" t="s">
        <v>20</v>
      </c>
      <c r="B26">
        <v>111</v>
      </c>
      <c r="E26" t="s">
        <v>14</v>
      </c>
      <c r="F26">
        <v>56</v>
      </c>
    </row>
    <row r="27" spans="1:6" x14ac:dyDescent="0.3">
      <c r="A27" t="s">
        <v>20</v>
      </c>
      <c r="B27">
        <v>222</v>
      </c>
      <c r="E27" t="s">
        <v>14</v>
      </c>
      <c r="F27">
        <v>838</v>
      </c>
    </row>
    <row r="28" spans="1:6" x14ac:dyDescent="0.3">
      <c r="A28" t="s">
        <v>20</v>
      </c>
      <c r="B28">
        <v>6212</v>
      </c>
      <c r="E28" t="s">
        <v>14</v>
      </c>
      <c r="F28">
        <v>1000</v>
      </c>
    </row>
    <row r="29" spans="1:6" x14ac:dyDescent="0.3">
      <c r="A29" t="s">
        <v>20</v>
      </c>
      <c r="B29">
        <v>98</v>
      </c>
      <c r="E29" t="s">
        <v>14</v>
      </c>
      <c r="F29">
        <v>1482</v>
      </c>
    </row>
    <row r="30" spans="1:6" x14ac:dyDescent="0.3">
      <c r="A30" t="s">
        <v>20</v>
      </c>
      <c r="B30">
        <v>92</v>
      </c>
      <c r="E30" t="s">
        <v>14</v>
      </c>
      <c r="F30">
        <v>106</v>
      </c>
    </row>
    <row r="31" spans="1:6" x14ac:dyDescent="0.3">
      <c r="A31" t="s">
        <v>20</v>
      </c>
      <c r="B31">
        <v>149</v>
      </c>
      <c r="E31" t="s">
        <v>14</v>
      </c>
      <c r="F31">
        <v>679</v>
      </c>
    </row>
    <row r="32" spans="1:6" x14ac:dyDescent="0.3">
      <c r="A32" t="s">
        <v>20</v>
      </c>
      <c r="B32">
        <v>2431</v>
      </c>
      <c r="E32" t="s">
        <v>14</v>
      </c>
      <c r="F32">
        <v>1220</v>
      </c>
    </row>
    <row r="33" spans="1:6" x14ac:dyDescent="0.3">
      <c r="A33" t="s">
        <v>20</v>
      </c>
      <c r="B33">
        <v>303</v>
      </c>
      <c r="E33" t="s">
        <v>14</v>
      </c>
      <c r="F33">
        <v>1</v>
      </c>
    </row>
    <row r="34" spans="1:6" x14ac:dyDescent="0.3">
      <c r="A34" t="s">
        <v>20</v>
      </c>
      <c r="B34">
        <v>209</v>
      </c>
      <c r="E34" t="s">
        <v>14</v>
      </c>
      <c r="F34">
        <v>37</v>
      </c>
    </row>
    <row r="35" spans="1:6" x14ac:dyDescent="0.3">
      <c r="A35" t="s">
        <v>20</v>
      </c>
      <c r="B35">
        <v>131</v>
      </c>
      <c r="E35" t="s">
        <v>14</v>
      </c>
      <c r="F35">
        <v>60</v>
      </c>
    </row>
    <row r="36" spans="1:6" x14ac:dyDescent="0.3">
      <c r="A36" t="s">
        <v>20</v>
      </c>
      <c r="B36">
        <v>164</v>
      </c>
      <c r="E36" t="s">
        <v>14</v>
      </c>
      <c r="F36">
        <v>296</v>
      </c>
    </row>
    <row r="37" spans="1:6" x14ac:dyDescent="0.3">
      <c r="A37" t="s">
        <v>20</v>
      </c>
      <c r="B37">
        <v>201</v>
      </c>
      <c r="E37" t="s">
        <v>14</v>
      </c>
      <c r="F37">
        <v>3304</v>
      </c>
    </row>
    <row r="38" spans="1:6" x14ac:dyDescent="0.3">
      <c r="A38" t="s">
        <v>20</v>
      </c>
      <c r="B38">
        <v>211</v>
      </c>
      <c r="E38" t="s">
        <v>14</v>
      </c>
      <c r="F38">
        <v>73</v>
      </c>
    </row>
    <row r="39" spans="1:6" x14ac:dyDescent="0.3">
      <c r="A39" t="s">
        <v>20</v>
      </c>
      <c r="B39">
        <v>128</v>
      </c>
      <c r="E39" t="s">
        <v>14</v>
      </c>
      <c r="F39">
        <v>3387</v>
      </c>
    </row>
    <row r="40" spans="1:6" x14ac:dyDescent="0.3">
      <c r="A40" t="s">
        <v>20</v>
      </c>
      <c r="B40">
        <v>1600</v>
      </c>
      <c r="E40" t="s">
        <v>14</v>
      </c>
      <c r="F40">
        <v>662</v>
      </c>
    </row>
    <row r="41" spans="1:6" x14ac:dyDescent="0.3">
      <c r="A41" t="s">
        <v>20</v>
      </c>
      <c r="B41">
        <v>249</v>
      </c>
      <c r="E41" t="s">
        <v>14</v>
      </c>
      <c r="F41">
        <v>774</v>
      </c>
    </row>
    <row r="42" spans="1:6" x14ac:dyDescent="0.3">
      <c r="A42" t="s">
        <v>20</v>
      </c>
      <c r="B42">
        <v>236</v>
      </c>
      <c r="E42" t="s">
        <v>14</v>
      </c>
      <c r="F42">
        <v>672</v>
      </c>
    </row>
    <row r="43" spans="1:6" x14ac:dyDescent="0.3">
      <c r="A43" t="s">
        <v>20</v>
      </c>
      <c r="B43">
        <v>4065</v>
      </c>
      <c r="E43" t="s">
        <v>14</v>
      </c>
      <c r="F43">
        <v>940</v>
      </c>
    </row>
    <row r="44" spans="1:6" x14ac:dyDescent="0.3">
      <c r="A44" t="s">
        <v>20</v>
      </c>
      <c r="B44">
        <v>246</v>
      </c>
      <c r="E44" t="s">
        <v>14</v>
      </c>
      <c r="F44">
        <v>117</v>
      </c>
    </row>
    <row r="45" spans="1:6" x14ac:dyDescent="0.3">
      <c r="A45" t="s">
        <v>20</v>
      </c>
      <c r="B45">
        <v>2475</v>
      </c>
      <c r="E45" t="s">
        <v>14</v>
      </c>
      <c r="F45">
        <v>115</v>
      </c>
    </row>
    <row r="46" spans="1:6" x14ac:dyDescent="0.3">
      <c r="A46" t="s">
        <v>20</v>
      </c>
      <c r="B46">
        <v>76</v>
      </c>
      <c r="E46" t="s">
        <v>14</v>
      </c>
      <c r="F46">
        <v>326</v>
      </c>
    </row>
    <row r="47" spans="1:6" x14ac:dyDescent="0.3">
      <c r="A47" t="s">
        <v>20</v>
      </c>
      <c r="B47">
        <v>54</v>
      </c>
      <c r="E47" t="s">
        <v>14</v>
      </c>
      <c r="F47">
        <v>1</v>
      </c>
    </row>
    <row r="48" spans="1:6" x14ac:dyDescent="0.3">
      <c r="A48" t="s">
        <v>20</v>
      </c>
      <c r="B48">
        <v>88</v>
      </c>
      <c r="E48" t="s">
        <v>14</v>
      </c>
      <c r="F48">
        <v>1467</v>
      </c>
    </row>
    <row r="49" spans="1:6" x14ac:dyDescent="0.3">
      <c r="A49" t="s">
        <v>20</v>
      </c>
      <c r="B49">
        <v>85</v>
      </c>
      <c r="E49" t="s">
        <v>14</v>
      </c>
      <c r="F49">
        <v>5681</v>
      </c>
    </row>
    <row r="50" spans="1:6" x14ac:dyDescent="0.3">
      <c r="A50" t="s">
        <v>20</v>
      </c>
      <c r="B50">
        <v>170</v>
      </c>
      <c r="E50" t="s">
        <v>14</v>
      </c>
      <c r="F50">
        <v>1059</v>
      </c>
    </row>
    <row r="51" spans="1:6" x14ac:dyDescent="0.3">
      <c r="A51" t="s">
        <v>20</v>
      </c>
      <c r="B51">
        <v>330</v>
      </c>
      <c r="E51" t="s">
        <v>14</v>
      </c>
      <c r="F51">
        <v>1194</v>
      </c>
    </row>
    <row r="52" spans="1:6" x14ac:dyDescent="0.3">
      <c r="A52" t="s">
        <v>20</v>
      </c>
      <c r="B52">
        <v>127</v>
      </c>
      <c r="E52" t="s">
        <v>14</v>
      </c>
      <c r="F52">
        <v>30</v>
      </c>
    </row>
    <row r="53" spans="1:6" x14ac:dyDescent="0.3">
      <c r="A53" t="s">
        <v>20</v>
      </c>
      <c r="B53">
        <v>411</v>
      </c>
      <c r="E53" t="s">
        <v>14</v>
      </c>
      <c r="F53">
        <v>75</v>
      </c>
    </row>
    <row r="54" spans="1:6" x14ac:dyDescent="0.3">
      <c r="A54" t="s">
        <v>20</v>
      </c>
      <c r="B54">
        <v>180</v>
      </c>
      <c r="E54" t="s">
        <v>14</v>
      </c>
      <c r="F54">
        <v>955</v>
      </c>
    </row>
    <row r="55" spans="1:6" x14ac:dyDescent="0.3">
      <c r="A55" t="s">
        <v>20</v>
      </c>
      <c r="B55">
        <v>374</v>
      </c>
      <c r="E55" t="s">
        <v>14</v>
      </c>
      <c r="F55">
        <v>67</v>
      </c>
    </row>
    <row r="56" spans="1:6" x14ac:dyDescent="0.3">
      <c r="A56" t="s">
        <v>20</v>
      </c>
      <c r="B56">
        <v>71</v>
      </c>
      <c r="E56" t="s">
        <v>14</v>
      </c>
      <c r="F56">
        <v>5</v>
      </c>
    </row>
    <row r="57" spans="1:6" x14ac:dyDescent="0.3">
      <c r="A57" t="s">
        <v>20</v>
      </c>
      <c r="B57">
        <v>203</v>
      </c>
      <c r="E57" t="s">
        <v>14</v>
      </c>
      <c r="F57">
        <v>26</v>
      </c>
    </row>
    <row r="58" spans="1:6" x14ac:dyDescent="0.3">
      <c r="A58" t="s">
        <v>20</v>
      </c>
      <c r="B58">
        <v>113</v>
      </c>
      <c r="E58" t="s">
        <v>14</v>
      </c>
      <c r="F58">
        <v>1130</v>
      </c>
    </row>
    <row r="59" spans="1:6" x14ac:dyDescent="0.3">
      <c r="A59" t="s">
        <v>20</v>
      </c>
      <c r="B59">
        <v>96</v>
      </c>
      <c r="E59" t="s">
        <v>14</v>
      </c>
      <c r="F59">
        <v>782</v>
      </c>
    </row>
    <row r="60" spans="1:6" x14ac:dyDescent="0.3">
      <c r="A60" t="s">
        <v>20</v>
      </c>
      <c r="B60">
        <v>498</v>
      </c>
      <c r="E60" t="s">
        <v>14</v>
      </c>
      <c r="F60">
        <v>210</v>
      </c>
    </row>
    <row r="61" spans="1:6" x14ac:dyDescent="0.3">
      <c r="A61" t="s">
        <v>20</v>
      </c>
      <c r="B61">
        <v>180</v>
      </c>
      <c r="E61" t="s">
        <v>14</v>
      </c>
      <c r="F61">
        <v>136</v>
      </c>
    </row>
    <row r="62" spans="1:6" x14ac:dyDescent="0.3">
      <c r="A62" t="s">
        <v>20</v>
      </c>
      <c r="B62">
        <v>27</v>
      </c>
      <c r="E62" t="s">
        <v>14</v>
      </c>
      <c r="F62">
        <v>86</v>
      </c>
    </row>
    <row r="63" spans="1:6" x14ac:dyDescent="0.3">
      <c r="A63" t="s">
        <v>20</v>
      </c>
      <c r="B63">
        <v>2331</v>
      </c>
      <c r="E63" t="s">
        <v>14</v>
      </c>
      <c r="F63">
        <v>19</v>
      </c>
    </row>
    <row r="64" spans="1:6" x14ac:dyDescent="0.3">
      <c r="A64" t="s">
        <v>20</v>
      </c>
      <c r="B64">
        <v>113</v>
      </c>
      <c r="E64" t="s">
        <v>14</v>
      </c>
      <c r="F64">
        <v>886</v>
      </c>
    </row>
    <row r="65" spans="1:6" x14ac:dyDescent="0.3">
      <c r="A65" t="s">
        <v>20</v>
      </c>
      <c r="B65">
        <v>164</v>
      </c>
      <c r="E65" t="s">
        <v>14</v>
      </c>
      <c r="F65">
        <v>35</v>
      </c>
    </row>
    <row r="66" spans="1:6" x14ac:dyDescent="0.3">
      <c r="A66" t="s">
        <v>20</v>
      </c>
      <c r="B66">
        <v>164</v>
      </c>
      <c r="E66" t="s">
        <v>14</v>
      </c>
      <c r="F66">
        <v>24</v>
      </c>
    </row>
    <row r="67" spans="1:6" x14ac:dyDescent="0.3">
      <c r="A67" t="s">
        <v>20</v>
      </c>
      <c r="B67">
        <v>336</v>
      </c>
      <c r="E67" t="s">
        <v>14</v>
      </c>
      <c r="F67">
        <v>86</v>
      </c>
    </row>
    <row r="68" spans="1:6" x14ac:dyDescent="0.3">
      <c r="A68" t="s">
        <v>20</v>
      </c>
      <c r="B68">
        <v>1917</v>
      </c>
      <c r="E68" t="s">
        <v>14</v>
      </c>
      <c r="F68">
        <v>243</v>
      </c>
    </row>
    <row r="69" spans="1:6" x14ac:dyDescent="0.3">
      <c r="A69" t="s">
        <v>20</v>
      </c>
      <c r="B69">
        <v>95</v>
      </c>
      <c r="E69" t="s">
        <v>14</v>
      </c>
      <c r="F69">
        <v>65</v>
      </c>
    </row>
    <row r="70" spans="1:6" x14ac:dyDescent="0.3">
      <c r="A70" t="s">
        <v>20</v>
      </c>
      <c r="B70">
        <v>147</v>
      </c>
      <c r="E70" t="s">
        <v>14</v>
      </c>
      <c r="F70">
        <v>100</v>
      </c>
    </row>
    <row r="71" spans="1:6" x14ac:dyDescent="0.3">
      <c r="A71" t="s">
        <v>20</v>
      </c>
      <c r="B71">
        <v>86</v>
      </c>
      <c r="E71" t="s">
        <v>14</v>
      </c>
      <c r="F71">
        <v>168</v>
      </c>
    </row>
    <row r="72" spans="1:6" x14ac:dyDescent="0.3">
      <c r="A72" t="s">
        <v>20</v>
      </c>
      <c r="B72">
        <v>83</v>
      </c>
      <c r="E72" t="s">
        <v>14</v>
      </c>
      <c r="F72">
        <v>13</v>
      </c>
    </row>
    <row r="73" spans="1:6" x14ac:dyDescent="0.3">
      <c r="A73" t="s">
        <v>20</v>
      </c>
      <c r="B73">
        <v>676</v>
      </c>
      <c r="E73" t="s">
        <v>14</v>
      </c>
      <c r="F73">
        <v>1</v>
      </c>
    </row>
    <row r="74" spans="1:6" x14ac:dyDescent="0.3">
      <c r="A74" t="s">
        <v>20</v>
      </c>
      <c r="B74">
        <v>361</v>
      </c>
      <c r="E74" t="s">
        <v>14</v>
      </c>
      <c r="F74">
        <v>40</v>
      </c>
    </row>
    <row r="75" spans="1:6" x14ac:dyDescent="0.3">
      <c r="A75" t="s">
        <v>20</v>
      </c>
      <c r="B75">
        <v>131</v>
      </c>
      <c r="E75" t="s">
        <v>14</v>
      </c>
      <c r="F75">
        <v>226</v>
      </c>
    </row>
    <row r="76" spans="1:6" x14ac:dyDescent="0.3">
      <c r="A76" t="s">
        <v>20</v>
      </c>
      <c r="B76">
        <v>126</v>
      </c>
      <c r="E76" t="s">
        <v>14</v>
      </c>
      <c r="F76">
        <v>1625</v>
      </c>
    </row>
    <row r="77" spans="1:6" x14ac:dyDescent="0.3">
      <c r="A77" t="s">
        <v>20</v>
      </c>
      <c r="B77">
        <v>275</v>
      </c>
      <c r="E77" t="s">
        <v>14</v>
      </c>
      <c r="F77">
        <v>143</v>
      </c>
    </row>
    <row r="78" spans="1:6" x14ac:dyDescent="0.3">
      <c r="A78" t="s">
        <v>20</v>
      </c>
      <c r="B78">
        <v>67</v>
      </c>
      <c r="E78" t="s">
        <v>14</v>
      </c>
      <c r="F78">
        <v>934</v>
      </c>
    </row>
    <row r="79" spans="1:6" x14ac:dyDescent="0.3">
      <c r="A79" t="s">
        <v>20</v>
      </c>
      <c r="B79">
        <v>154</v>
      </c>
      <c r="E79" t="s">
        <v>14</v>
      </c>
      <c r="F79">
        <v>17</v>
      </c>
    </row>
    <row r="80" spans="1:6" x14ac:dyDescent="0.3">
      <c r="A80" t="s">
        <v>20</v>
      </c>
      <c r="B80">
        <v>1782</v>
      </c>
      <c r="E80" t="s">
        <v>14</v>
      </c>
      <c r="F80">
        <v>2179</v>
      </c>
    </row>
    <row r="81" spans="1:6" x14ac:dyDescent="0.3">
      <c r="A81" t="s">
        <v>20</v>
      </c>
      <c r="B81">
        <v>903</v>
      </c>
      <c r="E81" t="s">
        <v>14</v>
      </c>
      <c r="F81">
        <v>931</v>
      </c>
    </row>
    <row r="82" spans="1:6" x14ac:dyDescent="0.3">
      <c r="A82" t="s">
        <v>20</v>
      </c>
      <c r="B82">
        <v>94</v>
      </c>
      <c r="E82" t="s">
        <v>14</v>
      </c>
      <c r="F82">
        <v>92</v>
      </c>
    </row>
    <row r="83" spans="1:6" x14ac:dyDescent="0.3">
      <c r="A83" t="s">
        <v>20</v>
      </c>
      <c r="B83">
        <v>180</v>
      </c>
      <c r="E83" t="s">
        <v>14</v>
      </c>
      <c r="F83">
        <v>57</v>
      </c>
    </row>
    <row r="84" spans="1:6" x14ac:dyDescent="0.3">
      <c r="A84" t="s">
        <v>20</v>
      </c>
      <c r="B84">
        <v>533</v>
      </c>
      <c r="E84" t="s">
        <v>14</v>
      </c>
      <c r="F84">
        <v>41</v>
      </c>
    </row>
    <row r="85" spans="1:6" x14ac:dyDescent="0.3">
      <c r="A85" t="s">
        <v>20</v>
      </c>
      <c r="B85">
        <v>2443</v>
      </c>
      <c r="E85" t="s">
        <v>14</v>
      </c>
      <c r="F85">
        <v>1</v>
      </c>
    </row>
    <row r="86" spans="1:6" x14ac:dyDescent="0.3">
      <c r="A86" t="s">
        <v>20</v>
      </c>
      <c r="B86">
        <v>89</v>
      </c>
      <c r="E86" t="s">
        <v>14</v>
      </c>
      <c r="F86">
        <v>101</v>
      </c>
    </row>
    <row r="87" spans="1:6" x14ac:dyDescent="0.3">
      <c r="A87" t="s">
        <v>20</v>
      </c>
      <c r="B87">
        <v>159</v>
      </c>
      <c r="E87" t="s">
        <v>14</v>
      </c>
      <c r="F87">
        <v>1335</v>
      </c>
    </row>
    <row r="88" spans="1:6" x14ac:dyDescent="0.3">
      <c r="A88" t="s">
        <v>20</v>
      </c>
      <c r="B88">
        <v>50</v>
      </c>
      <c r="E88" t="s">
        <v>14</v>
      </c>
      <c r="F88">
        <v>15</v>
      </c>
    </row>
    <row r="89" spans="1:6" x14ac:dyDescent="0.3">
      <c r="A89" t="s">
        <v>20</v>
      </c>
      <c r="B89">
        <v>186</v>
      </c>
      <c r="E89" t="s">
        <v>14</v>
      </c>
      <c r="F89">
        <v>454</v>
      </c>
    </row>
    <row r="90" spans="1:6" x14ac:dyDescent="0.3">
      <c r="A90" t="s">
        <v>20</v>
      </c>
      <c r="B90">
        <v>1071</v>
      </c>
      <c r="E90" t="s">
        <v>14</v>
      </c>
      <c r="F90">
        <v>3182</v>
      </c>
    </row>
    <row r="91" spans="1:6" x14ac:dyDescent="0.3">
      <c r="A91" t="s">
        <v>20</v>
      </c>
      <c r="B91">
        <v>117</v>
      </c>
      <c r="E91" t="s">
        <v>14</v>
      </c>
      <c r="F91">
        <v>15</v>
      </c>
    </row>
    <row r="92" spans="1:6" x14ac:dyDescent="0.3">
      <c r="A92" t="s">
        <v>20</v>
      </c>
      <c r="B92">
        <v>70</v>
      </c>
      <c r="E92" t="s">
        <v>14</v>
      </c>
      <c r="F92">
        <v>133</v>
      </c>
    </row>
    <row r="93" spans="1:6" x14ac:dyDescent="0.3">
      <c r="A93" t="s">
        <v>20</v>
      </c>
      <c r="B93">
        <v>135</v>
      </c>
      <c r="E93" t="s">
        <v>14</v>
      </c>
      <c r="F93">
        <v>2062</v>
      </c>
    </row>
    <row r="94" spans="1:6" x14ac:dyDescent="0.3">
      <c r="A94" t="s">
        <v>20</v>
      </c>
      <c r="B94">
        <v>768</v>
      </c>
      <c r="E94" t="s">
        <v>14</v>
      </c>
      <c r="F94">
        <v>29</v>
      </c>
    </row>
    <row r="95" spans="1:6" x14ac:dyDescent="0.3">
      <c r="A95" t="s">
        <v>20</v>
      </c>
      <c r="B95">
        <v>199</v>
      </c>
      <c r="E95" t="s">
        <v>14</v>
      </c>
      <c r="F95">
        <v>132</v>
      </c>
    </row>
    <row r="96" spans="1:6" x14ac:dyDescent="0.3">
      <c r="A96" t="s">
        <v>20</v>
      </c>
      <c r="B96">
        <v>107</v>
      </c>
      <c r="E96" t="s">
        <v>14</v>
      </c>
      <c r="F96">
        <v>137</v>
      </c>
    </row>
    <row r="97" spans="1:6" x14ac:dyDescent="0.3">
      <c r="A97" t="s">
        <v>20</v>
      </c>
      <c r="B97">
        <v>195</v>
      </c>
      <c r="E97" t="s">
        <v>14</v>
      </c>
      <c r="F97">
        <v>908</v>
      </c>
    </row>
    <row r="98" spans="1:6" x14ac:dyDescent="0.3">
      <c r="A98" t="s">
        <v>20</v>
      </c>
      <c r="B98">
        <v>3376</v>
      </c>
      <c r="E98" t="s">
        <v>14</v>
      </c>
      <c r="F98">
        <v>10</v>
      </c>
    </row>
    <row r="99" spans="1:6" x14ac:dyDescent="0.3">
      <c r="A99" t="s">
        <v>20</v>
      </c>
      <c r="B99">
        <v>41</v>
      </c>
      <c r="E99" t="s">
        <v>14</v>
      </c>
      <c r="F99">
        <v>1910</v>
      </c>
    </row>
    <row r="100" spans="1:6" x14ac:dyDescent="0.3">
      <c r="A100" t="s">
        <v>20</v>
      </c>
      <c r="B100">
        <v>1821</v>
      </c>
      <c r="E100" t="s">
        <v>14</v>
      </c>
      <c r="F100">
        <v>38</v>
      </c>
    </row>
    <row r="101" spans="1:6" x14ac:dyDescent="0.3">
      <c r="A101" t="s">
        <v>20</v>
      </c>
      <c r="B101">
        <v>164</v>
      </c>
      <c r="E101" t="s">
        <v>14</v>
      </c>
      <c r="F101">
        <v>104</v>
      </c>
    </row>
    <row r="102" spans="1:6" x14ac:dyDescent="0.3">
      <c r="A102" t="s">
        <v>20</v>
      </c>
      <c r="B102">
        <v>157</v>
      </c>
      <c r="E102" t="s">
        <v>14</v>
      </c>
      <c r="F102">
        <v>49</v>
      </c>
    </row>
    <row r="103" spans="1:6" x14ac:dyDescent="0.3">
      <c r="A103" t="s">
        <v>20</v>
      </c>
      <c r="B103">
        <v>246</v>
      </c>
      <c r="E103" t="s">
        <v>14</v>
      </c>
      <c r="F103">
        <v>1</v>
      </c>
    </row>
    <row r="104" spans="1:6" x14ac:dyDescent="0.3">
      <c r="A104" t="s">
        <v>20</v>
      </c>
      <c r="B104">
        <v>1396</v>
      </c>
      <c r="E104" t="s">
        <v>14</v>
      </c>
      <c r="F104">
        <v>245</v>
      </c>
    </row>
    <row r="105" spans="1:6" x14ac:dyDescent="0.3">
      <c r="A105" t="s">
        <v>20</v>
      </c>
      <c r="B105">
        <v>2506</v>
      </c>
      <c r="E105" t="s">
        <v>14</v>
      </c>
      <c r="F105">
        <v>32</v>
      </c>
    </row>
    <row r="106" spans="1:6" x14ac:dyDescent="0.3">
      <c r="A106" t="s">
        <v>20</v>
      </c>
      <c r="B106">
        <v>244</v>
      </c>
      <c r="E106" t="s">
        <v>14</v>
      </c>
      <c r="F106">
        <v>7</v>
      </c>
    </row>
    <row r="107" spans="1:6" x14ac:dyDescent="0.3">
      <c r="A107" t="s">
        <v>20</v>
      </c>
      <c r="B107">
        <v>146</v>
      </c>
      <c r="E107" t="s">
        <v>14</v>
      </c>
      <c r="F107">
        <v>803</v>
      </c>
    </row>
    <row r="108" spans="1:6" x14ac:dyDescent="0.3">
      <c r="A108" t="s">
        <v>20</v>
      </c>
      <c r="B108">
        <v>1267</v>
      </c>
      <c r="E108" t="s">
        <v>14</v>
      </c>
      <c r="F108">
        <v>16</v>
      </c>
    </row>
    <row r="109" spans="1:6" x14ac:dyDescent="0.3">
      <c r="A109" t="s">
        <v>20</v>
      </c>
      <c r="B109">
        <v>1561</v>
      </c>
      <c r="E109" t="s">
        <v>14</v>
      </c>
      <c r="F109">
        <v>31</v>
      </c>
    </row>
    <row r="110" spans="1:6" x14ac:dyDescent="0.3">
      <c r="A110" t="s">
        <v>20</v>
      </c>
      <c r="B110">
        <v>48</v>
      </c>
      <c r="E110" t="s">
        <v>14</v>
      </c>
      <c r="F110">
        <v>108</v>
      </c>
    </row>
    <row r="111" spans="1:6" x14ac:dyDescent="0.3">
      <c r="A111" t="s">
        <v>20</v>
      </c>
      <c r="B111">
        <v>2739</v>
      </c>
      <c r="E111" t="s">
        <v>14</v>
      </c>
      <c r="F111">
        <v>30</v>
      </c>
    </row>
    <row r="112" spans="1:6" x14ac:dyDescent="0.3">
      <c r="A112" t="s">
        <v>20</v>
      </c>
      <c r="B112">
        <v>3537</v>
      </c>
      <c r="E112" t="s">
        <v>14</v>
      </c>
      <c r="F112">
        <v>17</v>
      </c>
    </row>
    <row r="113" spans="1:6" x14ac:dyDescent="0.3">
      <c r="A113" t="s">
        <v>20</v>
      </c>
      <c r="B113">
        <v>2107</v>
      </c>
      <c r="E113" t="s">
        <v>14</v>
      </c>
      <c r="F113">
        <v>80</v>
      </c>
    </row>
    <row r="114" spans="1:6" x14ac:dyDescent="0.3">
      <c r="A114" t="s">
        <v>20</v>
      </c>
      <c r="B114">
        <v>3318</v>
      </c>
      <c r="E114" t="s">
        <v>14</v>
      </c>
      <c r="F114">
        <v>2468</v>
      </c>
    </row>
    <row r="115" spans="1:6" x14ac:dyDescent="0.3">
      <c r="A115" t="s">
        <v>20</v>
      </c>
      <c r="B115">
        <v>340</v>
      </c>
      <c r="E115" t="s">
        <v>14</v>
      </c>
      <c r="F115">
        <v>26</v>
      </c>
    </row>
    <row r="116" spans="1:6" x14ac:dyDescent="0.3">
      <c r="A116" t="s">
        <v>20</v>
      </c>
      <c r="B116">
        <v>1442</v>
      </c>
      <c r="E116" t="s">
        <v>14</v>
      </c>
      <c r="F116">
        <v>73</v>
      </c>
    </row>
    <row r="117" spans="1:6" x14ac:dyDescent="0.3">
      <c r="A117" t="s">
        <v>20</v>
      </c>
      <c r="B117">
        <v>126</v>
      </c>
      <c r="E117" t="s">
        <v>14</v>
      </c>
      <c r="F117">
        <v>128</v>
      </c>
    </row>
    <row r="118" spans="1:6" x14ac:dyDescent="0.3">
      <c r="A118" t="s">
        <v>20</v>
      </c>
      <c r="B118">
        <v>524</v>
      </c>
      <c r="E118" t="s">
        <v>14</v>
      </c>
      <c r="F118">
        <v>33</v>
      </c>
    </row>
    <row r="119" spans="1:6" x14ac:dyDescent="0.3">
      <c r="A119" t="s">
        <v>20</v>
      </c>
      <c r="B119">
        <v>1989</v>
      </c>
      <c r="E119" t="s">
        <v>14</v>
      </c>
      <c r="F119">
        <v>1072</v>
      </c>
    </row>
    <row r="120" spans="1:6" x14ac:dyDescent="0.3">
      <c r="A120" t="s">
        <v>20</v>
      </c>
      <c r="B120">
        <v>157</v>
      </c>
      <c r="E120" t="s">
        <v>14</v>
      </c>
      <c r="F120">
        <v>393</v>
      </c>
    </row>
    <row r="121" spans="1:6" x14ac:dyDescent="0.3">
      <c r="A121" t="s">
        <v>20</v>
      </c>
      <c r="B121">
        <v>4498</v>
      </c>
      <c r="E121" t="s">
        <v>14</v>
      </c>
      <c r="F121">
        <v>1257</v>
      </c>
    </row>
    <row r="122" spans="1:6" x14ac:dyDescent="0.3">
      <c r="A122" t="s">
        <v>20</v>
      </c>
      <c r="B122">
        <v>80</v>
      </c>
      <c r="E122" t="s">
        <v>14</v>
      </c>
      <c r="F122">
        <v>328</v>
      </c>
    </row>
    <row r="123" spans="1:6" x14ac:dyDescent="0.3">
      <c r="A123" t="s">
        <v>20</v>
      </c>
      <c r="B123">
        <v>43</v>
      </c>
      <c r="E123" t="s">
        <v>14</v>
      </c>
      <c r="F123">
        <v>147</v>
      </c>
    </row>
    <row r="124" spans="1:6" x14ac:dyDescent="0.3">
      <c r="A124" t="s">
        <v>20</v>
      </c>
      <c r="B124">
        <v>2053</v>
      </c>
      <c r="E124" t="s">
        <v>14</v>
      </c>
      <c r="F124">
        <v>830</v>
      </c>
    </row>
    <row r="125" spans="1:6" x14ac:dyDescent="0.3">
      <c r="A125" t="s">
        <v>20</v>
      </c>
      <c r="B125">
        <v>168</v>
      </c>
      <c r="E125" t="s">
        <v>14</v>
      </c>
      <c r="F125">
        <v>331</v>
      </c>
    </row>
    <row r="126" spans="1:6" x14ac:dyDescent="0.3">
      <c r="A126" t="s">
        <v>20</v>
      </c>
      <c r="B126">
        <v>4289</v>
      </c>
      <c r="E126" t="s">
        <v>14</v>
      </c>
      <c r="F126">
        <v>25</v>
      </c>
    </row>
    <row r="127" spans="1:6" x14ac:dyDescent="0.3">
      <c r="A127" t="s">
        <v>20</v>
      </c>
      <c r="B127">
        <v>165</v>
      </c>
      <c r="E127" t="s">
        <v>14</v>
      </c>
      <c r="F127">
        <v>3483</v>
      </c>
    </row>
    <row r="128" spans="1:6" x14ac:dyDescent="0.3">
      <c r="A128" t="s">
        <v>20</v>
      </c>
      <c r="B128">
        <v>1815</v>
      </c>
      <c r="E128" t="s">
        <v>14</v>
      </c>
      <c r="F128">
        <v>923</v>
      </c>
    </row>
    <row r="129" spans="1:6" x14ac:dyDescent="0.3">
      <c r="A129" t="s">
        <v>20</v>
      </c>
      <c r="B129">
        <v>397</v>
      </c>
      <c r="E129" t="s">
        <v>14</v>
      </c>
      <c r="F129">
        <v>1</v>
      </c>
    </row>
    <row r="130" spans="1:6" x14ac:dyDescent="0.3">
      <c r="A130" t="s">
        <v>20</v>
      </c>
      <c r="B130">
        <v>1539</v>
      </c>
      <c r="E130" t="s">
        <v>14</v>
      </c>
      <c r="F130">
        <v>33</v>
      </c>
    </row>
    <row r="131" spans="1:6" x14ac:dyDescent="0.3">
      <c r="A131" t="s">
        <v>20</v>
      </c>
      <c r="B131">
        <v>138</v>
      </c>
      <c r="E131" t="s">
        <v>14</v>
      </c>
      <c r="F131">
        <v>40</v>
      </c>
    </row>
    <row r="132" spans="1:6" x14ac:dyDescent="0.3">
      <c r="A132" t="s">
        <v>20</v>
      </c>
      <c r="B132">
        <v>3594</v>
      </c>
      <c r="E132" t="s">
        <v>14</v>
      </c>
      <c r="F132">
        <v>23</v>
      </c>
    </row>
    <row r="133" spans="1:6" x14ac:dyDescent="0.3">
      <c r="A133" t="s">
        <v>20</v>
      </c>
      <c r="B133">
        <v>5880</v>
      </c>
      <c r="E133" t="s">
        <v>14</v>
      </c>
      <c r="F133">
        <v>75</v>
      </c>
    </row>
    <row r="134" spans="1:6" x14ac:dyDescent="0.3">
      <c r="A134" t="s">
        <v>20</v>
      </c>
      <c r="B134">
        <v>112</v>
      </c>
      <c r="E134" t="s">
        <v>14</v>
      </c>
      <c r="F134">
        <v>2176</v>
      </c>
    </row>
    <row r="135" spans="1:6" x14ac:dyDescent="0.3">
      <c r="A135" t="s">
        <v>20</v>
      </c>
      <c r="B135">
        <v>943</v>
      </c>
      <c r="E135" t="s">
        <v>14</v>
      </c>
      <c r="F135">
        <v>441</v>
      </c>
    </row>
    <row r="136" spans="1:6" x14ac:dyDescent="0.3">
      <c r="A136" t="s">
        <v>20</v>
      </c>
      <c r="B136">
        <v>2468</v>
      </c>
      <c r="E136" t="s">
        <v>14</v>
      </c>
      <c r="F136">
        <v>25</v>
      </c>
    </row>
    <row r="137" spans="1:6" x14ac:dyDescent="0.3">
      <c r="A137" t="s">
        <v>20</v>
      </c>
      <c r="B137">
        <v>2551</v>
      </c>
      <c r="E137" t="s">
        <v>14</v>
      </c>
      <c r="F137">
        <v>127</v>
      </c>
    </row>
    <row r="138" spans="1:6" x14ac:dyDescent="0.3">
      <c r="A138" t="s">
        <v>20</v>
      </c>
      <c r="B138">
        <v>101</v>
      </c>
      <c r="E138" t="s">
        <v>14</v>
      </c>
      <c r="F138">
        <v>355</v>
      </c>
    </row>
    <row r="139" spans="1:6" x14ac:dyDescent="0.3">
      <c r="A139" t="s">
        <v>20</v>
      </c>
      <c r="B139">
        <v>92</v>
      </c>
      <c r="E139" t="s">
        <v>14</v>
      </c>
      <c r="F139">
        <v>44</v>
      </c>
    </row>
    <row r="140" spans="1:6" x14ac:dyDescent="0.3">
      <c r="A140" t="s">
        <v>20</v>
      </c>
      <c r="B140">
        <v>62</v>
      </c>
      <c r="E140" t="s">
        <v>14</v>
      </c>
      <c r="F140">
        <v>67</v>
      </c>
    </row>
    <row r="141" spans="1:6" x14ac:dyDescent="0.3">
      <c r="A141" t="s">
        <v>20</v>
      </c>
      <c r="B141">
        <v>149</v>
      </c>
      <c r="E141" t="s">
        <v>14</v>
      </c>
      <c r="F141">
        <v>1068</v>
      </c>
    </row>
    <row r="142" spans="1:6" x14ac:dyDescent="0.3">
      <c r="A142" t="s">
        <v>20</v>
      </c>
      <c r="B142">
        <v>329</v>
      </c>
      <c r="E142" t="s">
        <v>14</v>
      </c>
      <c r="F142">
        <v>424</v>
      </c>
    </row>
    <row r="143" spans="1:6" x14ac:dyDescent="0.3">
      <c r="A143" t="s">
        <v>20</v>
      </c>
      <c r="B143">
        <v>97</v>
      </c>
      <c r="E143" t="s">
        <v>14</v>
      </c>
      <c r="F143">
        <v>151</v>
      </c>
    </row>
    <row r="144" spans="1:6" x14ac:dyDescent="0.3">
      <c r="A144" t="s">
        <v>20</v>
      </c>
      <c r="B144">
        <v>1784</v>
      </c>
      <c r="E144" t="s">
        <v>14</v>
      </c>
      <c r="F144">
        <v>1608</v>
      </c>
    </row>
    <row r="145" spans="1:6" x14ac:dyDescent="0.3">
      <c r="A145" t="s">
        <v>20</v>
      </c>
      <c r="B145">
        <v>1684</v>
      </c>
      <c r="E145" t="s">
        <v>14</v>
      </c>
      <c r="F145">
        <v>941</v>
      </c>
    </row>
    <row r="146" spans="1:6" x14ac:dyDescent="0.3">
      <c r="A146" t="s">
        <v>20</v>
      </c>
      <c r="B146">
        <v>250</v>
      </c>
      <c r="E146" t="s">
        <v>14</v>
      </c>
      <c r="F146">
        <v>1</v>
      </c>
    </row>
    <row r="147" spans="1:6" x14ac:dyDescent="0.3">
      <c r="A147" t="s">
        <v>20</v>
      </c>
      <c r="B147">
        <v>238</v>
      </c>
      <c r="E147" t="s">
        <v>14</v>
      </c>
      <c r="F147">
        <v>40</v>
      </c>
    </row>
    <row r="148" spans="1:6" x14ac:dyDescent="0.3">
      <c r="A148" t="s">
        <v>20</v>
      </c>
      <c r="B148">
        <v>53</v>
      </c>
      <c r="E148" t="s">
        <v>14</v>
      </c>
      <c r="F148">
        <v>3015</v>
      </c>
    </row>
    <row r="149" spans="1:6" x14ac:dyDescent="0.3">
      <c r="A149" t="s">
        <v>20</v>
      </c>
      <c r="B149">
        <v>214</v>
      </c>
      <c r="E149" t="s">
        <v>14</v>
      </c>
      <c r="F149">
        <v>435</v>
      </c>
    </row>
    <row r="150" spans="1:6" x14ac:dyDescent="0.3">
      <c r="A150" t="s">
        <v>20</v>
      </c>
      <c r="B150">
        <v>222</v>
      </c>
      <c r="E150" t="s">
        <v>14</v>
      </c>
      <c r="F150">
        <v>714</v>
      </c>
    </row>
    <row r="151" spans="1:6" x14ac:dyDescent="0.3">
      <c r="A151" t="s">
        <v>20</v>
      </c>
      <c r="B151">
        <v>1884</v>
      </c>
      <c r="E151" t="s">
        <v>14</v>
      </c>
      <c r="F151">
        <v>5497</v>
      </c>
    </row>
    <row r="152" spans="1:6" x14ac:dyDescent="0.3">
      <c r="A152" t="s">
        <v>20</v>
      </c>
      <c r="B152">
        <v>218</v>
      </c>
      <c r="E152" t="s">
        <v>14</v>
      </c>
      <c r="F152">
        <v>418</v>
      </c>
    </row>
    <row r="153" spans="1:6" x14ac:dyDescent="0.3">
      <c r="A153" t="s">
        <v>20</v>
      </c>
      <c r="B153">
        <v>6465</v>
      </c>
      <c r="E153" t="s">
        <v>14</v>
      </c>
      <c r="F153">
        <v>1439</v>
      </c>
    </row>
    <row r="154" spans="1:6" x14ac:dyDescent="0.3">
      <c r="A154" t="s">
        <v>20</v>
      </c>
      <c r="B154">
        <v>59</v>
      </c>
      <c r="E154" t="s">
        <v>14</v>
      </c>
      <c r="F154">
        <v>15</v>
      </c>
    </row>
    <row r="155" spans="1:6" x14ac:dyDescent="0.3">
      <c r="A155" t="s">
        <v>20</v>
      </c>
      <c r="B155">
        <v>88</v>
      </c>
      <c r="E155" t="s">
        <v>14</v>
      </c>
      <c r="F155">
        <v>1999</v>
      </c>
    </row>
    <row r="156" spans="1:6" x14ac:dyDescent="0.3">
      <c r="A156" t="s">
        <v>20</v>
      </c>
      <c r="B156">
        <v>1697</v>
      </c>
      <c r="E156" t="s">
        <v>14</v>
      </c>
      <c r="F156">
        <v>118</v>
      </c>
    </row>
    <row r="157" spans="1:6" x14ac:dyDescent="0.3">
      <c r="A157" t="s">
        <v>20</v>
      </c>
      <c r="B157">
        <v>92</v>
      </c>
      <c r="E157" t="s">
        <v>14</v>
      </c>
      <c r="F157">
        <v>162</v>
      </c>
    </row>
    <row r="158" spans="1:6" x14ac:dyDescent="0.3">
      <c r="A158" t="s">
        <v>20</v>
      </c>
      <c r="B158">
        <v>186</v>
      </c>
      <c r="E158" t="s">
        <v>14</v>
      </c>
      <c r="F158">
        <v>83</v>
      </c>
    </row>
    <row r="159" spans="1:6" x14ac:dyDescent="0.3">
      <c r="A159" t="s">
        <v>20</v>
      </c>
      <c r="B159">
        <v>138</v>
      </c>
      <c r="E159" t="s">
        <v>14</v>
      </c>
      <c r="F159">
        <v>747</v>
      </c>
    </row>
    <row r="160" spans="1:6" x14ac:dyDescent="0.3">
      <c r="A160" t="s">
        <v>20</v>
      </c>
      <c r="B160">
        <v>261</v>
      </c>
      <c r="E160" t="s">
        <v>14</v>
      </c>
      <c r="F160">
        <v>84</v>
      </c>
    </row>
    <row r="161" spans="1:6" x14ac:dyDescent="0.3">
      <c r="A161" t="s">
        <v>20</v>
      </c>
      <c r="B161">
        <v>107</v>
      </c>
      <c r="E161" t="s">
        <v>14</v>
      </c>
      <c r="F161">
        <v>91</v>
      </c>
    </row>
    <row r="162" spans="1:6" x14ac:dyDescent="0.3">
      <c r="A162" t="s">
        <v>20</v>
      </c>
      <c r="B162">
        <v>199</v>
      </c>
      <c r="E162" t="s">
        <v>14</v>
      </c>
      <c r="F162">
        <v>792</v>
      </c>
    </row>
    <row r="163" spans="1:6" x14ac:dyDescent="0.3">
      <c r="A163" t="s">
        <v>20</v>
      </c>
      <c r="B163">
        <v>5512</v>
      </c>
      <c r="E163" t="s">
        <v>14</v>
      </c>
      <c r="F163">
        <v>32</v>
      </c>
    </row>
    <row r="164" spans="1:6" x14ac:dyDescent="0.3">
      <c r="A164" t="s">
        <v>20</v>
      </c>
      <c r="B164">
        <v>86</v>
      </c>
      <c r="E164" t="s">
        <v>14</v>
      </c>
      <c r="F164">
        <v>186</v>
      </c>
    </row>
    <row r="165" spans="1:6" x14ac:dyDescent="0.3">
      <c r="A165" t="s">
        <v>20</v>
      </c>
      <c r="B165">
        <v>2768</v>
      </c>
      <c r="E165" t="s">
        <v>14</v>
      </c>
      <c r="F165">
        <v>605</v>
      </c>
    </row>
    <row r="166" spans="1:6" x14ac:dyDescent="0.3">
      <c r="A166" t="s">
        <v>20</v>
      </c>
      <c r="B166">
        <v>48</v>
      </c>
      <c r="E166" t="s">
        <v>14</v>
      </c>
      <c r="F166">
        <v>1</v>
      </c>
    </row>
    <row r="167" spans="1:6" x14ac:dyDescent="0.3">
      <c r="A167" t="s">
        <v>20</v>
      </c>
      <c r="B167">
        <v>87</v>
      </c>
      <c r="E167" t="s">
        <v>14</v>
      </c>
      <c r="F167">
        <v>31</v>
      </c>
    </row>
    <row r="168" spans="1:6" x14ac:dyDescent="0.3">
      <c r="A168" t="s">
        <v>20</v>
      </c>
      <c r="B168">
        <v>1894</v>
      </c>
      <c r="E168" t="s">
        <v>14</v>
      </c>
      <c r="F168">
        <v>1181</v>
      </c>
    </row>
    <row r="169" spans="1:6" x14ac:dyDescent="0.3">
      <c r="A169" t="s">
        <v>20</v>
      </c>
      <c r="B169">
        <v>282</v>
      </c>
      <c r="E169" t="s">
        <v>14</v>
      </c>
      <c r="F169">
        <v>39</v>
      </c>
    </row>
    <row r="170" spans="1:6" x14ac:dyDescent="0.3">
      <c r="A170" t="s">
        <v>20</v>
      </c>
      <c r="B170">
        <v>116</v>
      </c>
      <c r="E170" t="s">
        <v>14</v>
      </c>
      <c r="F170">
        <v>46</v>
      </c>
    </row>
    <row r="171" spans="1:6" x14ac:dyDescent="0.3">
      <c r="A171" t="s">
        <v>20</v>
      </c>
      <c r="B171">
        <v>83</v>
      </c>
      <c r="E171" t="s">
        <v>14</v>
      </c>
      <c r="F171">
        <v>105</v>
      </c>
    </row>
    <row r="172" spans="1:6" x14ac:dyDescent="0.3">
      <c r="A172" t="s">
        <v>20</v>
      </c>
      <c r="B172">
        <v>91</v>
      </c>
      <c r="E172" t="s">
        <v>14</v>
      </c>
      <c r="F172">
        <v>535</v>
      </c>
    </row>
    <row r="173" spans="1:6" x14ac:dyDescent="0.3">
      <c r="A173" t="s">
        <v>20</v>
      </c>
      <c r="B173">
        <v>546</v>
      </c>
      <c r="E173" t="s">
        <v>14</v>
      </c>
      <c r="F173">
        <v>16</v>
      </c>
    </row>
    <row r="174" spans="1:6" x14ac:dyDescent="0.3">
      <c r="A174" t="s">
        <v>20</v>
      </c>
      <c r="B174">
        <v>393</v>
      </c>
      <c r="E174" t="s">
        <v>14</v>
      </c>
      <c r="F174">
        <v>575</v>
      </c>
    </row>
    <row r="175" spans="1:6" x14ac:dyDescent="0.3">
      <c r="A175" t="s">
        <v>20</v>
      </c>
      <c r="B175">
        <v>133</v>
      </c>
      <c r="E175" t="s">
        <v>14</v>
      </c>
      <c r="F175">
        <v>1120</v>
      </c>
    </row>
    <row r="176" spans="1:6" x14ac:dyDescent="0.3">
      <c r="A176" t="s">
        <v>20</v>
      </c>
      <c r="B176">
        <v>254</v>
      </c>
      <c r="E176" t="s">
        <v>14</v>
      </c>
      <c r="F176">
        <v>113</v>
      </c>
    </row>
    <row r="177" spans="1:6" x14ac:dyDescent="0.3">
      <c r="A177" t="s">
        <v>20</v>
      </c>
      <c r="B177">
        <v>176</v>
      </c>
      <c r="E177" t="s">
        <v>14</v>
      </c>
      <c r="F177">
        <v>1538</v>
      </c>
    </row>
    <row r="178" spans="1:6" x14ac:dyDescent="0.3">
      <c r="A178" t="s">
        <v>20</v>
      </c>
      <c r="B178">
        <v>337</v>
      </c>
      <c r="E178" t="s">
        <v>14</v>
      </c>
      <c r="F178">
        <v>9</v>
      </c>
    </row>
    <row r="179" spans="1:6" x14ac:dyDescent="0.3">
      <c r="A179" t="s">
        <v>20</v>
      </c>
      <c r="B179">
        <v>107</v>
      </c>
      <c r="E179" t="s">
        <v>14</v>
      </c>
      <c r="F179">
        <v>554</v>
      </c>
    </row>
    <row r="180" spans="1:6" x14ac:dyDescent="0.3">
      <c r="A180" t="s">
        <v>20</v>
      </c>
      <c r="B180">
        <v>183</v>
      </c>
      <c r="E180" t="s">
        <v>14</v>
      </c>
      <c r="F180">
        <v>648</v>
      </c>
    </row>
    <row r="181" spans="1:6" x14ac:dyDescent="0.3">
      <c r="A181" t="s">
        <v>20</v>
      </c>
      <c r="B181">
        <v>72</v>
      </c>
      <c r="E181" t="s">
        <v>14</v>
      </c>
      <c r="F181">
        <v>21</v>
      </c>
    </row>
    <row r="182" spans="1:6" x14ac:dyDescent="0.3">
      <c r="A182" t="s">
        <v>20</v>
      </c>
      <c r="B182">
        <v>295</v>
      </c>
      <c r="E182" t="s">
        <v>14</v>
      </c>
      <c r="F182">
        <v>54</v>
      </c>
    </row>
    <row r="183" spans="1:6" x14ac:dyDescent="0.3">
      <c r="A183" t="s">
        <v>20</v>
      </c>
      <c r="B183">
        <v>142</v>
      </c>
      <c r="E183" t="s">
        <v>14</v>
      </c>
      <c r="F183">
        <v>120</v>
      </c>
    </row>
    <row r="184" spans="1:6" x14ac:dyDescent="0.3">
      <c r="A184" t="s">
        <v>20</v>
      </c>
      <c r="B184">
        <v>85</v>
      </c>
      <c r="E184" t="s">
        <v>14</v>
      </c>
      <c r="F184">
        <v>579</v>
      </c>
    </row>
    <row r="185" spans="1:6" x14ac:dyDescent="0.3">
      <c r="A185" t="s">
        <v>20</v>
      </c>
      <c r="B185">
        <v>659</v>
      </c>
      <c r="E185" t="s">
        <v>14</v>
      </c>
      <c r="F185">
        <v>2072</v>
      </c>
    </row>
    <row r="186" spans="1:6" x14ac:dyDescent="0.3">
      <c r="A186" t="s">
        <v>20</v>
      </c>
      <c r="B186">
        <v>121</v>
      </c>
      <c r="E186" t="s">
        <v>14</v>
      </c>
      <c r="F186">
        <v>0</v>
      </c>
    </row>
    <row r="187" spans="1:6" x14ac:dyDescent="0.3">
      <c r="A187" t="s">
        <v>20</v>
      </c>
      <c r="B187">
        <v>3742</v>
      </c>
      <c r="E187" t="s">
        <v>14</v>
      </c>
      <c r="F187">
        <v>1796</v>
      </c>
    </row>
    <row r="188" spans="1:6" x14ac:dyDescent="0.3">
      <c r="A188" t="s">
        <v>20</v>
      </c>
      <c r="B188">
        <v>223</v>
      </c>
      <c r="E188" t="s">
        <v>14</v>
      </c>
      <c r="F188">
        <v>62</v>
      </c>
    </row>
    <row r="189" spans="1:6" x14ac:dyDescent="0.3">
      <c r="A189" t="s">
        <v>20</v>
      </c>
      <c r="B189">
        <v>133</v>
      </c>
      <c r="E189" t="s">
        <v>14</v>
      </c>
      <c r="F189">
        <v>347</v>
      </c>
    </row>
    <row r="190" spans="1:6" x14ac:dyDescent="0.3">
      <c r="A190" t="s">
        <v>20</v>
      </c>
      <c r="B190">
        <v>5168</v>
      </c>
      <c r="E190" t="s">
        <v>14</v>
      </c>
      <c r="F190">
        <v>19</v>
      </c>
    </row>
    <row r="191" spans="1:6" x14ac:dyDescent="0.3">
      <c r="A191" t="s">
        <v>20</v>
      </c>
      <c r="B191">
        <v>307</v>
      </c>
      <c r="E191" t="s">
        <v>14</v>
      </c>
      <c r="F191">
        <v>1258</v>
      </c>
    </row>
    <row r="192" spans="1:6" x14ac:dyDescent="0.3">
      <c r="A192" t="s">
        <v>20</v>
      </c>
      <c r="B192">
        <v>2441</v>
      </c>
      <c r="E192" t="s">
        <v>14</v>
      </c>
      <c r="F192">
        <v>362</v>
      </c>
    </row>
    <row r="193" spans="1:6" x14ac:dyDescent="0.3">
      <c r="A193" t="s">
        <v>20</v>
      </c>
      <c r="B193">
        <v>1385</v>
      </c>
      <c r="E193" t="s">
        <v>14</v>
      </c>
      <c r="F193">
        <v>133</v>
      </c>
    </row>
    <row r="194" spans="1:6" x14ac:dyDescent="0.3">
      <c r="A194" t="s">
        <v>20</v>
      </c>
      <c r="B194">
        <v>190</v>
      </c>
      <c r="E194" t="s">
        <v>14</v>
      </c>
      <c r="F194">
        <v>846</v>
      </c>
    </row>
    <row r="195" spans="1:6" x14ac:dyDescent="0.3">
      <c r="A195" t="s">
        <v>20</v>
      </c>
      <c r="B195">
        <v>470</v>
      </c>
      <c r="E195" t="s">
        <v>14</v>
      </c>
      <c r="F195">
        <v>10</v>
      </c>
    </row>
    <row r="196" spans="1:6" x14ac:dyDescent="0.3">
      <c r="A196" t="s">
        <v>20</v>
      </c>
      <c r="B196">
        <v>253</v>
      </c>
      <c r="E196" t="s">
        <v>14</v>
      </c>
      <c r="F196">
        <v>191</v>
      </c>
    </row>
    <row r="197" spans="1:6" x14ac:dyDescent="0.3">
      <c r="A197" t="s">
        <v>20</v>
      </c>
      <c r="B197">
        <v>1113</v>
      </c>
      <c r="E197" t="s">
        <v>14</v>
      </c>
      <c r="F197">
        <v>1979</v>
      </c>
    </row>
    <row r="198" spans="1:6" x14ac:dyDescent="0.3">
      <c r="A198" t="s">
        <v>20</v>
      </c>
      <c r="B198">
        <v>2283</v>
      </c>
      <c r="E198" t="s">
        <v>14</v>
      </c>
      <c r="F198">
        <v>63</v>
      </c>
    </row>
    <row r="199" spans="1:6" x14ac:dyDescent="0.3">
      <c r="A199" t="s">
        <v>20</v>
      </c>
      <c r="B199">
        <v>1095</v>
      </c>
      <c r="E199" t="s">
        <v>14</v>
      </c>
      <c r="F199">
        <v>6080</v>
      </c>
    </row>
    <row r="200" spans="1:6" x14ac:dyDescent="0.3">
      <c r="A200" t="s">
        <v>20</v>
      </c>
      <c r="B200">
        <v>1690</v>
      </c>
      <c r="E200" t="s">
        <v>14</v>
      </c>
      <c r="F200">
        <v>80</v>
      </c>
    </row>
    <row r="201" spans="1:6" x14ac:dyDescent="0.3">
      <c r="A201" t="s">
        <v>20</v>
      </c>
      <c r="B201">
        <v>191</v>
      </c>
      <c r="E201" t="s">
        <v>14</v>
      </c>
      <c r="F201">
        <v>9</v>
      </c>
    </row>
    <row r="202" spans="1:6" x14ac:dyDescent="0.3">
      <c r="A202" t="s">
        <v>20</v>
      </c>
      <c r="B202">
        <v>2013</v>
      </c>
      <c r="E202" t="s">
        <v>14</v>
      </c>
      <c r="F202">
        <v>1784</v>
      </c>
    </row>
    <row r="203" spans="1:6" x14ac:dyDescent="0.3">
      <c r="A203" t="s">
        <v>20</v>
      </c>
      <c r="B203">
        <v>1703</v>
      </c>
      <c r="E203" t="s">
        <v>14</v>
      </c>
      <c r="F203">
        <v>243</v>
      </c>
    </row>
    <row r="204" spans="1:6" x14ac:dyDescent="0.3">
      <c r="A204" t="s">
        <v>20</v>
      </c>
      <c r="B204">
        <v>80</v>
      </c>
      <c r="E204" t="s">
        <v>14</v>
      </c>
      <c r="F204">
        <v>1296</v>
      </c>
    </row>
    <row r="205" spans="1:6" x14ac:dyDescent="0.3">
      <c r="A205" t="s">
        <v>20</v>
      </c>
      <c r="B205">
        <v>41</v>
      </c>
      <c r="E205" t="s">
        <v>14</v>
      </c>
      <c r="F205">
        <v>77</v>
      </c>
    </row>
    <row r="206" spans="1:6" x14ac:dyDescent="0.3">
      <c r="A206" t="s">
        <v>20</v>
      </c>
      <c r="B206">
        <v>187</v>
      </c>
      <c r="E206" t="s">
        <v>14</v>
      </c>
      <c r="F206">
        <v>395</v>
      </c>
    </row>
    <row r="207" spans="1:6" x14ac:dyDescent="0.3">
      <c r="A207" t="s">
        <v>20</v>
      </c>
      <c r="B207">
        <v>2875</v>
      </c>
      <c r="E207" t="s">
        <v>14</v>
      </c>
      <c r="F207">
        <v>49</v>
      </c>
    </row>
    <row r="208" spans="1:6" x14ac:dyDescent="0.3">
      <c r="A208" t="s">
        <v>20</v>
      </c>
      <c r="B208">
        <v>88</v>
      </c>
      <c r="E208" t="s">
        <v>14</v>
      </c>
      <c r="F208">
        <v>180</v>
      </c>
    </row>
    <row r="209" spans="1:6" x14ac:dyDescent="0.3">
      <c r="A209" t="s">
        <v>20</v>
      </c>
      <c r="B209">
        <v>191</v>
      </c>
      <c r="E209" t="s">
        <v>14</v>
      </c>
      <c r="F209">
        <v>2690</v>
      </c>
    </row>
    <row r="210" spans="1:6" x14ac:dyDescent="0.3">
      <c r="A210" t="s">
        <v>20</v>
      </c>
      <c r="B210">
        <v>139</v>
      </c>
      <c r="E210" t="s">
        <v>14</v>
      </c>
      <c r="F210">
        <v>2779</v>
      </c>
    </row>
    <row r="211" spans="1:6" x14ac:dyDescent="0.3">
      <c r="A211" t="s">
        <v>20</v>
      </c>
      <c r="B211">
        <v>186</v>
      </c>
      <c r="E211" t="s">
        <v>14</v>
      </c>
      <c r="F211">
        <v>92</v>
      </c>
    </row>
    <row r="212" spans="1:6" x14ac:dyDescent="0.3">
      <c r="A212" t="s">
        <v>20</v>
      </c>
      <c r="B212">
        <v>112</v>
      </c>
      <c r="E212" t="s">
        <v>14</v>
      </c>
      <c r="F212">
        <v>1028</v>
      </c>
    </row>
    <row r="213" spans="1:6" x14ac:dyDescent="0.3">
      <c r="A213" t="s">
        <v>20</v>
      </c>
      <c r="B213">
        <v>101</v>
      </c>
      <c r="E213" t="s">
        <v>14</v>
      </c>
      <c r="F213">
        <v>26</v>
      </c>
    </row>
    <row r="214" spans="1:6" x14ac:dyDescent="0.3">
      <c r="A214" t="s">
        <v>20</v>
      </c>
      <c r="B214">
        <v>206</v>
      </c>
      <c r="E214" t="s">
        <v>14</v>
      </c>
      <c r="F214">
        <v>1790</v>
      </c>
    </row>
    <row r="215" spans="1:6" x14ac:dyDescent="0.3">
      <c r="A215" t="s">
        <v>20</v>
      </c>
      <c r="B215">
        <v>154</v>
      </c>
      <c r="E215" t="s">
        <v>14</v>
      </c>
      <c r="F215">
        <v>37</v>
      </c>
    </row>
    <row r="216" spans="1:6" x14ac:dyDescent="0.3">
      <c r="A216" t="s">
        <v>20</v>
      </c>
      <c r="B216">
        <v>5966</v>
      </c>
      <c r="E216" t="s">
        <v>14</v>
      </c>
      <c r="F216">
        <v>35</v>
      </c>
    </row>
    <row r="217" spans="1:6" x14ac:dyDescent="0.3">
      <c r="A217" t="s">
        <v>20</v>
      </c>
      <c r="B217">
        <v>169</v>
      </c>
      <c r="E217" t="s">
        <v>14</v>
      </c>
      <c r="F217">
        <v>558</v>
      </c>
    </row>
    <row r="218" spans="1:6" x14ac:dyDescent="0.3">
      <c r="A218" t="s">
        <v>20</v>
      </c>
      <c r="B218">
        <v>2106</v>
      </c>
      <c r="E218" t="s">
        <v>14</v>
      </c>
      <c r="F218">
        <v>64</v>
      </c>
    </row>
    <row r="219" spans="1:6" x14ac:dyDescent="0.3">
      <c r="A219" t="s">
        <v>20</v>
      </c>
      <c r="B219">
        <v>131</v>
      </c>
      <c r="E219" t="s">
        <v>14</v>
      </c>
      <c r="F219">
        <v>245</v>
      </c>
    </row>
    <row r="220" spans="1:6" x14ac:dyDescent="0.3">
      <c r="A220" t="s">
        <v>20</v>
      </c>
      <c r="B220">
        <v>84</v>
      </c>
      <c r="E220" t="s">
        <v>14</v>
      </c>
      <c r="F220">
        <v>71</v>
      </c>
    </row>
    <row r="221" spans="1:6" x14ac:dyDescent="0.3">
      <c r="A221" t="s">
        <v>20</v>
      </c>
      <c r="B221">
        <v>155</v>
      </c>
      <c r="E221" t="s">
        <v>14</v>
      </c>
      <c r="F221">
        <v>42</v>
      </c>
    </row>
    <row r="222" spans="1:6" x14ac:dyDescent="0.3">
      <c r="A222" t="s">
        <v>20</v>
      </c>
      <c r="B222">
        <v>189</v>
      </c>
      <c r="E222" t="s">
        <v>14</v>
      </c>
      <c r="F222">
        <v>156</v>
      </c>
    </row>
    <row r="223" spans="1:6" x14ac:dyDescent="0.3">
      <c r="A223" t="s">
        <v>20</v>
      </c>
      <c r="B223">
        <v>4799</v>
      </c>
      <c r="E223" t="s">
        <v>14</v>
      </c>
      <c r="F223">
        <v>1368</v>
      </c>
    </row>
    <row r="224" spans="1:6" x14ac:dyDescent="0.3">
      <c r="A224" t="s">
        <v>20</v>
      </c>
      <c r="B224">
        <v>1137</v>
      </c>
      <c r="E224" t="s">
        <v>14</v>
      </c>
      <c r="F224">
        <v>102</v>
      </c>
    </row>
    <row r="225" spans="1:6" x14ac:dyDescent="0.3">
      <c r="A225" t="s">
        <v>20</v>
      </c>
      <c r="B225">
        <v>1152</v>
      </c>
      <c r="E225" t="s">
        <v>14</v>
      </c>
      <c r="F225">
        <v>86</v>
      </c>
    </row>
    <row r="226" spans="1:6" x14ac:dyDescent="0.3">
      <c r="A226" t="s">
        <v>20</v>
      </c>
      <c r="B226">
        <v>50</v>
      </c>
      <c r="E226" t="s">
        <v>14</v>
      </c>
      <c r="F226">
        <v>253</v>
      </c>
    </row>
    <row r="227" spans="1:6" x14ac:dyDescent="0.3">
      <c r="A227" t="s">
        <v>20</v>
      </c>
      <c r="B227">
        <v>3059</v>
      </c>
      <c r="E227" t="s">
        <v>14</v>
      </c>
      <c r="F227">
        <v>157</v>
      </c>
    </row>
    <row r="228" spans="1:6" x14ac:dyDescent="0.3">
      <c r="A228" t="s">
        <v>20</v>
      </c>
      <c r="B228">
        <v>34</v>
      </c>
      <c r="E228" t="s">
        <v>14</v>
      </c>
      <c r="F228">
        <v>183</v>
      </c>
    </row>
    <row r="229" spans="1:6" x14ac:dyDescent="0.3">
      <c r="A229" t="s">
        <v>20</v>
      </c>
      <c r="B229">
        <v>220</v>
      </c>
      <c r="E229" t="s">
        <v>14</v>
      </c>
      <c r="F229">
        <v>82</v>
      </c>
    </row>
    <row r="230" spans="1:6" x14ac:dyDescent="0.3">
      <c r="A230" t="s">
        <v>20</v>
      </c>
      <c r="B230">
        <v>1604</v>
      </c>
      <c r="E230" t="s">
        <v>14</v>
      </c>
      <c r="F230">
        <v>1</v>
      </c>
    </row>
    <row r="231" spans="1:6" x14ac:dyDescent="0.3">
      <c r="A231" t="s">
        <v>20</v>
      </c>
      <c r="B231">
        <v>454</v>
      </c>
      <c r="E231" t="s">
        <v>14</v>
      </c>
      <c r="F231">
        <v>1198</v>
      </c>
    </row>
    <row r="232" spans="1:6" x14ac:dyDescent="0.3">
      <c r="A232" t="s">
        <v>20</v>
      </c>
      <c r="B232">
        <v>123</v>
      </c>
      <c r="E232" t="s">
        <v>14</v>
      </c>
      <c r="F232">
        <v>648</v>
      </c>
    </row>
    <row r="233" spans="1:6" x14ac:dyDescent="0.3">
      <c r="A233" t="s">
        <v>20</v>
      </c>
      <c r="B233">
        <v>299</v>
      </c>
      <c r="E233" t="s">
        <v>14</v>
      </c>
      <c r="F233">
        <v>64</v>
      </c>
    </row>
    <row r="234" spans="1:6" x14ac:dyDescent="0.3">
      <c r="A234" t="s">
        <v>20</v>
      </c>
      <c r="B234">
        <v>2237</v>
      </c>
      <c r="E234" t="s">
        <v>14</v>
      </c>
      <c r="F234">
        <v>62</v>
      </c>
    </row>
    <row r="235" spans="1:6" x14ac:dyDescent="0.3">
      <c r="A235" t="s">
        <v>20</v>
      </c>
      <c r="B235">
        <v>645</v>
      </c>
      <c r="E235" t="s">
        <v>14</v>
      </c>
      <c r="F235">
        <v>750</v>
      </c>
    </row>
    <row r="236" spans="1:6" x14ac:dyDescent="0.3">
      <c r="A236" t="s">
        <v>20</v>
      </c>
      <c r="B236">
        <v>484</v>
      </c>
      <c r="E236" t="s">
        <v>14</v>
      </c>
      <c r="F236">
        <v>105</v>
      </c>
    </row>
    <row r="237" spans="1:6" x14ac:dyDescent="0.3">
      <c r="A237" t="s">
        <v>20</v>
      </c>
      <c r="B237">
        <v>154</v>
      </c>
      <c r="E237" t="s">
        <v>14</v>
      </c>
      <c r="F237">
        <v>2604</v>
      </c>
    </row>
    <row r="238" spans="1:6" x14ac:dyDescent="0.3">
      <c r="A238" t="s">
        <v>20</v>
      </c>
      <c r="B238">
        <v>82</v>
      </c>
      <c r="E238" t="s">
        <v>14</v>
      </c>
      <c r="F238">
        <v>65</v>
      </c>
    </row>
    <row r="239" spans="1:6" x14ac:dyDescent="0.3">
      <c r="A239" t="s">
        <v>20</v>
      </c>
      <c r="B239">
        <v>134</v>
      </c>
      <c r="E239" t="s">
        <v>14</v>
      </c>
      <c r="F239">
        <v>94</v>
      </c>
    </row>
    <row r="240" spans="1:6" x14ac:dyDescent="0.3">
      <c r="A240" t="s">
        <v>20</v>
      </c>
      <c r="B240">
        <v>5203</v>
      </c>
      <c r="E240" t="s">
        <v>14</v>
      </c>
      <c r="F240">
        <v>257</v>
      </c>
    </row>
    <row r="241" spans="1:6" x14ac:dyDescent="0.3">
      <c r="A241" t="s">
        <v>20</v>
      </c>
      <c r="B241">
        <v>94</v>
      </c>
      <c r="E241" t="s">
        <v>14</v>
      </c>
      <c r="F241">
        <v>2928</v>
      </c>
    </row>
    <row r="242" spans="1:6" x14ac:dyDescent="0.3">
      <c r="A242" t="s">
        <v>20</v>
      </c>
      <c r="B242">
        <v>205</v>
      </c>
      <c r="E242" t="s">
        <v>14</v>
      </c>
      <c r="F242">
        <v>4697</v>
      </c>
    </row>
    <row r="243" spans="1:6" x14ac:dyDescent="0.3">
      <c r="A243" t="s">
        <v>20</v>
      </c>
      <c r="B243">
        <v>92</v>
      </c>
      <c r="E243" t="s">
        <v>14</v>
      </c>
      <c r="F243">
        <v>2915</v>
      </c>
    </row>
    <row r="244" spans="1:6" x14ac:dyDescent="0.3">
      <c r="A244" t="s">
        <v>20</v>
      </c>
      <c r="B244">
        <v>219</v>
      </c>
      <c r="E244" t="s">
        <v>14</v>
      </c>
      <c r="F244">
        <v>18</v>
      </c>
    </row>
    <row r="245" spans="1:6" x14ac:dyDescent="0.3">
      <c r="A245" t="s">
        <v>20</v>
      </c>
      <c r="B245">
        <v>2526</v>
      </c>
      <c r="E245" t="s">
        <v>14</v>
      </c>
      <c r="F245">
        <v>602</v>
      </c>
    </row>
    <row r="246" spans="1:6" x14ac:dyDescent="0.3">
      <c r="A246" t="s">
        <v>20</v>
      </c>
      <c r="B246">
        <v>94</v>
      </c>
      <c r="E246" t="s">
        <v>14</v>
      </c>
      <c r="F246">
        <v>1</v>
      </c>
    </row>
    <row r="247" spans="1:6" x14ac:dyDescent="0.3">
      <c r="A247" t="s">
        <v>20</v>
      </c>
      <c r="B247">
        <v>1713</v>
      </c>
      <c r="E247" t="s">
        <v>14</v>
      </c>
      <c r="F247">
        <v>3868</v>
      </c>
    </row>
    <row r="248" spans="1:6" x14ac:dyDescent="0.3">
      <c r="A248" t="s">
        <v>20</v>
      </c>
      <c r="B248">
        <v>249</v>
      </c>
      <c r="E248" t="s">
        <v>14</v>
      </c>
      <c r="F248">
        <v>504</v>
      </c>
    </row>
    <row r="249" spans="1:6" x14ac:dyDescent="0.3">
      <c r="A249" t="s">
        <v>20</v>
      </c>
      <c r="B249">
        <v>192</v>
      </c>
      <c r="E249" t="s">
        <v>14</v>
      </c>
      <c r="F249">
        <v>14</v>
      </c>
    </row>
    <row r="250" spans="1:6" x14ac:dyDescent="0.3">
      <c r="A250" t="s">
        <v>20</v>
      </c>
      <c r="B250">
        <v>247</v>
      </c>
      <c r="E250" t="s">
        <v>14</v>
      </c>
      <c r="F250">
        <v>750</v>
      </c>
    </row>
    <row r="251" spans="1:6" x14ac:dyDescent="0.3">
      <c r="A251" t="s">
        <v>20</v>
      </c>
      <c r="B251">
        <v>2293</v>
      </c>
      <c r="E251" t="s">
        <v>14</v>
      </c>
      <c r="F251">
        <v>77</v>
      </c>
    </row>
    <row r="252" spans="1:6" x14ac:dyDescent="0.3">
      <c r="A252" t="s">
        <v>20</v>
      </c>
      <c r="B252">
        <v>3131</v>
      </c>
      <c r="E252" t="s">
        <v>14</v>
      </c>
      <c r="F252">
        <v>752</v>
      </c>
    </row>
    <row r="253" spans="1:6" x14ac:dyDescent="0.3">
      <c r="A253" t="s">
        <v>20</v>
      </c>
      <c r="B253">
        <v>143</v>
      </c>
      <c r="E253" t="s">
        <v>14</v>
      </c>
      <c r="F253">
        <v>131</v>
      </c>
    </row>
    <row r="254" spans="1:6" x14ac:dyDescent="0.3">
      <c r="A254" t="s">
        <v>20</v>
      </c>
      <c r="B254">
        <v>296</v>
      </c>
      <c r="E254" t="s">
        <v>14</v>
      </c>
      <c r="F254">
        <v>87</v>
      </c>
    </row>
    <row r="255" spans="1:6" x14ac:dyDescent="0.3">
      <c r="A255" t="s">
        <v>20</v>
      </c>
      <c r="B255">
        <v>170</v>
      </c>
      <c r="E255" t="s">
        <v>14</v>
      </c>
      <c r="F255">
        <v>1063</v>
      </c>
    </row>
    <row r="256" spans="1:6" x14ac:dyDescent="0.3">
      <c r="A256" t="s">
        <v>20</v>
      </c>
      <c r="B256">
        <v>86</v>
      </c>
      <c r="E256" t="s">
        <v>14</v>
      </c>
      <c r="F256">
        <v>76</v>
      </c>
    </row>
    <row r="257" spans="1:6" x14ac:dyDescent="0.3">
      <c r="A257" t="s">
        <v>20</v>
      </c>
      <c r="B257">
        <v>6286</v>
      </c>
      <c r="E257" t="s">
        <v>14</v>
      </c>
      <c r="F257">
        <v>4428</v>
      </c>
    </row>
    <row r="258" spans="1:6" x14ac:dyDescent="0.3">
      <c r="A258" t="s">
        <v>20</v>
      </c>
      <c r="B258">
        <v>3727</v>
      </c>
      <c r="E258" t="s">
        <v>14</v>
      </c>
      <c r="F258">
        <v>58</v>
      </c>
    </row>
    <row r="259" spans="1:6" x14ac:dyDescent="0.3">
      <c r="A259" t="s">
        <v>20</v>
      </c>
      <c r="B259">
        <v>1605</v>
      </c>
      <c r="E259" t="s">
        <v>14</v>
      </c>
      <c r="F259">
        <v>111</v>
      </c>
    </row>
    <row r="260" spans="1:6" x14ac:dyDescent="0.3">
      <c r="A260" t="s">
        <v>20</v>
      </c>
      <c r="B260">
        <v>2120</v>
      </c>
      <c r="E260" t="s">
        <v>14</v>
      </c>
      <c r="F260">
        <v>2955</v>
      </c>
    </row>
    <row r="261" spans="1:6" x14ac:dyDescent="0.3">
      <c r="A261" t="s">
        <v>20</v>
      </c>
      <c r="B261">
        <v>50</v>
      </c>
      <c r="E261" t="s">
        <v>14</v>
      </c>
      <c r="F261">
        <v>1657</v>
      </c>
    </row>
    <row r="262" spans="1:6" x14ac:dyDescent="0.3">
      <c r="A262" t="s">
        <v>20</v>
      </c>
      <c r="B262">
        <v>2080</v>
      </c>
      <c r="E262" t="s">
        <v>14</v>
      </c>
      <c r="F262">
        <v>926</v>
      </c>
    </row>
    <row r="263" spans="1:6" x14ac:dyDescent="0.3">
      <c r="A263" t="s">
        <v>20</v>
      </c>
      <c r="B263">
        <v>2105</v>
      </c>
      <c r="E263" t="s">
        <v>14</v>
      </c>
      <c r="F263">
        <v>77</v>
      </c>
    </row>
    <row r="264" spans="1:6" x14ac:dyDescent="0.3">
      <c r="A264" t="s">
        <v>20</v>
      </c>
      <c r="B264">
        <v>2436</v>
      </c>
      <c r="E264" t="s">
        <v>14</v>
      </c>
      <c r="F264">
        <v>1748</v>
      </c>
    </row>
    <row r="265" spans="1:6" x14ac:dyDescent="0.3">
      <c r="A265" t="s">
        <v>20</v>
      </c>
      <c r="B265">
        <v>80</v>
      </c>
      <c r="E265" t="s">
        <v>14</v>
      </c>
      <c r="F265">
        <v>79</v>
      </c>
    </row>
    <row r="266" spans="1:6" x14ac:dyDescent="0.3">
      <c r="A266" t="s">
        <v>20</v>
      </c>
      <c r="B266">
        <v>42</v>
      </c>
      <c r="E266" t="s">
        <v>14</v>
      </c>
      <c r="F266">
        <v>889</v>
      </c>
    </row>
    <row r="267" spans="1:6" x14ac:dyDescent="0.3">
      <c r="A267" t="s">
        <v>20</v>
      </c>
      <c r="B267">
        <v>139</v>
      </c>
      <c r="E267" t="s">
        <v>14</v>
      </c>
      <c r="F267">
        <v>56</v>
      </c>
    </row>
    <row r="268" spans="1:6" x14ac:dyDescent="0.3">
      <c r="A268" t="s">
        <v>20</v>
      </c>
      <c r="B268">
        <v>159</v>
      </c>
      <c r="E268" t="s">
        <v>14</v>
      </c>
      <c r="F268">
        <v>1</v>
      </c>
    </row>
    <row r="269" spans="1:6" x14ac:dyDescent="0.3">
      <c r="A269" t="s">
        <v>20</v>
      </c>
      <c r="B269">
        <v>381</v>
      </c>
      <c r="E269" t="s">
        <v>14</v>
      </c>
      <c r="F269">
        <v>83</v>
      </c>
    </row>
    <row r="270" spans="1:6" x14ac:dyDescent="0.3">
      <c r="A270" t="s">
        <v>20</v>
      </c>
      <c r="B270">
        <v>194</v>
      </c>
      <c r="E270" t="s">
        <v>14</v>
      </c>
      <c r="F270">
        <v>2025</v>
      </c>
    </row>
    <row r="271" spans="1:6" x14ac:dyDescent="0.3">
      <c r="A271" t="s">
        <v>20</v>
      </c>
      <c r="B271">
        <v>106</v>
      </c>
      <c r="E271" t="s">
        <v>14</v>
      </c>
      <c r="F271">
        <v>14</v>
      </c>
    </row>
    <row r="272" spans="1:6" x14ac:dyDescent="0.3">
      <c r="A272" t="s">
        <v>20</v>
      </c>
      <c r="B272">
        <v>142</v>
      </c>
      <c r="E272" t="s">
        <v>14</v>
      </c>
      <c r="F272">
        <v>656</v>
      </c>
    </row>
    <row r="273" spans="1:6" x14ac:dyDescent="0.3">
      <c r="A273" t="s">
        <v>20</v>
      </c>
      <c r="B273">
        <v>211</v>
      </c>
      <c r="E273" t="s">
        <v>14</v>
      </c>
      <c r="F273">
        <v>1596</v>
      </c>
    </row>
    <row r="274" spans="1:6" x14ac:dyDescent="0.3">
      <c r="A274" t="s">
        <v>20</v>
      </c>
      <c r="B274">
        <v>2756</v>
      </c>
      <c r="E274" t="s">
        <v>14</v>
      </c>
      <c r="F274">
        <v>10</v>
      </c>
    </row>
    <row r="275" spans="1:6" x14ac:dyDescent="0.3">
      <c r="A275" t="s">
        <v>20</v>
      </c>
      <c r="B275">
        <v>173</v>
      </c>
      <c r="E275" t="s">
        <v>14</v>
      </c>
      <c r="F275">
        <v>1121</v>
      </c>
    </row>
    <row r="276" spans="1:6" x14ac:dyDescent="0.3">
      <c r="A276" t="s">
        <v>20</v>
      </c>
      <c r="B276">
        <v>87</v>
      </c>
      <c r="E276" t="s">
        <v>14</v>
      </c>
      <c r="F276">
        <v>15</v>
      </c>
    </row>
    <row r="277" spans="1:6" x14ac:dyDescent="0.3">
      <c r="A277" t="s">
        <v>20</v>
      </c>
      <c r="B277">
        <v>1572</v>
      </c>
      <c r="E277" t="s">
        <v>14</v>
      </c>
      <c r="F277">
        <v>191</v>
      </c>
    </row>
    <row r="278" spans="1:6" x14ac:dyDescent="0.3">
      <c r="A278" t="s">
        <v>20</v>
      </c>
      <c r="B278">
        <v>2346</v>
      </c>
      <c r="E278" t="s">
        <v>14</v>
      </c>
      <c r="F278">
        <v>16</v>
      </c>
    </row>
    <row r="279" spans="1:6" x14ac:dyDescent="0.3">
      <c r="A279" t="s">
        <v>20</v>
      </c>
      <c r="B279">
        <v>115</v>
      </c>
      <c r="E279" t="s">
        <v>14</v>
      </c>
      <c r="F279">
        <v>17</v>
      </c>
    </row>
    <row r="280" spans="1:6" x14ac:dyDescent="0.3">
      <c r="A280" t="s">
        <v>20</v>
      </c>
      <c r="B280">
        <v>85</v>
      </c>
      <c r="E280" t="s">
        <v>14</v>
      </c>
      <c r="F280">
        <v>34</v>
      </c>
    </row>
    <row r="281" spans="1:6" x14ac:dyDescent="0.3">
      <c r="A281" t="s">
        <v>20</v>
      </c>
      <c r="B281">
        <v>144</v>
      </c>
      <c r="E281" t="s">
        <v>14</v>
      </c>
      <c r="F281">
        <v>1</v>
      </c>
    </row>
    <row r="282" spans="1:6" x14ac:dyDescent="0.3">
      <c r="A282" t="s">
        <v>20</v>
      </c>
      <c r="B282">
        <v>2443</v>
      </c>
      <c r="E282" t="s">
        <v>14</v>
      </c>
      <c r="F282">
        <v>1274</v>
      </c>
    </row>
    <row r="283" spans="1:6" x14ac:dyDescent="0.3">
      <c r="A283" t="s">
        <v>20</v>
      </c>
      <c r="B283">
        <v>64</v>
      </c>
      <c r="E283" t="s">
        <v>14</v>
      </c>
      <c r="F283">
        <v>210</v>
      </c>
    </row>
    <row r="284" spans="1:6" x14ac:dyDescent="0.3">
      <c r="A284" t="s">
        <v>20</v>
      </c>
      <c r="B284">
        <v>268</v>
      </c>
      <c r="E284" t="s">
        <v>14</v>
      </c>
      <c r="F284">
        <v>248</v>
      </c>
    </row>
    <row r="285" spans="1:6" x14ac:dyDescent="0.3">
      <c r="A285" t="s">
        <v>20</v>
      </c>
      <c r="B285">
        <v>195</v>
      </c>
      <c r="E285" t="s">
        <v>14</v>
      </c>
      <c r="F285">
        <v>513</v>
      </c>
    </row>
    <row r="286" spans="1:6" x14ac:dyDescent="0.3">
      <c r="A286" t="s">
        <v>20</v>
      </c>
      <c r="B286">
        <v>186</v>
      </c>
      <c r="E286" t="s">
        <v>14</v>
      </c>
      <c r="F286">
        <v>3410</v>
      </c>
    </row>
    <row r="287" spans="1:6" x14ac:dyDescent="0.3">
      <c r="A287" t="s">
        <v>20</v>
      </c>
      <c r="B287">
        <v>460</v>
      </c>
      <c r="E287" t="s">
        <v>14</v>
      </c>
      <c r="F287">
        <v>10</v>
      </c>
    </row>
    <row r="288" spans="1:6" x14ac:dyDescent="0.3">
      <c r="A288" t="s">
        <v>20</v>
      </c>
      <c r="B288">
        <v>2528</v>
      </c>
      <c r="E288" t="s">
        <v>14</v>
      </c>
      <c r="F288">
        <v>2201</v>
      </c>
    </row>
    <row r="289" spans="1:6" x14ac:dyDescent="0.3">
      <c r="A289" t="s">
        <v>20</v>
      </c>
      <c r="B289">
        <v>3657</v>
      </c>
      <c r="E289" t="s">
        <v>14</v>
      </c>
      <c r="F289">
        <v>676</v>
      </c>
    </row>
    <row r="290" spans="1:6" x14ac:dyDescent="0.3">
      <c r="A290" t="s">
        <v>20</v>
      </c>
      <c r="B290">
        <v>131</v>
      </c>
      <c r="E290" t="s">
        <v>14</v>
      </c>
      <c r="F290">
        <v>831</v>
      </c>
    </row>
    <row r="291" spans="1:6" x14ac:dyDescent="0.3">
      <c r="A291" t="s">
        <v>20</v>
      </c>
      <c r="B291">
        <v>239</v>
      </c>
      <c r="E291" t="s">
        <v>14</v>
      </c>
      <c r="F291">
        <v>859</v>
      </c>
    </row>
    <row r="292" spans="1:6" x14ac:dyDescent="0.3">
      <c r="A292" t="s">
        <v>20</v>
      </c>
      <c r="B292">
        <v>78</v>
      </c>
      <c r="E292" t="s">
        <v>14</v>
      </c>
      <c r="F292">
        <v>45</v>
      </c>
    </row>
    <row r="293" spans="1:6" x14ac:dyDescent="0.3">
      <c r="A293" t="s">
        <v>20</v>
      </c>
      <c r="B293">
        <v>1773</v>
      </c>
      <c r="E293" t="s">
        <v>14</v>
      </c>
      <c r="F293">
        <v>6</v>
      </c>
    </row>
    <row r="294" spans="1:6" x14ac:dyDescent="0.3">
      <c r="A294" t="s">
        <v>20</v>
      </c>
      <c r="B294">
        <v>32</v>
      </c>
      <c r="E294" t="s">
        <v>14</v>
      </c>
      <c r="F294">
        <v>7</v>
      </c>
    </row>
    <row r="295" spans="1:6" x14ac:dyDescent="0.3">
      <c r="A295" t="s">
        <v>20</v>
      </c>
      <c r="B295">
        <v>369</v>
      </c>
      <c r="E295" t="s">
        <v>14</v>
      </c>
      <c r="F295">
        <v>31</v>
      </c>
    </row>
    <row r="296" spans="1:6" x14ac:dyDescent="0.3">
      <c r="A296" t="s">
        <v>20</v>
      </c>
      <c r="B296">
        <v>89</v>
      </c>
      <c r="E296" t="s">
        <v>14</v>
      </c>
      <c r="F296">
        <v>78</v>
      </c>
    </row>
    <row r="297" spans="1:6" x14ac:dyDescent="0.3">
      <c r="A297" t="s">
        <v>20</v>
      </c>
      <c r="B297">
        <v>147</v>
      </c>
      <c r="E297" t="s">
        <v>14</v>
      </c>
      <c r="F297">
        <v>1225</v>
      </c>
    </row>
    <row r="298" spans="1:6" x14ac:dyDescent="0.3">
      <c r="A298" t="s">
        <v>20</v>
      </c>
      <c r="B298">
        <v>126</v>
      </c>
      <c r="E298" t="s">
        <v>14</v>
      </c>
      <c r="F298">
        <v>1</v>
      </c>
    </row>
    <row r="299" spans="1:6" x14ac:dyDescent="0.3">
      <c r="A299" t="s">
        <v>20</v>
      </c>
      <c r="B299">
        <v>2218</v>
      </c>
      <c r="E299" t="s">
        <v>14</v>
      </c>
      <c r="F299">
        <v>67</v>
      </c>
    </row>
    <row r="300" spans="1:6" x14ac:dyDescent="0.3">
      <c r="A300" t="s">
        <v>20</v>
      </c>
      <c r="B300">
        <v>202</v>
      </c>
      <c r="E300" t="s">
        <v>14</v>
      </c>
      <c r="F300">
        <v>19</v>
      </c>
    </row>
    <row r="301" spans="1:6" x14ac:dyDescent="0.3">
      <c r="A301" t="s">
        <v>20</v>
      </c>
      <c r="B301">
        <v>140</v>
      </c>
      <c r="E301" t="s">
        <v>14</v>
      </c>
      <c r="F301">
        <v>2108</v>
      </c>
    </row>
    <row r="302" spans="1:6" x14ac:dyDescent="0.3">
      <c r="A302" t="s">
        <v>20</v>
      </c>
      <c r="B302">
        <v>1052</v>
      </c>
      <c r="E302" t="s">
        <v>14</v>
      </c>
      <c r="F302">
        <v>679</v>
      </c>
    </row>
    <row r="303" spans="1:6" x14ac:dyDescent="0.3">
      <c r="A303" t="s">
        <v>20</v>
      </c>
      <c r="B303">
        <v>247</v>
      </c>
      <c r="E303" t="s">
        <v>14</v>
      </c>
      <c r="F303">
        <v>36</v>
      </c>
    </row>
    <row r="304" spans="1:6" x14ac:dyDescent="0.3">
      <c r="A304" t="s">
        <v>20</v>
      </c>
      <c r="B304">
        <v>84</v>
      </c>
      <c r="E304" t="s">
        <v>14</v>
      </c>
      <c r="F304">
        <v>47</v>
      </c>
    </row>
    <row r="305" spans="1:6" x14ac:dyDescent="0.3">
      <c r="A305" t="s">
        <v>20</v>
      </c>
      <c r="B305">
        <v>88</v>
      </c>
      <c r="E305" t="s">
        <v>14</v>
      </c>
      <c r="F305">
        <v>70</v>
      </c>
    </row>
    <row r="306" spans="1:6" x14ac:dyDescent="0.3">
      <c r="A306" t="s">
        <v>20</v>
      </c>
      <c r="B306">
        <v>156</v>
      </c>
      <c r="E306" t="s">
        <v>14</v>
      </c>
      <c r="F306">
        <v>154</v>
      </c>
    </row>
    <row r="307" spans="1:6" x14ac:dyDescent="0.3">
      <c r="A307" t="s">
        <v>20</v>
      </c>
      <c r="B307">
        <v>2985</v>
      </c>
      <c r="E307" t="s">
        <v>14</v>
      </c>
      <c r="F307">
        <v>22</v>
      </c>
    </row>
    <row r="308" spans="1:6" x14ac:dyDescent="0.3">
      <c r="A308" t="s">
        <v>20</v>
      </c>
      <c r="B308">
        <v>762</v>
      </c>
      <c r="E308" t="s">
        <v>14</v>
      </c>
      <c r="F308">
        <v>1758</v>
      </c>
    </row>
    <row r="309" spans="1:6" x14ac:dyDescent="0.3">
      <c r="A309" t="s">
        <v>20</v>
      </c>
      <c r="B309">
        <v>554</v>
      </c>
      <c r="E309" t="s">
        <v>14</v>
      </c>
      <c r="F309">
        <v>94</v>
      </c>
    </row>
    <row r="310" spans="1:6" x14ac:dyDescent="0.3">
      <c r="A310" t="s">
        <v>20</v>
      </c>
      <c r="B310">
        <v>135</v>
      </c>
      <c r="E310" t="s">
        <v>14</v>
      </c>
      <c r="F310">
        <v>33</v>
      </c>
    </row>
    <row r="311" spans="1:6" x14ac:dyDescent="0.3">
      <c r="A311" t="s">
        <v>20</v>
      </c>
      <c r="B311">
        <v>122</v>
      </c>
      <c r="E311" t="s">
        <v>14</v>
      </c>
      <c r="F311">
        <v>1</v>
      </c>
    </row>
    <row r="312" spans="1:6" x14ac:dyDescent="0.3">
      <c r="A312" t="s">
        <v>20</v>
      </c>
      <c r="B312">
        <v>221</v>
      </c>
      <c r="E312" t="s">
        <v>14</v>
      </c>
      <c r="F312">
        <v>31</v>
      </c>
    </row>
    <row r="313" spans="1:6" x14ac:dyDescent="0.3">
      <c r="A313" t="s">
        <v>20</v>
      </c>
      <c r="B313">
        <v>126</v>
      </c>
      <c r="E313" t="s">
        <v>14</v>
      </c>
      <c r="F313">
        <v>35</v>
      </c>
    </row>
    <row r="314" spans="1:6" x14ac:dyDescent="0.3">
      <c r="A314" t="s">
        <v>20</v>
      </c>
      <c r="B314">
        <v>1022</v>
      </c>
      <c r="E314" t="s">
        <v>14</v>
      </c>
      <c r="F314">
        <v>63</v>
      </c>
    </row>
    <row r="315" spans="1:6" x14ac:dyDescent="0.3">
      <c r="A315" t="s">
        <v>20</v>
      </c>
      <c r="B315">
        <v>3177</v>
      </c>
      <c r="E315" t="s">
        <v>14</v>
      </c>
      <c r="F315">
        <v>526</v>
      </c>
    </row>
    <row r="316" spans="1:6" x14ac:dyDescent="0.3">
      <c r="A316" t="s">
        <v>20</v>
      </c>
      <c r="B316">
        <v>198</v>
      </c>
      <c r="E316" t="s">
        <v>14</v>
      </c>
      <c r="F316">
        <v>121</v>
      </c>
    </row>
    <row r="317" spans="1:6" x14ac:dyDescent="0.3">
      <c r="A317" t="s">
        <v>20</v>
      </c>
      <c r="B317">
        <v>85</v>
      </c>
      <c r="E317" t="s">
        <v>14</v>
      </c>
      <c r="F317">
        <v>67</v>
      </c>
    </row>
    <row r="318" spans="1:6" x14ac:dyDescent="0.3">
      <c r="A318" t="s">
        <v>20</v>
      </c>
      <c r="B318">
        <v>3596</v>
      </c>
      <c r="E318" t="s">
        <v>14</v>
      </c>
      <c r="F318">
        <v>57</v>
      </c>
    </row>
    <row r="319" spans="1:6" x14ac:dyDescent="0.3">
      <c r="A319" t="s">
        <v>20</v>
      </c>
      <c r="B319">
        <v>244</v>
      </c>
      <c r="E319" t="s">
        <v>14</v>
      </c>
      <c r="F319">
        <v>1229</v>
      </c>
    </row>
    <row r="320" spans="1:6" x14ac:dyDescent="0.3">
      <c r="A320" t="s">
        <v>20</v>
      </c>
      <c r="B320">
        <v>5180</v>
      </c>
      <c r="E320" t="s">
        <v>14</v>
      </c>
      <c r="F320">
        <v>12</v>
      </c>
    </row>
    <row r="321" spans="1:6" x14ac:dyDescent="0.3">
      <c r="A321" t="s">
        <v>20</v>
      </c>
      <c r="B321">
        <v>589</v>
      </c>
      <c r="E321" t="s">
        <v>14</v>
      </c>
      <c r="F321">
        <v>452</v>
      </c>
    </row>
    <row r="322" spans="1:6" x14ac:dyDescent="0.3">
      <c r="A322" t="s">
        <v>20</v>
      </c>
      <c r="B322">
        <v>2725</v>
      </c>
      <c r="E322" t="s">
        <v>14</v>
      </c>
      <c r="F322">
        <v>1886</v>
      </c>
    </row>
    <row r="323" spans="1:6" x14ac:dyDescent="0.3">
      <c r="A323" t="s">
        <v>20</v>
      </c>
      <c r="B323">
        <v>300</v>
      </c>
      <c r="E323" t="s">
        <v>14</v>
      </c>
      <c r="F323">
        <v>1825</v>
      </c>
    </row>
    <row r="324" spans="1:6" x14ac:dyDescent="0.3">
      <c r="A324" t="s">
        <v>20</v>
      </c>
      <c r="B324">
        <v>144</v>
      </c>
      <c r="E324" t="s">
        <v>14</v>
      </c>
      <c r="F324">
        <v>31</v>
      </c>
    </row>
    <row r="325" spans="1:6" x14ac:dyDescent="0.3">
      <c r="A325" t="s">
        <v>20</v>
      </c>
      <c r="B325">
        <v>87</v>
      </c>
      <c r="E325" t="s">
        <v>14</v>
      </c>
      <c r="F325">
        <v>107</v>
      </c>
    </row>
    <row r="326" spans="1:6" x14ac:dyDescent="0.3">
      <c r="A326" t="s">
        <v>20</v>
      </c>
      <c r="B326">
        <v>3116</v>
      </c>
      <c r="E326" t="s">
        <v>14</v>
      </c>
      <c r="F326">
        <v>27</v>
      </c>
    </row>
    <row r="327" spans="1:6" x14ac:dyDescent="0.3">
      <c r="A327" t="s">
        <v>20</v>
      </c>
      <c r="B327">
        <v>909</v>
      </c>
      <c r="E327" t="s">
        <v>14</v>
      </c>
      <c r="F327">
        <v>1221</v>
      </c>
    </row>
    <row r="328" spans="1:6" x14ac:dyDescent="0.3">
      <c r="A328" t="s">
        <v>20</v>
      </c>
      <c r="B328">
        <v>1613</v>
      </c>
      <c r="E328" t="s">
        <v>14</v>
      </c>
      <c r="F328">
        <v>1</v>
      </c>
    </row>
    <row r="329" spans="1:6" x14ac:dyDescent="0.3">
      <c r="A329" t="s">
        <v>20</v>
      </c>
      <c r="B329">
        <v>136</v>
      </c>
      <c r="E329" t="s">
        <v>14</v>
      </c>
      <c r="F329">
        <v>16</v>
      </c>
    </row>
    <row r="330" spans="1:6" x14ac:dyDescent="0.3">
      <c r="A330" t="s">
        <v>20</v>
      </c>
      <c r="B330">
        <v>130</v>
      </c>
      <c r="E330" t="s">
        <v>14</v>
      </c>
      <c r="F330">
        <v>41</v>
      </c>
    </row>
    <row r="331" spans="1:6" x14ac:dyDescent="0.3">
      <c r="A331" t="s">
        <v>20</v>
      </c>
      <c r="B331">
        <v>102</v>
      </c>
      <c r="E331" t="s">
        <v>14</v>
      </c>
      <c r="F331">
        <v>523</v>
      </c>
    </row>
    <row r="332" spans="1:6" x14ac:dyDescent="0.3">
      <c r="A332" t="s">
        <v>20</v>
      </c>
      <c r="B332">
        <v>4006</v>
      </c>
      <c r="E332" t="s">
        <v>14</v>
      </c>
      <c r="F332">
        <v>141</v>
      </c>
    </row>
    <row r="333" spans="1:6" x14ac:dyDescent="0.3">
      <c r="A333" t="s">
        <v>20</v>
      </c>
      <c r="B333">
        <v>1629</v>
      </c>
      <c r="E333" t="s">
        <v>14</v>
      </c>
      <c r="F333">
        <v>52</v>
      </c>
    </row>
    <row r="334" spans="1:6" x14ac:dyDescent="0.3">
      <c r="A334" t="s">
        <v>20</v>
      </c>
      <c r="B334">
        <v>2188</v>
      </c>
      <c r="E334" t="s">
        <v>14</v>
      </c>
      <c r="F334">
        <v>225</v>
      </c>
    </row>
    <row r="335" spans="1:6" x14ac:dyDescent="0.3">
      <c r="A335" t="s">
        <v>20</v>
      </c>
      <c r="B335">
        <v>2409</v>
      </c>
      <c r="E335" t="s">
        <v>14</v>
      </c>
      <c r="F335">
        <v>38</v>
      </c>
    </row>
    <row r="336" spans="1:6" x14ac:dyDescent="0.3">
      <c r="A336" t="s">
        <v>20</v>
      </c>
      <c r="B336">
        <v>194</v>
      </c>
      <c r="E336" t="s">
        <v>14</v>
      </c>
      <c r="F336">
        <v>15</v>
      </c>
    </row>
    <row r="337" spans="1:6" x14ac:dyDescent="0.3">
      <c r="A337" t="s">
        <v>20</v>
      </c>
      <c r="B337">
        <v>1140</v>
      </c>
      <c r="E337" t="s">
        <v>14</v>
      </c>
      <c r="F337">
        <v>37</v>
      </c>
    </row>
    <row r="338" spans="1:6" x14ac:dyDescent="0.3">
      <c r="A338" t="s">
        <v>20</v>
      </c>
      <c r="B338">
        <v>102</v>
      </c>
      <c r="E338" t="s">
        <v>14</v>
      </c>
      <c r="F338">
        <v>112</v>
      </c>
    </row>
    <row r="339" spans="1:6" x14ac:dyDescent="0.3">
      <c r="A339" t="s">
        <v>20</v>
      </c>
      <c r="B339">
        <v>2857</v>
      </c>
      <c r="E339" t="s">
        <v>14</v>
      </c>
      <c r="F339">
        <v>21</v>
      </c>
    </row>
    <row r="340" spans="1:6" x14ac:dyDescent="0.3">
      <c r="A340" t="s">
        <v>20</v>
      </c>
      <c r="B340">
        <v>107</v>
      </c>
      <c r="E340" t="s">
        <v>14</v>
      </c>
      <c r="F340">
        <v>67</v>
      </c>
    </row>
    <row r="341" spans="1:6" x14ac:dyDescent="0.3">
      <c r="A341" t="s">
        <v>20</v>
      </c>
      <c r="B341">
        <v>160</v>
      </c>
      <c r="E341" t="s">
        <v>14</v>
      </c>
      <c r="F341">
        <v>78</v>
      </c>
    </row>
    <row r="342" spans="1:6" x14ac:dyDescent="0.3">
      <c r="A342" t="s">
        <v>20</v>
      </c>
      <c r="B342">
        <v>2230</v>
      </c>
      <c r="E342" t="s">
        <v>14</v>
      </c>
      <c r="F342">
        <v>67</v>
      </c>
    </row>
    <row r="343" spans="1:6" x14ac:dyDescent="0.3">
      <c r="A343" t="s">
        <v>20</v>
      </c>
      <c r="B343">
        <v>316</v>
      </c>
      <c r="E343" t="s">
        <v>14</v>
      </c>
      <c r="F343">
        <v>263</v>
      </c>
    </row>
    <row r="344" spans="1:6" x14ac:dyDescent="0.3">
      <c r="A344" t="s">
        <v>20</v>
      </c>
      <c r="B344">
        <v>117</v>
      </c>
      <c r="E344" t="s">
        <v>14</v>
      </c>
      <c r="F344">
        <v>1691</v>
      </c>
    </row>
    <row r="345" spans="1:6" x14ac:dyDescent="0.3">
      <c r="A345" t="s">
        <v>20</v>
      </c>
      <c r="B345">
        <v>6406</v>
      </c>
      <c r="E345" t="s">
        <v>14</v>
      </c>
      <c r="F345">
        <v>181</v>
      </c>
    </row>
    <row r="346" spans="1:6" x14ac:dyDescent="0.3">
      <c r="A346" t="s">
        <v>20</v>
      </c>
      <c r="B346">
        <v>192</v>
      </c>
      <c r="E346" t="s">
        <v>14</v>
      </c>
      <c r="F346">
        <v>13</v>
      </c>
    </row>
    <row r="347" spans="1:6" x14ac:dyDescent="0.3">
      <c r="A347" t="s">
        <v>20</v>
      </c>
      <c r="B347">
        <v>26</v>
      </c>
      <c r="E347" t="s">
        <v>14</v>
      </c>
      <c r="F347">
        <v>1</v>
      </c>
    </row>
    <row r="348" spans="1:6" x14ac:dyDescent="0.3">
      <c r="A348" t="s">
        <v>20</v>
      </c>
      <c r="B348">
        <v>723</v>
      </c>
      <c r="E348" t="s">
        <v>14</v>
      </c>
      <c r="F348">
        <v>21</v>
      </c>
    </row>
    <row r="349" spans="1:6" x14ac:dyDescent="0.3">
      <c r="A349" t="s">
        <v>20</v>
      </c>
      <c r="B349">
        <v>170</v>
      </c>
      <c r="E349" t="s">
        <v>14</v>
      </c>
      <c r="F349">
        <v>830</v>
      </c>
    </row>
    <row r="350" spans="1:6" x14ac:dyDescent="0.3">
      <c r="A350" t="s">
        <v>20</v>
      </c>
      <c r="B350">
        <v>238</v>
      </c>
      <c r="E350" t="s">
        <v>14</v>
      </c>
      <c r="F350">
        <v>130</v>
      </c>
    </row>
    <row r="351" spans="1:6" x14ac:dyDescent="0.3">
      <c r="A351" t="s">
        <v>20</v>
      </c>
      <c r="B351">
        <v>55</v>
      </c>
      <c r="E351" t="s">
        <v>14</v>
      </c>
      <c r="F351">
        <v>55</v>
      </c>
    </row>
    <row r="352" spans="1:6" x14ac:dyDescent="0.3">
      <c r="A352" t="s">
        <v>20</v>
      </c>
      <c r="B352">
        <v>128</v>
      </c>
      <c r="E352" t="s">
        <v>14</v>
      </c>
      <c r="F352">
        <v>114</v>
      </c>
    </row>
    <row r="353" spans="1:6" x14ac:dyDescent="0.3">
      <c r="A353" t="s">
        <v>20</v>
      </c>
      <c r="B353">
        <v>2144</v>
      </c>
      <c r="E353" t="s">
        <v>14</v>
      </c>
      <c r="F353">
        <v>594</v>
      </c>
    </row>
    <row r="354" spans="1:6" x14ac:dyDescent="0.3">
      <c r="A354" t="s">
        <v>20</v>
      </c>
      <c r="B354">
        <v>2693</v>
      </c>
      <c r="E354" t="s">
        <v>14</v>
      </c>
      <c r="F354">
        <v>24</v>
      </c>
    </row>
    <row r="355" spans="1:6" x14ac:dyDescent="0.3">
      <c r="A355" t="s">
        <v>20</v>
      </c>
      <c r="B355">
        <v>432</v>
      </c>
      <c r="E355" t="s">
        <v>14</v>
      </c>
      <c r="F355">
        <v>252</v>
      </c>
    </row>
    <row r="356" spans="1:6" x14ac:dyDescent="0.3">
      <c r="A356" t="s">
        <v>20</v>
      </c>
      <c r="B356">
        <v>189</v>
      </c>
      <c r="E356" t="s">
        <v>14</v>
      </c>
      <c r="F356">
        <v>67</v>
      </c>
    </row>
    <row r="357" spans="1:6" x14ac:dyDescent="0.3">
      <c r="A357" t="s">
        <v>20</v>
      </c>
      <c r="B357">
        <v>154</v>
      </c>
      <c r="E357" t="s">
        <v>14</v>
      </c>
      <c r="F357">
        <v>742</v>
      </c>
    </row>
    <row r="358" spans="1:6" x14ac:dyDescent="0.3">
      <c r="A358" t="s">
        <v>20</v>
      </c>
      <c r="B358">
        <v>96</v>
      </c>
      <c r="E358" t="s">
        <v>14</v>
      </c>
      <c r="F358">
        <v>75</v>
      </c>
    </row>
    <row r="359" spans="1:6" x14ac:dyDescent="0.3">
      <c r="A359" t="s">
        <v>20</v>
      </c>
      <c r="B359">
        <v>3063</v>
      </c>
      <c r="E359" t="s">
        <v>14</v>
      </c>
      <c r="F359">
        <v>4405</v>
      </c>
    </row>
    <row r="360" spans="1:6" x14ac:dyDescent="0.3">
      <c r="A360" t="s">
        <v>20</v>
      </c>
      <c r="B360">
        <v>2266</v>
      </c>
      <c r="E360" t="s">
        <v>14</v>
      </c>
      <c r="F360">
        <v>92</v>
      </c>
    </row>
    <row r="361" spans="1:6" x14ac:dyDescent="0.3">
      <c r="A361" t="s">
        <v>20</v>
      </c>
      <c r="B361">
        <v>194</v>
      </c>
      <c r="E361" t="s">
        <v>14</v>
      </c>
      <c r="F361">
        <v>64</v>
      </c>
    </row>
    <row r="362" spans="1:6" x14ac:dyDescent="0.3">
      <c r="A362" t="s">
        <v>20</v>
      </c>
      <c r="B362">
        <v>129</v>
      </c>
      <c r="E362" t="s">
        <v>14</v>
      </c>
      <c r="F362">
        <v>64</v>
      </c>
    </row>
    <row r="363" spans="1:6" x14ac:dyDescent="0.3">
      <c r="A363" t="s">
        <v>20</v>
      </c>
      <c r="B363">
        <v>375</v>
      </c>
      <c r="E363" t="s">
        <v>14</v>
      </c>
      <c r="F363">
        <v>842</v>
      </c>
    </row>
    <row r="364" spans="1:6" x14ac:dyDescent="0.3">
      <c r="A364" t="s">
        <v>20</v>
      </c>
      <c r="B364">
        <v>409</v>
      </c>
      <c r="E364" t="s">
        <v>14</v>
      </c>
      <c r="F364">
        <v>112</v>
      </c>
    </row>
    <row r="365" spans="1:6" x14ac:dyDescent="0.3">
      <c r="A365" t="s">
        <v>20</v>
      </c>
      <c r="B365">
        <v>234</v>
      </c>
      <c r="E365" t="s">
        <v>14</v>
      </c>
      <c r="F365">
        <v>374</v>
      </c>
    </row>
    <row r="366" spans="1:6" x14ac:dyDescent="0.3">
      <c r="A366" t="s">
        <v>20</v>
      </c>
      <c r="B366">
        <v>3016</v>
      </c>
    </row>
    <row r="367" spans="1:6" x14ac:dyDescent="0.3">
      <c r="A367" t="s">
        <v>20</v>
      </c>
      <c r="B367">
        <v>264</v>
      </c>
    </row>
    <row r="368" spans="1:6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2">
    <mergeCell ref="C1:D1"/>
    <mergeCell ref="G1:H1"/>
  </mergeCells>
  <conditionalFormatting sqref="E2:E1047940 A2:A1048141">
    <cfRule type="cellIs" dxfId="3" priority="5" operator="equal">
      <formula>"live"</formula>
    </cfRule>
    <cfRule type="cellIs" dxfId="2" priority="6" operator="equal">
      <formula>"canceled"</formula>
    </cfRule>
    <cfRule type="cellIs" dxfId="1" priority="7" operator="equal">
      <formula>"successful"</formula>
    </cfRule>
    <cfRule type="containsText" dxfId="0" priority="8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1 - Parent Cat</vt:lpstr>
      <vt:lpstr>Pivot 2 - Sub Cat.</vt:lpstr>
      <vt:lpstr>Pivot 3 - Outcome Date Created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Lindsay Robbins</cp:lastModifiedBy>
  <dcterms:created xsi:type="dcterms:W3CDTF">2021-09-29T18:52:28Z</dcterms:created>
  <dcterms:modified xsi:type="dcterms:W3CDTF">2023-09-22T02:12:21Z</dcterms:modified>
</cp:coreProperties>
</file>