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206690\Desktop\Bootcamp Course Files\Module 1\"/>
    </mc:Choice>
  </mc:AlternateContent>
  <xr:revisionPtr revIDLastSave="0" documentId="13_ncr:1_{8FAD205F-CE8D-4209-A925-A9C0B56D795B}" xr6:coauthVersionLast="46" xr6:coauthVersionMax="46" xr10:uidLastSave="{00000000-0000-0000-0000-000000000000}"/>
  <bookViews>
    <workbookView xWindow="11660" yWindow="0" windowWidth="7550" windowHeight="10210" firstSheet="7" activeTab="10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Edinburgh Research" sheetId="6" r:id="rId4"/>
    <sheet name="Successful US Kickstarters" sheetId="7" r:id="rId5"/>
    <sheet name="Failed US Kickstarters" sheetId="8" r:id="rId6"/>
    <sheet name="Descrptive Statistics" sheetId="9" r:id="rId7"/>
    <sheet name="Resturant Failed Kickstarters" sheetId="10" r:id="rId8"/>
    <sheet name="Successful Docu Kickstarters" sheetId="11" r:id="rId9"/>
    <sheet name="Sheet1" sheetId="1" r:id="rId10"/>
    <sheet name="Sheet3" sheetId="12" r:id="rId11"/>
    <sheet name="Kickstarter " sheetId="2" state="hidden" r:id="rId12"/>
  </sheets>
  <definedNames>
    <definedName name="_xlnm._FilterDatabase" localSheetId="9" hidden="1">Sheet1!$A$1:$T$4115</definedName>
    <definedName name="_xlnm._FilterDatabase" localSheetId="8" hidden="1">'Successful Docu Kickstarters'!$A$1:$T$1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12" hidden="1">Sheet1!$D$1</definedName>
    <definedName name="_xlchart.v1.13" hidden="1">Sheet1!$D$2:$D$4115</definedName>
    <definedName name="_xlchart.v1.14" hidden="1">Sheet1!$E$1</definedName>
    <definedName name="_xlchart.v1.15" hidden="1">Sheet1!$E$2:$E$4115</definedName>
    <definedName name="_xlchart.v1.16" hidden="1">Sheet1!$D$1</definedName>
    <definedName name="_xlchart.v1.17" hidden="1">Sheet1!$D$2:$D$4115</definedName>
    <definedName name="_xlchart.v1.18" hidden="1">Sheet1!$E$1</definedName>
    <definedName name="_xlchart.v1.19" hidden="1">Sheet1!$E$2:$E$4115</definedName>
    <definedName name="_xlchart.v1.2" hidden="1">Sheet1!$E$1</definedName>
    <definedName name="_xlchart.v1.20" hidden="1">Sheet1!$D$1</definedName>
    <definedName name="_xlchart.v1.21" hidden="1">Sheet1!$D$2:$D$4115</definedName>
    <definedName name="_xlchart.v1.22" hidden="1">Sheet1!$E$1</definedName>
    <definedName name="_xlchart.v1.23" hidden="1">Sheet1!$E$2:$E$4115</definedName>
    <definedName name="_xlchart.v1.24" hidden="1">Sheet1!$D$1</definedName>
    <definedName name="_xlchart.v1.25" hidden="1">Sheet1!$D$2:$D$4115</definedName>
    <definedName name="_xlchart.v1.26" hidden="1">Sheet1!$E$1</definedName>
    <definedName name="_xlchart.v1.27" hidden="1">Sheet1!$E$2:$E$4115</definedName>
    <definedName name="_xlchart.v1.28" hidden="1">Sheet1!$D$1</definedName>
    <definedName name="_xlchart.v1.29" hidden="1">Sheet1!$D$2:$D$4115</definedName>
    <definedName name="_xlchart.v1.3" hidden="1">Sheet1!$E$2:$E$4115</definedName>
    <definedName name="_xlchart.v1.30" hidden="1">Sheet1!$E$1</definedName>
    <definedName name="_xlchart.v1.31" hidden="1">Sheet1!$E$2:$E$4115</definedName>
    <definedName name="_xlchart.v1.32" hidden="1">Sheet1!$D$1</definedName>
    <definedName name="_xlchart.v1.33" hidden="1">Sheet1!$D$2:$D$4115</definedName>
    <definedName name="_xlchart.v1.34" hidden="1">Sheet1!$E$1</definedName>
    <definedName name="_xlchart.v1.35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353" r:id="rId13"/>
    <pivotCache cacheId="35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9" l="1"/>
  <c r="C14" i="9"/>
  <c r="C15" i="9"/>
  <c r="H18" i="9"/>
  <c r="H17" i="9"/>
  <c r="H14" i="9"/>
  <c r="H13" i="9"/>
  <c r="C12" i="9"/>
  <c r="C13" i="9"/>
  <c r="B15" i="9"/>
  <c r="B14" i="9"/>
  <c r="B13" i="9"/>
  <c r="B7" i="9"/>
  <c r="B6" i="9"/>
  <c r="C7" i="9"/>
  <c r="C6" i="9"/>
  <c r="C8" i="9" s="1"/>
  <c r="C5" i="9"/>
  <c r="B5" i="9"/>
  <c r="I7" i="9"/>
  <c r="I4" i="9"/>
  <c r="I3" i="9"/>
  <c r="C11" i="9"/>
  <c r="B12" i="9"/>
  <c r="B11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9" l="1"/>
  <c r="B16" i="9"/>
  <c r="B8" i="9"/>
</calcChain>
</file>

<file path=xl/sharedStrings.xml><?xml version="1.0" encoding="utf-8"?>
<sst xmlns="http://schemas.openxmlformats.org/spreadsheetml/2006/main" count="40000" uniqueCount="8407">
  <si>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</si>
  <si>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</si>
  <si>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</si>
  <si>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</si>
  <si>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</si>
  <si>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</si>
  <si>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</si>
  <si>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</si>
  <si>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</si>
  <si>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</si>
  <si>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</si>
  <si>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</si>
  <si>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</si>
  <si>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</si>
  <si>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</si>
  <si>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</si>
  <si>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</si>
  <si>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</si>
  <si>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</si>
  <si>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</si>
  <si>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</si>
  <si>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</si>
  <si>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</si>
  <si>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</si>
  <si>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</si>
  <si>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</si>
  <si>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</si>
  <si>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</si>
  <si>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</si>
  <si>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</si>
  <si>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</si>
  <si>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</si>
  <si>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</si>
  <si>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</si>
  <si>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</si>
  <si>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</si>
  <si>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</si>
  <si>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</si>
  <si>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</si>
  <si>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</si>
  <si>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</si>
  <si>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</si>
  <si>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</si>
  <si>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</si>
  <si>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</si>
  <si>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</si>
  <si>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</si>
  <si>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</si>
  <si>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</si>
  <si>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</si>
  <si>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</si>
  <si>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</si>
  <si>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</si>
  <si>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</si>
  <si>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</si>
  <si>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</si>
  <si>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</si>
  <si>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</si>
  <si>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</si>
  <si>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</si>
  <si>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</si>
  <si>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</si>
  <si>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</si>
  <si>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</si>
  <si>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</si>
  <si>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</si>
  <si>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</si>
  <si>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</si>
  <si>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</si>
  <si>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</si>
  <si>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</si>
  <si>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</si>
  <si>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</si>
  <si>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</si>
  <si>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</si>
  <si>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</si>
  <si>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</si>
  <si>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</si>
  <si>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</si>
  <si>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</si>
  <si>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</si>
  <si>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</si>
  <si>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</si>
  <si>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</si>
  <si>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</si>
  <si>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</si>
  <si>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</si>
  <si>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</si>
  <si>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</si>
  <si>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</si>
  <si>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</si>
  <si>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</si>
  <si>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</si>
  <si>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</si>
  <si>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</si>
  <si>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</si>
  <si>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</si>
  <si>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</si>
  <si>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</si>
  <si>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</si>
  <si>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</si>
  <si>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</si>
  <si>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</si>
  <si>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</si>
  <si>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</si>
  <si>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</si>
  <si>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</si>
  <si>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</si>
  <si>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</si>
  <si>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</si>
  <si>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</si>
  <si>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</si>
  <si>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</si>
  <si>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</si>
  <si>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</si>
  <si>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</si>
  <si>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</si>
  <si>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</si>
  <si>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</si>
  <si>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</si>
  <si>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</si>
  <si>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</si>
  <si>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</si>
  <si>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</si>
  <si>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</si>
  <si>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</si>
  <si>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</si>
  <si>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</si>
  <si>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</si>
  <si>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</si>
  <si>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</si>
  <si>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</si>
  <si>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</si>
  <si>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</si>
  <si>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</si>
  <si>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</si>
  <si>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</si>
  <si>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</si>
  <si>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</si>
  <si>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</si>
  <si>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</si>
  <si>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</si>
  <si>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</si>
  <si>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</si>
  <si>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</si>
  <si>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</si>
  <si>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</si>
  <si>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</si>
  <si>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</si>
  <si>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</si>
  <si>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</si>
  <si>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</si>
  <si>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</si>
  <si>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</si>
  <si>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</si>
  <si>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</si>
  <si>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</si>
  <si>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</si>
  <si>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</si>
  <si>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</si>
  <si>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</si>
  <si>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</si>
  <si>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</si>
  <si>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</si>
  <si>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</si>
  <si>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</si>
  <si>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</si>
  <si>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</si>
  <si>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</si>
  <si>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</si>
  <si>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</si>
  <si>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</si>
  <si>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</si>
  <si>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</si>
  <si>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</si>
  <si>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</si>
  <si>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</si>
  <si>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</si>
  <si>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</si>
  <si>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</si>
  <si>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</si>
  <si>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</si>
  <si>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</si>
  <si>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</si>
  <si>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</si>
  <si>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</si>
  <si>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</si>
  <si>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</si>
  <si>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</si>
  <si>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</si>
  <si>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</si>
  <si>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</si>
  <si>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</si>
  <si>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</si>
  <si>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</si>
  <si>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</si>
  <si>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</si>
  <si>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</si>
  <si>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</si>
  <si>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</si>
  <si>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</si>
  <si>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</si>
  <si>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</si>
  <si>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</si>
  <si>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</si>
  <si>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</si>
  <si>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</si>
  <si>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</si>
  <si>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</si>
  <si>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</si>
  <si>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</si>
  <si>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</si>
  <si>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</si>
  <si>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</si>
  <si>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</si>
  <si>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</si>
  <si>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</si>
  <si>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</si>
  <si>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</si>
  <si>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</si>
  <si>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</si>
  <si>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</si>
  <si>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</si>
  <si>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</si>
  <si>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</si>
  <si>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</si>
  <si>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</si>
  <si>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</si>
  <si>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</si>
  <si>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</si>
  <si>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</si>
  <si>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</si>
  <si>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</si>
  <si>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</si>
  <si>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</si>
  <si>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</si>
  <si>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</si>
  <si>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</si>
  <si>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</si>
  <si>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</si>
  <si>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</si>
  <si>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</si>
  <si>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</si>
  <si>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</si>
  <si>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</si>
  <si>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</si>
  <si>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</si>
  <si>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</si>
  <si>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</si>
  <si>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</si>
  <si>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</si>
  <si>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</si>
  <si>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</si>
  <si>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</si>
  <si>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</si>
  <si>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</si>
  <si>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</si>
  <si>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</si>
  <si>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</si>
  <si>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</si>
  <si>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</si>
  <si>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</si>
  <si>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</si>
  <si>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</si>
  <si>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</si>
  <si>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</si>
  <si>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</si>
  <si>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</si>
  <si>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</si>
  <si>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</si>
  <si>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</si>
  <si>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</si>
  <si>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</si>
  <si>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</si>
  <si>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</si>
  <si>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</si>
  <si>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</si>
  <si>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</si>
  <si>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</si>
  <si>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</si>
  <si>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</si>
  <si>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</si>
  <si>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</si>
  <si>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</si>
  <si>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</si>
  <si>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</si>
  <si>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</si>
  <si>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</si>
  <si>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</si>
  <si>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</si>
  <si>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</si>
  <si>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</si>
  <si>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</si>
  <si>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</si>
  <si>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</si>
  <si>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</si>
  <si>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</si>
  <si>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</si>
  <si>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</si>
  <si>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</si>
  <si>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</si>
  <si>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</si>
  <si>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</si>
  <si>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</si>
  <si>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</si>
  <si>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</si>
  <si>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</si>
  <si>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</si>
  <si>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</si>
  <si>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</si>
  <si>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</si>
  <si>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</si>
  <si>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</si>
  <si>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</si>
  <si>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</si>
  <si>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</si>
  <si>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</si>
  <si>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</si>
  <si>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</si>
  <si>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</si>
  <si>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</si>
  <si>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</si>
  <si>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</si>
  <si>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</si>
  <si>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</si>
  <si>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</si>
  <si>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</si>
  <si>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</si>
  <si>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</si>
  <si>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</si>
  <si>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</si>
  <si>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</si>
  <si>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</si>
  <si>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</si>
  <si>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</si>
  <si>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</si>
  <si>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</si>
  <si>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</si>
  <si>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</si>
  <si>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</si>
  <si>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</si>
  <si>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</si>
  <si>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</si>
  <si>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</si>
  <si>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</si>
  <si>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</si>
  <si>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</si>
  <si>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</si>
  <si>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</si>
  <si>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</si>
  <si>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</si>
  <si>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</si>
  <si>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</si>
  <si>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</si>
  <si>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</si>
  <si>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</si>
  <si>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</si>
  <si>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</si>
  <si>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</si>
  <si>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</si>
  <si>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</si>
  <si>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</si>
  <si>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</si>
  <si>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</si>
  <si>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</si>
  <si>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</si>
  <si>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</si>
  <si>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</si>
  <si>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</si>
  <si>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</si>
  <si>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</si>
  <si>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</si>
  <si>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</si>
  <si>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</si>
  <si>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</si>
  <si>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</si>
  <si>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</si>
  <si>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</si>
  <si>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</si>
  <si>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</si>
  <si>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</si>
  <si>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</si>
  <si>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</si>
  <si>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</si>
  <si>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</si>
  <si>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</si>
  <si>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</si>
  <si>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</si>
  <si>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</si>
  <si>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</si>
  <si>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</si>
  <si>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</si>
  <si>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</si>
  <si>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</si>
  <si>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</si>
  <si>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</si>
  <si>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</si>
  <si>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</si>
  <si>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</si>
  <si>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</si>
  <si>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</si>
  <si>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</si>
  <si>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</si>
  <si>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</si>
  <si>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</si>
  <si>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</si>
  <si>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</si>
  <si>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</si>
  <si>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</si>
  <si>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</si>
  <si>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</si>
  <si>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</si>
  <si>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</si>
  <si>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</si>
  <si>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</si>
  <si>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</si>
  <si>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</si>
  <si>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</si>
  <si>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</si>
  <si>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</si>
  <si>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</si>
  <si>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</si>
  <si>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</si>
  <si>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</si>
  <si>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</si>
  <si>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</si>
  <si>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</si>
  <si>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</si>
  <si>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</si>
  <si>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</si>
  <si>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</si>
  <si>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</si>
  <si>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</si>
  <si>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</si>
  <si>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</si>
  <si>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</si>
  <si>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</si>
  <si>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</si>
  <si>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</si>
  <si>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</si>
  <si>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</si>
  <si>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</si>
  <si>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</si>
  <si>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</si>
  <si>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</si>
  <si>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</si>
  <si>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</si>
  <si>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</si>
  <si>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</si>
  <si>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</si>
  <si>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</si>
  <si>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</si>
  <si>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</si>
  <si>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</si>
  <si>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</si>
  <si>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</si>
  <si>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</si>
  <si>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</si>
  <si>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</si>
  <si>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</si>
  <si>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</si>
  <si>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</si>
  <si>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</si>
  <si>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</si>
  <si>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</si>
  <si>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</si>
  <si>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</si>
  <si>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</si>
  <si>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</si>
  <si>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</si>
  <si>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</si>
  <si>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</si>
  <si>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</si>
  <si>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</si>
  <si>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</si>
  <si>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</si>
  <si>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</si>
  <si>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</si>
  <si>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</si>
  <si>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</si>
  <si>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</si>
  <si>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</si>
  <si>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</si>
  <si>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</si>
  <si>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</si>
  <si>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</si>
  <si>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</si>
  <si>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</si>
  <si>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</si>
  <si>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</si>
  <si>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</si>
  <si>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</si>
  <si>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</si>
  <si>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</si>
  <si>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</si>
  <si>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</si>
  <si>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</si>
  <si>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</si>
  <si>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</si>
  <si>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</si>
  <si>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</si>
  <si>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</si>
  <si>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</si>
  <si>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</si>
  <si>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</si>
  <si>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</si>
  <si>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</si>
  <si>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</si>
  <si>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</si>
  <si>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</si>
  <si>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</si>
  <si>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</si>
  <si>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</si>
  <si>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</si>
  <si>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</si>
  <si>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</si>
  <si>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</si>
  <si>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</si>
  <si>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</si>
  <si>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</si>
  <si>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</si>
  <si>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</si>
  <si>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</si>
  <si>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</si>
  <si>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</si>
  <si>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</si>
  <si>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</si>
  <si>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</si>
  <si>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</si>
  <si>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</si>
  <si>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</si>
  <si>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</si>
  <si>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</si>
  <si>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</si>
  <si>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</si>
  <si>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</si>
  <si>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</si>
  <si>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</si>
  <si>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</si>
  <si>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</si>
  <si>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</si>
  <si>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</si>
  <si>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</si>
  <si>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</si>
  <si>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</si>
  <si>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</si>
  <si>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</si>
  <si>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</si>
  <si>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</si>
  <si>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</si>
  <si>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</si>
  <si>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</si>
  <si>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</si>
  <si>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</si>
  <si>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</si>
  <si>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</si>
  <si>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</si>
  <si>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</si>
  <si>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</si>
  <si>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</si>
  <si>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</si>
  <si>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</si>
  <si>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</si>
  <si>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</si>
  <si>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</si>
  <si>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</si>
  <si>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</si>
  <si>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</si>
  <si>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</si>
  <si>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</si>
  <si>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</si>
  <si>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</si>
  <si>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</si>
  <si>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</si>
  <si>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</si>
  <si>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</si>
  <si>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</si>
  <si>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</si>
  <si>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</si>
  <si>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</si>
  <si>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</si>
  <si>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</si>
  <si>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</si>
  <si>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</si>
  <si>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</si>
  <si>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</si>
  <si>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</si>
  <si>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</si>
  <si>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</si>
  <si>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</si>
  <si>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</si>
  <si>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</si>
  <si>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</si>
  <si>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</si>
  <si>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</si>
  <si>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</si>
  <si>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</si>
  <si>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</si>
  <si>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</si>
  <si>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</si>
  <si>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</si>
  <si>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</si>
  <si>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</si>
  <si>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</si>
  <si>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</si>
  <si>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</si>
  <si>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</si>
  <si>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</si>
  <si>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</si>
  <si>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</si>
  <si>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</si>
  <si>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</si>
  <si>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</si>
  <si>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</si>
  <si>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</si>
  <si>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</si>
  <si>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</si>
  <si>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</si>
  <si>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</si>
  <si>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</si>
  <si>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</si>
  <si>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</si>
  <si>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</si>
  <si>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</si>
  <si>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</si>
  <si>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</si>
  <si>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</si>
  <si>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</si>
  <si>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</si>
  <si>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</si>
  <si>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</si>
  <si>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</si>
  <si>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</si>
  <si>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</si>
  <si>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</si>
  <si>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</si>
  <si>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</si>
  <si>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</si>
  <si>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</si>
  <si>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</si>
  <si>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</si>
  <si>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</si>
  <si>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</si>
  <si>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</si>
  <si>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</si>
  <si>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</si>
  <si>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</si>
  <si>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</si>
  <si>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</si>
  <si>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</si>
  <si>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</si>
  <si>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</si>
  <si>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</si>
  <si>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</si>
  <si>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</si>
  <si>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</si>
  <si>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</si>
  <si>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</si>
  <si>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</si>
  <si>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</si>
  <si>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</si>
  <si>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</si>
  <si>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</si>
  <si>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</si>
  <si>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</si>
  <si>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</si>
  <si>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</si>
  <si>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</si>
  <si>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</si>
  <si>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</si>
  <si>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</si>
  <si>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</si>
  <si>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</si>
  <si>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</si>
  <si>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</si>
  <si>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</si>
  <si>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</si>
  <si>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</si>
  <si>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</si>
  <si>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</si>
  <si>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</si>
  <si>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</si>
  <si>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</si>
  <si>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</si>
  <si>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</si>
  <si>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</si>
  <si>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</si>
  <si>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</si>
  <si>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</si>
  <si>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</si>
  <si>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</si>
  <si>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</si>
  <si>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</si>
  <si>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</si>
  <si>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</si>
  <si>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</si>
  <si>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</si>
  <si>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</si>
  <si>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</si>
  <si>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</si>
  <si>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</si>
  <si>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</si>
  <si>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</si>
  <si>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</si>
  <si>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</si>
  <si>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</si>
  <si>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</si>
  <si>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</si>
  <si>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</si>
  <si>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</si>
  <si>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</si>
  <si>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</si>
  <si>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</si>
  <si>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</si>
  <si>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</si>
  <si>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</si>
  <si>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</si>
  <si>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</si>
  <si>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</si>
  <si>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</si>
  <si>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</si>
  <si>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</si>
  <si>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</si>
  <si>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</si>
  <si>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</si>
  <si>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</si>
  <si>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</si>
  <si>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</si>
  <si>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</si>
  <si>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</si>
  <si>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</si>
  <si>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</si>
  <si>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</si>
  <si>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</si>
  <si>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</si>
  <si>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</si>
  <si>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</si>
  <si>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</si>
  <si>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</si>
  <si>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</si>
  <si>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</si>
  <si>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</si>
  <si>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</si>
  <si>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</si>
  <si>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</si>
  <si>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</si>
  <si>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</si>
  <si>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</si>
  <si>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</si>
  <si>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</si>
  <si>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</si>
  <si>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</si>
  <si>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</si>
  <si>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</si>
  <si>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</si>
  <si>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</si>
  <si>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</si>
  <si>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</si>
  <si>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</si>
  <si>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</si>
  <si>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</si>
  <si>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</si>
  <si>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</si>
  <si>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</si>
  <si>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</si>
  <si>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</si>
  <si>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</si>
  <si>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</si>
  <si>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</si>
  <si>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</si>
  <si>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</si>
  <si>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</si>
  <si>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</si>
  <si>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</si>
  <si>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</si>
  <si>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</si>
  <si>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</si>
  <si>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</si>
  <si>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</si>
  <si>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</si>
  <si>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</si>
  <si>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</si>
  <si>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</si>
  <si>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</si>
  <si>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</si>
  <si>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</si>
  <si>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</si>
  <si>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</si>
  <si>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</si>
  <si>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</si>
  <si>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</si>
  <si>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</si>
  <si>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</si>
  <si>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</si>
  <si>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</si>
  <si>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</si>
  <si>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</si>
  <si>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</si>
  <si>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</si>
  <si>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</si>
  <si>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</si>
  <si>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</si>
  <si>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</si>
  <si>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</si>
  <si>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</si>
  <si>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</si>
  <si>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</si>
  <si>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</si>
  <si>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</si>
  <si>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</si>
  <si>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</si>
  <si>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</si>
  <si>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</si>
  <si>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</si>
  <si>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</si>
  <si>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</si>
  <si>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</si>
  <si>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</si>
  <si>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</si>
  <si>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</si>
  <si>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</si>
  <si>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</si>
  <si>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</si>
  <si>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</si>
  <si>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</si>
  <si>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</si>
  <si>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</si>
  <si>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</si>
  <si>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</si>
  <si>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</si>
  <si>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</si>
  <si>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</si>
  <si>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</si>
  <si>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</si>
  <si>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</si>
  <si>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</si>
  <si>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</si>
  <si>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</si>
  <si>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</si>
  <si>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</si>
  <si>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</si>
  <si>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</si>
  <si>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</si>
  <si>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</si>
  <si>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</si>
  <si>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</si>
  <si>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</si>
  <si>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</si>
  <si>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</si>
  <si>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</si>
  <si>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</si>
  <si>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</si>
  <si>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</si>
  <si>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</si>
  <si>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</si>
  <si>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</si>
  <si>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</si>
  <si>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</si>
  <si>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</si>
  <si>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</si>
  <si>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</si>
  <si>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</si>
  <si>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</si>
  <si>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</si>
  <si>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</si>
  <si>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</si>
  <si>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</si>
  <si>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</si>
  <si>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</si>
  <si>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</si>
  <si>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</si>
  <si>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</si>
  <si>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</si>
  <si>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</si>
  <si>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</si>
  <si>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</si>
  <si>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</si>
  <si>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</si>
  <si>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</si>
  <si>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</si>
  <si>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</si>
  <si>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</si>
  <si>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</si>
  <si>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</si>
  <si>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</si>
  <si>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</si>
  <si>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</si>
  <si>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</si>
  <si>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</si>
  <si>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</si>
  <si>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</si>
  <si>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</si>
  <si>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</si>
  <si>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</si>
  <si>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</si>
  <si>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</si>
  <si>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</si>
  <si>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</si>
  <si>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</si>
  <si>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</si>
  <si>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</si>
  <si>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</si>
  <si>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</si>
  <si>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</si>
  <si>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</si>
  <si>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</si>
  <si>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</si>
  <si>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</si>
  <si>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</si>
  <si>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</si>
  <si>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</si>
  <si>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</si>
  <si>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</si>
  <si>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</si>
  <si>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</si>
  <si>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</si>
  <si>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</si>
  <si>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</si>
  <si>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</si>
  <si>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</si>
  <si>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</si>
  <si>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</si>
  <si>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</si>
  <si>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</si>
  <si>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</si>
  <si>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</si>
  <si>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</si>
  <si>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</si>
  <si>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</si>
  <si>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</si>
  <si>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</si>
  <si>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</si>
  <si>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</si>
  <si>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</si>
  <si>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</si>
  <si>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</si>
  <si>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</si>
  <si>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</si>
  <si>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</si>
  <si>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</si>
  <si>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</si>
  <si>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</si>
  <si>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</si>
  <si>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</si>
  <si>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</si>
  <si>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</si>
  <si>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</si>
  <si>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</si>
  <si>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</si>
  <si>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</si>
  <si>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</si>
  <si>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</si>
  <si>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</si>
  <si>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</si>
  <si>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</si>
  <si>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</si>
  <si>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</si>
  <si>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</si>
  <si>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</si>
  <si>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</si>
  <si>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</si>
  <si>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</si>
  <si>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</si>
  <si>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</si>
  <si>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</si>
  <si>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</si>
  <si>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</si>
  <si>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</si>
  <si>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</si>
  <si>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</si>
  <si>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</si>
  <si>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</si>
  <si>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</si>
  <si>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</si>
  <si>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</si>
  <si>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</si>
  <si>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</si>
  <si>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</si>
  <si>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</si>
  <si>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</si>
  <si>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</si>
  <si>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</si>
  <si>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</si>
  <si>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</si>
  <si>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</si>
  <si>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</si>
  <si>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</si>
  <si>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</si>
  <si>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</si>
  <si>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</si>
  <si>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</si>
  <si>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</si>
  <si>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</si>
  <si>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</si>
  <si>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</si>
  <si>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</si>
  <si>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</si>
  <si>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</si>
  <si>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</si>
  <si>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</si>
  <si>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</si>
  <si>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</si>
  <si>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</si>
  <si>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</si>
  <si>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</si>
  <si>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</si>
  <si>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</si>
  <si>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</si>
  <si>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</si>
  <si>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</si>
  <si>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</si>
  <si>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</si>
  <si>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</si>
  <si>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</si>
  <si>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</si>
  <si>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</si>
  <si>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</si>
  <si>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</si>
  <si>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</si>
  <si>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</si>
  <si>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</si>
  <si>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</si>
  <si>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</si>
  <si>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</si>
  <si>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</si>
  <si>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</si>
  <si>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</si>
  <si>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</si>
  <si>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</si>
  <si>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</si>
  <si>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</si>
  <si>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</si>
  <si>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</si>
  <si>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</si>
  <si>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</si>
  <si>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</si>
  <si>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</si>
  <si>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</si>
  <si>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</si>
  <si>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</si>
  <si>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</si>
  <si>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</si>
  <si>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</si>
  <si>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</si>
  <si>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</si>
  <si>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</si>
  <si>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</si>
  <si>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</si>
  <si>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</si>
  <si>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</si>
  <si>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</si>
  <si>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</si>
  <si>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</si>
  <si>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</si>
  <si>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</si>
  <si>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</si>
  <si>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</si>
  <si>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</si>
  <si>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</si>
  <si>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</si>
  <si>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</si>
  <si>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</si>
  <si>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</si>
  <si>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</si>
  <si>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</si>
  <si>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</si>
  <si>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</si>
  <si>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</si>
  <si>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</si>
  <si>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</si>
  <si>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</si>
  <si>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</si>
  <si>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</si>
  <si>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</si>
  <si>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</si>
  <si>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</si>
  <si>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</si>
  <si>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</si>
  <si>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</si>
  <si>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</si>
  <si>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</si>
  <si>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</si>
  <si>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</si>
  <si>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</si>
  <si>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</si>
  <si>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</si>
  <si>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</si>
  <si>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</si>
  <si>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</si>
  <si>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</si>
  <si>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</si>
  <si>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</si>
  <si>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</si>
  <si>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</si>
  <si>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</si>
  <si>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</si>
  <si>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</si>
  <si>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</si>
  <si>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</si>
  <si>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</si>
  <si>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</si>
  <si>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</si>
  <si>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</si>
  <si>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</si>
  <si>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</si>
  <si>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</si>
  <si>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</si>
  <si>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</si>
  <si>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</si>
  <si>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</si>
  <si>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</si>
  <si>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</si>
  <si>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</si>
  <si>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</si>
  <si>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</si>
  <si>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</si>
  <si>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</si>
  <si>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</si>
  <si>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</si>
  <si>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</si>
  <si>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</si>
  <si>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</si>
  <si>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</si>
  <si>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</si>
  <si>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</si>
  <si>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</si>
  <si>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</si>
  <si>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</si>
  <si>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</si>
  <si>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</si>
  <si>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</si>
  <si>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</si>
  <si>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</si>
  <si>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</si>
  <si>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</si>
  <si>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</si>
  <si>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</si>
  <si>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</si>
  <si>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</si>
  <si>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</si>
  <si>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</si>
  <si>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</si>
  <si>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</si>
  <si>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</si>
  <si>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</si>
  <si>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</si>
  <si>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</si>
  <si>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</si>
  <si>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</si>
  <si>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</si>
  <si>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</si>
  <si>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</si>
  <si>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</si>
  <si>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</si>
  <si>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</si>
  <si>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</si>
  <si>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</si>
  <si>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</si>
  <si>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</si>
  <si>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</si>
  <si>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</si>
  <si>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</si>
  <si>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</si>
  <si>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</si>
  <si>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</si>
  <si>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</si>
  <si>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</si>
  <si>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</si>
  <si>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</si>
  <si>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</si>
  <si>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</si>
  <si>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</si>
  <si>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</si>
  <si>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</si>
  <si>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</si>
  <si>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</si>
  <si>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</si>
  <si>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</si>
  <si>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</si>
  <si>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</si>
  <si>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</si>
  <si>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</si>
  <si>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</si>
  <si>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</si>
  <si>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</si>
  <si>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</si>
  <si>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</si>
  <si>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</si>
  <si>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</si>
  <si>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</si>
  <si>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</si>
  <si>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</si>
  <si>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</si>
  <si>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</si>
  <si>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</si>
  <si>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</si>
  <si>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</si>
  <si>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</si>
  <si>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</si>
  <si>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</si>
  <si>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</si>
  <si>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</si>
  <si>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</si>
  <si>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</si>
  <si>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</si>
  <si>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</si>
  <si>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</si>
  <si>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</si>
  <si>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</si>
  <si>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</si>
  <si>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</si>
  <si>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</si>
  <si>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</si>
  <si>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</si>
  <si>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</si>
  <si>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</si>
  <si>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</si>
  <si>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</si>
  <si>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</si>
  <si>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</si>
  <si>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</si>
  <si>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</si>
  <si>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</si>
  <si>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</si>
  <si>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</si>
  <si>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</si>
  <si>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</si>
  <si>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</si>
  <si>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</si>
  <si>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</si>
  <si>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</si>
  <si>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</si>
  <si>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</si>
  <si>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</si>
  <si>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</si>
  <si>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</si>
  <si>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</si>
  <si>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</si>
  <si>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</si>
  <si>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</si>
  <si>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</si>
  <si>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</si>
  <si>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</si>
  <si>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</si>
  <si>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</si>
  <si>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</si>
  <si>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</si>
  <si>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</si>
  <si>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</si>
  <si>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</si>
  <si>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</si>
  <si>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</si>
  <si>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</si>
  <si>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</si>
  <si>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</si>
  <si>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</si>
  <si>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</si>
  <si>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</si>
  <si>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</si>
  <si>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</si>
  <si>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</si>
  <si>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</si>
  <si>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</si>
  <si>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</si>
  <si>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</si>
  <si>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</si>
  <si>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</si>
  <si>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</si>
  <si>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</si>
  <si>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</si>
  <si>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</si>
  <si>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</si>
  <si>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</si>
  <si>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</si>
  <si>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</si>
  <si>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</si>
  <si>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</si>
  <si>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</si>
  <si>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</si>
  <si>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</si>
  <si>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</si>
  <si>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</si>
  <si>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</si>
  <si>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</si>
  <si>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</si>
  <si>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</si>
  <si>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</si>
  <si>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</si>
  <si>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</si>
  <si>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</si>
  <si>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</si>
  <si>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</si>
  <si>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</si>
  <si>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</si>
  <si>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</si>
  <si>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</si>
  <si>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</si>
  <si>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</si>
  <si>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</si>
  <si>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</si>
  <si>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</si>
  <si>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</si>
  <si>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</si>
  <si>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</si>
  <si>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</si>
  <si>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</si>
  <si>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</si>
  <si>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</si>
  <si>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</si>
  <si>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</si>
  <si>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</si>
  <si>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</si>
  <si>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</si>
  <si>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</si>
  <si>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</si>
  <si>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</si>
  <si>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</si>
  <si>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</si>
  <si>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</si>
  <si>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</si>
  <si>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</si>
  <si>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</si>
  <si>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</si>
  <si>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</si>
  <si>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</si>
  <si>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</si>
  <si>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</si>
  <si>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</si>
  <si>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</si>
  <si>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</si>
  <si>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</si>
  <si>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</si>
  <si>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</si>
  <si>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</si>
  <si>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</si>
  <si>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</si>
  <si>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</si>
  <si>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</si>
  <si>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</si>
  <si>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</si>
  <si>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</si>
  <si>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</si>
  <si>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</si>
  <si>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</si>
  <si>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</si>
  <si>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</si>
  <si>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</si>
  <si>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</si>
  <si>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</si>
  <si>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</si>
  <si>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</si>
  <si>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</si>
  <si>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</si>
  <si>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</si>
  <si>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</si>
  <si>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</si>
  <si>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</si>
  <si>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</si>
  <si>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</si>
  <si>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</si>
  <si>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</si>
  <si>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</si>
  <si>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</si>
  <si>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</si>
  <si>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</si>
  <si>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</si>
  <si>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</si>
  <si>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</si>
  <si>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</si>
  <si>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</si>
  <si>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</si>
  <si>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</si>
  <si>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</si>
  <si>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</si>
  <si>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</si>
  <si>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</si>
  <si>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</si>
  <si>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</si>
  <si>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</si>
  <si>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</si>
  <si>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</si>
  <si>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</si>
  <si>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</si>
  <si>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</si>
  <si>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</si>
  <si>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</si>
  <si>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</si>
  <si>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</si>
  <si>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</si>
  <si>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</si>
  <si>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</si>
  <si>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</si>
  <si>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</si>
  <si>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</si>
  <si>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</si>
  <si>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</si>
  <si>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</si>
  <si>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</si>
  <si>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</si>
  <si>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</si>
  <si>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</si>
  <si>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</si>
  <si>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</si>
  <si>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</si>
  <si>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</si>
  <si>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</si>
  <si>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</si>
  <si>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</si>
  <si>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</si>
  <si>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</si>
  <si>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</si>
  <si>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</si>
  <si>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</si>
  <si>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</si>
  <si>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</si>
  <si>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</si>
  <si>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</si>
  <si>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</si>
  <si>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</si>
  <si>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</si>
  <si>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</si>
  <si>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</si>
  <si>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</si>
  <si>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</si>
  <si>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</si>
  <si>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</si>
  <si>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</si>
  <si>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</si>
  <si>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</si>
  <si>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</si>
  <si>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</si>
  <si>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</si>
  <si>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</si>
  <si>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</si>
  <si>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</si>
  <si>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</si>
  <si>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</si>
  <si>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</si>
  <si>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</si>
  <si>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</si>
  <si>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</si>
  <si>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</si>
  <si>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</si>
  <si>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</si>
  <si>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</si>
  <si>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</si>
  <si>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</si>
  <si>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</si>
  <si>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</si>
  <si>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</si>
  <si>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</si>
  <si>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</si>
  <si>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</si>
  <si>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</si>
  <si>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</si>
  <si>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</si>
  <si>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</si>
  <si>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</si>
  <si>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</si>
  <si>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</si>
  <si>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</si>
  <si>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</si>
  <si>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</si>
  <si>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</si>
  <si>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</si>
  <si>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</si>
  <si>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</si>
  <si>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</si>
  <si>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</si>
  <si>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</si>
  <si>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</si>
  <si>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</si>
  <si>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</si>
  <si>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</si>
  <si>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</si>
  <si>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</si>
  <si>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</si>
  <si>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</si>
  <si>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</si>
  <si>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</si>
  <si>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</si>
  <si>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</si>
  <si>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</si>
  <si>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</si>
  <si>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</si>
  <si>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</si>
  <si>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</si>
  <si>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</si>
  <si>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</si>
  <si>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</si>
  <si>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</si>
  <si>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</si>
  <si>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</si>
  <si>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</si>
  <si>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</si>
  <si>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</si>
  <si>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</si>
  <si>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</si>
  <si>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</si>
  <si>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</si>
  <si>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</si>
  <si>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</si>
  <si>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</si>
  <si>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</si>
  <si>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</si>
  <si>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</si>
  <si>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</si>
  <si>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</si>
  <si>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</si>
  <si>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</si>
  <si>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</si>
  <si>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</si>
  <si>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</si>
  <si>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</si>
  <si>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</si>
  <si>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</si>
  <si>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</si>
  <si>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</si>
  <si>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</si>
  <si>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</si>
  <si>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</si>
  <si>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</si>
  <si>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</si>
  <si>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</si>
  <si>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</si>
  <si>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</si>
  <si>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</si>
  <si>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</si>
  <si>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</si>
  <si>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</si>
  <si>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</si>
  <si>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</si>
  <si>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</si>
  <si>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</si>
  <si>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</si>
  <si>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</si>
  <si>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</si>
  <si>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</si>
  <si>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</si>
  <si>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</si>
  <si>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</si>
  <si>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</si>
  <si>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</si>
  <si>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</si>
  <si>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</si>
  <si>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</si>
  <si>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</si>
  <si>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</si>
  <si>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</si>
  <si>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</si>
  <si>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</si>
  <si>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</si>
  <si>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</si>
  <si>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</si>
  <si>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</si>
  <si>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</si>
  <si>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</si>
  <si>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</si>
  <si>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</si>
  <si>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</si>
  <si>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</si>
  <si>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</si>
  <si>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</si>
  <si>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</si>
  <si>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</si>
  <si>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</si>
  <si>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</si>
  <si>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</si>
  <si>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</si>
  <si>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</si>
  <si>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</si>
  <si>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</si>
  <si>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</si>
  <si>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</si>
  <si>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</si>
  <si>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</si>
  <si>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</si>
  <si>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</si>
  <si>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</si>
  <si>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</si>
  <si>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</si>
  <si>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</si>
  <si>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</si>
  <si>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</si>
  <si>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</si>
  <si>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</si>
  <si>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</si>
  <si>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</si>
  <si>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</si>
  <si>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</si>
  <si>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</si>
  <si>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</si>
  <si>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</si>
  <si>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</si>
  <si>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</si>
  <si>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</si>
  <si>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</si>
  <si>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</si>
  <si>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</si>
  <si>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</si>
  <si>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</si>
  <si>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</si>
  <si>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</si>
  <si>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</si>
  <si>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</si>
  <si>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</si>
  <si>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</si>
  <si>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</si>
  <si>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</si>
  <si>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</si>
  <si>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</si>
  <si>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</si>
  <si>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</si>
  <si>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</si>
  <si>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</si>
  <si>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</si>
  <si>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</si>
  <si>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</si>
  <si>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</si>
  <si>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</si>
  <si>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</si>
  <si>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</si>
  <si>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</si>
  <si>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</si>
  <si>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</si>
  <si>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</si>
  <si>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</si>
  <si>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</si>
  <si>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</si>
  <si>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</si>
  <si>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</si>
  <si>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</si>
  <si>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</si>
  <si>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</si>
  <si>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</si>
  <si>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</si>
  <si>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</si>
  <si>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</si>
  <si>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</si>
  <si>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</si>
  <si>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</si>
  <si>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</si>
  <si>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</si>
  <si>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</si>
  <si>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</si>
  <si>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</si>
  <si>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</si>
  <si>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</si>
  <si>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</si>
  <si>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</si>
  <si>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</si>
  <si>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</si>
  <si>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</si>
  <si>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</si>
  <si>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</si>
  <si>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</si>
  <si>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</si>
  <si>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</si>
  <si>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</si>
  <si>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</si>
  <si>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</si>
  <si>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</si>
  <si>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</si>
  <si>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</si>
  <si>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</si>
  <si>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</si>
  <si>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</si>
  <si>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</si>
  <si>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</si>
  <si>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</si>
  <si>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</si>
  <si>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</si>
  <si>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</si>
  <si>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</si>
  <si>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</si>
  <si>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</si>
  <si>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</si>
  <si>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</si>
  <si>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</si>
  <si>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</si>
  <si>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</si>
  <si>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</si>
  <si>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</si>
  <si>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</si>
  <si>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</si>
  <si>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</si>
  <si>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</si>
  <si>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</si>
  <si>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</si>
  <si>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</si>
  <si>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</si>
  <si>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</si>
  <si>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</si>
  <si>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</si>
  <si>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</si>
  <si>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</si>
  <si>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</si>
  <si>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</si>
  <si>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</si>
  <si>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</si>
  <si>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</si>
  <si>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</si>
  <si>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</si>
  <si>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</si>
  <si>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</si>
  <si>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</si>
  <si>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</si>
  <si>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</si>
  <si>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</si>
  <si>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</si>
  <si>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</si>
  <si>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</si>
  <si>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</si>
  <si>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</si>
  <si>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</si>
  <si>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</si>
  <si>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</si>
  <si>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</si>
  <si>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</si>
  <si>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</si>
  <si>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</si>
  <si>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</si>
  <si>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</si>
  <si>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</si>
  <si>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</si>
  <si>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</si>
  <si>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</si>
  <si>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</si>
  <si>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</si>
  <si>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</si>
  <si>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</si>
  <si>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</si>
  <si>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</si>
  <si>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</si>
  <si>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</si>
  <si>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</si>
  <si>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</si>
  <si>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</si>
  <si>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</si>
  <si>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</si>
  <si>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</si>
  <si>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</si>
  <si>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</si>
  <si>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</si>
  <si>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</si>
  <si>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</si>
  <si>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</si>
  <si>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</si>
  <si>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</si>
  <si>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</si>
  <si>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</si>
  <si>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</si>
  <si>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</si>
  <si>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</si>
  <si>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</si>
  <si>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</si>
  <si>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</si>
  <si>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</si>
  <si>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</si>
  <si>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</si>
  <si>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</si>
  <si>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</si>
  <si>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</si>
  <si>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</si>
  <si>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</si>
  <si>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</si>
  <si>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</si>
  <si>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</si>
  <si>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</si>
  <si>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</si>
  <si>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</si>
  <si>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</si>
  <si>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</si>
  <si>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</si>
  <si>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</si>
  <si>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</si>
  <si>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</si>
  <si>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</si>
  <si>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</si>
  <si>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</si>
  <si>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</si>
  <si>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</si>
  <si>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</si>
  <si>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</si>
  <si>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</si>
  <si>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</si>
  <si>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</si>
  <si>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</si>
  <si>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</si>
  <si>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</si>
  <si>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</si>
  <si>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</si>
  <si>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</si>
  <si>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</si>
  <si>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</si>
  <si>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</si>
  <si>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</si>
  <si>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</si>
  <si>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</si>
  <si>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</si>
  <si>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</si>
  <si>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</si>
  <si>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</si>
  <si>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</si>
  <si>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</si>
  <si>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</si>
  <si>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</si>
  <si>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</si>
  <si>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</si>
  <si>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</si>
  <si>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</si>
  <si>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</si>
  <si>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</si>
  <si>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</si>
  <si>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</si>
  <si>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</si>
  <si>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</si>
  <si>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</si>
  <si>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</si>
  <si>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</si>
  <si>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</si>
  <si>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</si>
  <si>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</si>
  <si>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</si>
  <si>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</si>
  <si>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</si>
  <si>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</si>
  <si>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</si>
  <si>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</si>
  <si>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</si>
  <si>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</si>
  <si>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</si>
  <si>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</si>
  <si>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</si>
  <si>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</si>
  <si>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</si>
  <si>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</si>
  <si>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</si>
  <si>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</si>
  <si>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</si>
  <si>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</si>
  <si>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</si>
  <si>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</si>
  <si>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</si>
  <si>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</si>
  <si>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</si>
  <si>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</si>
  <si>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</si>
  <si>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</si>
  <si>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</si>
  <si>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</si>
  <si>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</si>
  <si>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</si>
  <si>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</si>
  <si>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</si>
  <si>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</si>
  <si>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</si>
  <si>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</si>
  <si>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</si>
  <si>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</si>
  <si>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</si>
  <si>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</si>
  <si>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</si>
  <si>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</si>
  <si>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</si>
  <si>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</si>
  <si>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</si>
  <si>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</si>
  <si>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</si>
  <si>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</si>
  <si>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</si>
  <si>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</si>
  <si>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</si>
  <si>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</si>
  <si>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</si>
  <si>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</si>
  <si>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</si>
  <si>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</si>
  <si>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</si>
  <si>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</si>
  <si>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</si>
  <si>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</si>
  <si>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</si>
  <si>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</si>
  <si>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</si>
  <si>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</si>
  <si>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</si>
  <si>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</si>
  <si>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</si>
  <si>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</si>
  <si>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</si>
  <si>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</si>
  <si>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</si>
  <si>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</si>
  <si>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</si>
  <si>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</si>
  <si>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</si>
  <si>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</si>
  <si>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</si>
  <si>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</si>
  <si>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</si>
  <si>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</si>
  <si>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</si>
  <si>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</si>
  <si>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</si>
  <si>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</si>
  <si>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</si>
  <si>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</si>
  <si>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</si>
  <si>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</si>
  <si>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</si>
  <si>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</si>
  <si>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</si>
  <si>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</si>
  <si>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</si>
  <si>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</si>
  <si>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</si>
  <si>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</si>
  <si>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</si>
  <si>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</si>
  <si>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</si>
  <si>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</si>
  <si>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</si>
  <si>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</si>
  <si>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</si>
  <si>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</si>
  <si>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</si>
  <si>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</si>
  <si>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</si>
  <si>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</si>
  <si>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</si>
  <si>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</si>
  <si>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</si>
  <si>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</si>
  <si>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</si>
  <si>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</si>
  <si>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</si>
  <si>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</si>
  <si>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</si>
  <si>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</si>
  <si>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</si>
  <si>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</si>
  <si>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</si>
  <si>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</si>
  <si>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</si>
  <si>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</si>
  <si>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</si>
  <si>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</si>
  <si>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</si>
  <si>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</si>
  <si>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</si>
  <si>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</si>
  <si>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</si>
  <si>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</si>
  <si>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</si>
  <si>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</si>
  <si>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</si>
  <si>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</si>
  <si>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</si>
  <si>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</si>
  <si>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</si>
  <si>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</si>
  <si>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</si>
  <si>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</si>
  <si>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</si>
  <si>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</si>
  <si>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</si>
  <si>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</si>
  <si>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</si>
  <si>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</si>
  <si>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</si>
  <si>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</si>
  <si>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</si>
  <si>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</si>
  <si>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</si>
  <si>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</si>
  <si>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</si>
  <si>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</si>
  <si>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</si>
  <si>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</si>
  <si>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</si>
  <si>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</si>
  <si>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</si>
  <si>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</si>
  <si>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</si>
  <si>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</si>
  <si>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</si>
  <si>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</si>
  <si>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</si>
  <si>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</si>
  <si>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</si>
  <si>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</si>
  <si>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</si>
  <si>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</si>
  <si>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</si>
  <si>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</si>
  <si>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</si>
  <si>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</si>
  <si>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</si>
  <si>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</si>
  <si>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</si>
  <si>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</si>
  <si>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</si>
  <si>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</si>
  <si>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</si>
  <si>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</si>
  <si>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</si>
  <si>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</si>
  <si>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</si>
  <si>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</si>
  <si>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</si>
  <si>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</si>
  <si>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</si>
  <si>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</si>
  <si>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</si>
  <si>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</si>
  <si>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</si>
  <si>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</si>
  <si>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</si>
  <si>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</si>
  <si>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</si>
  <si>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</si>
  <si>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</si>
  <si>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</si>
  <si>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</si>
  <si>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</si>
  <si>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</si>
  <si>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</si>
  <si>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</si>
  <si>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</si>
  <si>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</si>
  <si>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</si>
  <si>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</si>
  <si>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</si>
  <si>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</si>
  <si>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</si>
  <si>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</si>
  <si>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</si>
  <si>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</si>
  <si>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</si>
  <si>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</si>
  <si>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</si>
  <si>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</si>
  <si>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</si>
  <si>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</si>
  <si>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</si>
  <si>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</si>
  <si>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</si>
  <si>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</si>
  <si>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</si>
  <si>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</si>
  <si>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</si>
  <si>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</si>
  <si>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</si>
  <si>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</si>
  <si>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</si>
  <si>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</si>
  <si>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</si>
  <si>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</si>
  <si>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</si>
  <si>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</si>
  <si>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</si>
  <si>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</si>
  <si>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</si>
  <si>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</si>
  <si>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</si>
  <si>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</si>
  <si>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</si>
  <si>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</si>
  <si>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</si>
  <si>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</si>
  <si>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</si>
  <si>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</si>
  <si>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</si>
  <si>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</si>
  <si>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</si>
  <si>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</si>
  <si>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</si>
  <si>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</si>
  <si>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</si>
  <si>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</si>
  <si>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</si>
  <si>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</si>
  <si>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</si>
  <si>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</si>
  <si>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</si>
  <si>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</si>
  <si>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</si>
  <si>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</si>
  <si>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</si>
  <si>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</si>
  <si>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</si>
  <si>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</si>
  <si>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</si>
  <si>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</si>
  <si>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</si>
  <si>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</si>
  <si>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</si>
  <si>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</si>
  <si>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</si>
  <si>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</si>
  <si>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</si>
  <si>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</si>
  <si>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</si>
  <si>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</si>
  <si>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</si>
  <si>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</si>
  <si>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</si>
  <si>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</si>
  <si>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</si>
  <si>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</si>
  <si>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</si>
  <si>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</si>
  <si>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</si>
  <si>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</si>
  <si>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</si>
  <si>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</si>
  <si>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</si>
  <si>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</si>
  <si>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</si>
  <si>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</si>
  <si>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</si>
  <si>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</si>
  <si>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</si>
  <si>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</si>
  <si>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</si>
  <si>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</si>
  <si>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</si>
  <si>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</si>
  <si>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</si>
  <si>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</si>
  <si>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</si>
  <si>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</si>
  <si>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</si>
  <si>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</si>
  <si>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</si>
  <si>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</si>
  <si>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</si>
  <si>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</si>
  <si>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</si>
  <si>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</si>
  <si>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</si>
  <si>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</si>
  <si>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</si>
  <si>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</si>
  <si>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</si>
  <si>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</si>
  <si>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</si>
  <si>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</si>
  <si>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</si>
  <si>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</si>
  <si>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</si>
  <si>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</si>
  <si>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</si>
  <si>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</si>
  <si>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</si>
  <si>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</si>
  <si>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</si>
  <si>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</si>
  <si>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</si>
  <si>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</si>
  <si>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</si>
  <si>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</si>
  <si>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</si>
  <si>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</si>
  <si>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</si>
  <si>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</si>
  <si>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</si>
  <si>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</si>
  <si>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</si>
  <si>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</si>
  <si>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</si>
  <si>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</si>
  <si>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</si>
  <si>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</si>
  <si>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</si>
  <si>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</si>
  <si>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</si>
  <si>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</si>
  <si>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</si>
  <si>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</si>
  <si>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</si>
  <si>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</si>
  <si>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</si>
  <si>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</si>
  <si>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</si>
  <si>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</si>
  <si>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</si>
  <si>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</si>
  <si>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</si>
  <si>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</si>
  <si>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</si>
  <si>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</si>
  <si>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</si>
  <si>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</si>
  <si>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</si>
  <si>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</si>
  <si>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</si>
  <si>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</si>
  <si>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</si>
  <si>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</si>
  <si>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</si>
  <si>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</si>
  <si>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</si>
  <si>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</si>
  <si>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</si>
  <si>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</si>
  <si>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</si>
  <si>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</si>
  <si>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</si>
  <si>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</si>
  <si>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</si>
  <si>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</si>
  <si>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</si>
  <si>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</si>
  <si>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</si>
  <si>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</si>
  <si>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</si>
  <si>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</si>
  <si>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</si>
  <si>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</si>
  <si>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</si>
  <si>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</si>
  <si>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</si>
  <si>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</si>
  <si>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</si>
  <si>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</si>
  <si>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</si>
  <si>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</si>
  <si>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</si>
  <si>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</si>
  <si>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</si>
  <si>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</si>
  <si>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</si>
  <si>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</si>
  <si>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</si>
  <si>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</si>
  <si>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</si>
  <si>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</si>
  <si>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</si>
  <si>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</si>
  <si>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</si>
  <si>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</si>
  <si>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</si>
  <si>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</si>
  <si>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</si>
  <si>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</si>
  <si>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</si>
  <si>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</si>
  <si>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</si>
  <si>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</si>
  <si>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</si>
  <si>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</si>
  <si>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</si>
  <si>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</si>
  <si>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</si>
  <si>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</si>
  <si>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</si>
  <si>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</si>
  <si>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</si>
  <si>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</si>
  <si>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</si>
  <si>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</si>
  <si>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</si>
  <si>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</si>
  <si>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</si>
  <si>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</si>
  <si>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</si>
  <si>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</si>
  <si>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</si>
  <si>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</si>
  <si>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</si>
  <si>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</si>
  <si>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</si>
  <si>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</si>
  <si>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</si>
  <si>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</si>
  <si>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</si>
  <si>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</si>
  <si>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</si>
  <si>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</si>
  <si>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</si>
  <si>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</si>
  <si>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</si>
  <si>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</si>
  <si>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</si>
  <si>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</si>
  <si>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</si>
  <si>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</si>
  <si>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</si>
  <si>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</si>
  <si>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</si>
  <si>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</si>
  <si>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</si>
  <si>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</si>
  <si>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</si>
  <si>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</si>
  <si>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</si>
  <si>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</si>
  <si>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</si>
  <si>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</si>
  <si>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</si>
  <si>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</si>
  <si>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</si>
  <si>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</si>
  <si>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</si>
  <si>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</si>
  <si>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</si>
  <si>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</si>
  <si>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</si>
  <si>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</si>
  <si>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</si>
  <si>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</si>
  <si>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</si>
  <si>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</si>
  <si>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</si>
  <si>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</si>
  <si>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</si>
  <si>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</si>
  <si>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</si>
  <si>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</si>
  <si>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</si>
  <si>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</si>
  <si>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</si>
  <si>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</si>
  <si>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</si>
  <si>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</si>
  <si>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</si>
  <si>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</si>
  <si>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</si>
  <si>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</si>
  <si>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</si>
  <si>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</si>
  <si>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</si>
  <si>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</si>
  <si>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</si>
  <si>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</si>
  <si>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</si>
  <si>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</si>
  <si>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</si>
  <si>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</si>
  <si>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</si>
  <si>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</si>
  <si>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</si>
  <si>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</si>
  <si>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</si>
  <si>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</si>
  <si>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</si>
  <si>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</si>
  <si>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</si>
  <si>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</si>
  <si>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</si>
  <si>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</si>
  <si>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</si>
  <si>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</si>
  <si>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</si>
  <si>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</si>
  <si>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</si>
  <si>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</si>
  <si>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</si>
  <si>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</si>
  <si>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</si>
  <si>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</si>
  <si>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</si>
  <si>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</si>
  <si>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</si>
  <si>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</si>
  <si>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</si>
  <si>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</si>
  <si>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</si>
  <si>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</si>
  <si>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</si>
  <si>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</si>
  <si>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</si>
  <si>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</si>
  <si>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</si>
  <si>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</si>
  <si>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</si>
  <si>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</si>
  <si>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</si>
  <si>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</si>
  <si>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</si>
  <si>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</si>
  <si>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</si>
  <si>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</si>
  <si>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</si>
  <si>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</si>
  <si>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</si>
  <si>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</si>
  <si>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</si>
  <si>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</si>
  <si>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</si>
  <si>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</si>
  <si>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</si>
  <si>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</si>
  <si>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</si>
  <si>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</si>
  <si>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</si>
  <si>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</si>
  <si>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</si>
  <si>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</si>
  <si>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</si>
  <si>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</si>
  <si>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</si>
  <si>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</si>
  <si>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</si>
  <si>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</si>
  <si>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</si>
  <si>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</si>
  <si>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</si>
  <si>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</si>
  <si>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</si>
  <si>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</si>
  <si>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</si>
  <si>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</si>
  <si>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</si>
  <si>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</si>
  <si>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</si>
  <si>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</si>
  <si>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</si>
  <si>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</si>
  <si>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</si>
  <si>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</si>
  <si>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</si>
  <si>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</si>
  <si>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</si>
  <si>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</si>
  <si>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</si>
  <si>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</si>
  <si>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</si>
  <si>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</si>
  <si>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</si>
  <si>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</si>
  <si>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</si>
  <si>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</si>
  <si>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</si>
  <si>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</si>
  <si>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</si>
  <si>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</si>
  <si>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</si>
  <si>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</si>
  <si>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</si>
  <si>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</si>
  <si>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</si>
  <si>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</si>
  <si>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</si>
  <si>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</si>
  <si>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</si>
  <si>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</si>
  <si>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</si>
  <si>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</si>
  <si>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</si>
  <si>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</si>
  <si>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</si>
  <si>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</si>
  <si>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</si>
  <si>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</si>
  <si>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</si>
  <si>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</si>
  <si>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</si>
  <si>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</si>
  <si>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</si>
  <si>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</si>
  <si>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</si>
  <si>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</si>
  <si>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</si>
  <si>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</si>
  <si>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</si>
  <si>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</si>
  <si>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</si>
  <si>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</si>
  <si>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</si>
  <si>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</si>
  <si>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</si>
  <si>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</si>
  <si>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</si>
  <si>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</si>
  <si>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</si>
  <si>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</si>
  <si>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</si>
  <si>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</si>
  <si>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</si>
  <si>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</si>
  <si>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</si>
  <si>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</si>
  <si>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</si>
  <si>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</si>
  <si>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</si>
  <si>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</si>
  <si>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</si>
  <si>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</si>
  <si>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</si>
  <si>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</si>
  <si>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</si>
  <si>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</si>
  <si>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</si>
  <si>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</si>
  <si>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</si>
  <si>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</si>
  <si>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</si>
  <si>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</si>
  <si>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</si>
  <si>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</si>
  <si>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</si>
  <si>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</si>
  <si>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</si>
  <si>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</si>
  <si>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</si>
  <si>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</si>
  <si>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</si>
  <si>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</si>
  <si>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</si>
  <si>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</si>
  <si>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</si>
  <si>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</si>
  <si>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</si>
  <si>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</si>
  <si>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</si>
  <si>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</si>
  <si>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</si>
  <si>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</si>
  <si>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</si>
  <si>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</si>
  <si>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</si>
  <si>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</si>
  <si>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</si>
  <si>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</si>
  <si>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</si>
  <si>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</si>
  <si>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</si>
  <si>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</si>
  <si>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</si>
  <si>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</si>
  <si>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</si>
  <si>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</si>
  <si>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</si>
  <si>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</si>
  <si>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</si>
  <si>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</si>
  <si>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</si>
  <si>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</si>
  <si>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</si>
  <si>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</si>
  <si>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</si>
  <si>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</si>
  <si>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</si>
  <si>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</si>
  <si>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</si>
  <si>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</si>
  <si>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</si>
  <si>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</si>
  <si>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</si>
  <si>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</si>
  <si>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</si>
  <si>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</si>
  <si>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</si>
  <si>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</si>
  <si>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</si>
  <si>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</si>
  <si>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</si>
  <si>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</si>
  <si>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</si>
  <si>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</si>
  <si>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</si>
  <si>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</si>
  <si>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</si>
  <si>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</si>
  <si>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</si>
  <si>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</si>
  <si>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</si>
  <si>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</si>
  <si>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</si>
  <si>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</si>
  <si>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</si>
  <si>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</si>
  <si>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</si>
  <si>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</si>
  <si>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</si>
  <si>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</si>
  <si>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</si>
  <si>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</si>
  <si>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</si>
  <si>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</si>
  <si>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</si>
  <si>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</si>
  <si>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</si>
  <si>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</si>
  <si>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</si>
  <si>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</si>
  <si>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</si>
  <si>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</si>
  <si>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</si>
  <si>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</si>
  <si>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</si>
  <si>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</si>
  <si>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</si>
  <si>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</si>
  <si>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</si>
  <si>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</si>
  <si>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</si>
  <si>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</si>
  <si>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</si>
  <si>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</si>
  <si>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</si>
  <si>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</si>
  <si>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</si>
  <si>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</si>
  <si>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</si>
  <si>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</si>
  <si>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</si>
  <si>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</si>
  <si>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</si>
  <si>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</si>
  <si>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</si>
  <si>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</si>
  <si>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</si>
  <si>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</si>
  <si>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</si>
  <si>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</si>
  <si>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</si>
  <si>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</si>
  <si>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</si>
  <si>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</si>
  <si>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</si>
  <si>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</si>
  <si>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</si>
  <si>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</si>
  <si>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</si>
  <si>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</si>
  <si>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</si>
  <si>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</si>
  <si>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</si>
  <si>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</si>
  <si>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</si>
  <si>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</si>
  <si>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</si>
  <si>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</si>
  <si>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</si>
  <si>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</si>
  <si>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</si>
  <si>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</si>
  <si>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</si>
  <si>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</si>
  <si>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</si>
  <si>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</si>
  <si>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</si>
  <si>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</si>
  <si>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</si>
  <si>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</si>
  <si>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</si>
  <si>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</si>
  <si>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</si>
  <si>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</si>
  <si>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</si>
  <si>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</si>
  <si>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</si>
  <si>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</si>
  <si>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</si>
  <si>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</si>
  <si>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</si>
  <si>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</si>
  <si>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</si>
  <si>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</si>
  <si>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</si>
  <si>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</si>
  <si>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</si>
  <si>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</si>
  <si>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</si>
  <si>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</si>
  <si>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</si>
  <si>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</si>
  <si>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</si>
  <si>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</si>
  <si>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</si>
  <si>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</si>
  <si>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</si>
  <si>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</si>
  <si>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</si>
  <si>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</si>
  <si>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</si>
  <si>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</si>
  <si>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</si>
  <si>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</si>
  <si>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</si>
  <si>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</si>
  <si>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</si>
  <si>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</si>
  <si>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</si>
  <si>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</si>
  <si>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</si>
  <si>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</si>
  <si>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</si>
  <si>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</si>
  <si>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</si>
  <si>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</si>
  <si>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</si>
  <si>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</si>
  <si>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</si>
  <si>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</si>
  <si>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</si>
  <si>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</si>
  <si>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</si>
  <si>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</si>
  <si>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</si>
  <si>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</si>
  <si>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</si>
  <si>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</si>
  <si>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</si>
  <si>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</si>
  <si>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</si>
  <si>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</si>
  <si>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</si>
  <si>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</si>
  <si>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</si>
  <si>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</si>
  <si>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</si>
  <si>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</si>
  <si>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</si>
  <si>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</si>
  <si>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</si>
  <si>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</si>
  <si>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</si>
  <si>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</si>
  <si>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</si>
  <si>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</si>
  <si>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</si>
  <si>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</si>
  <si>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</si>
  <si>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</si>
  <si>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</si>
  <si>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</si>
  <si>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</si>
  <si>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</si>
  <si>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</si>
  <si>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</si>
  <si>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</si>
  <si>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</si>
  <si>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</si>
  <si>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</si>
  <si>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</si>
  <si>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</si>
  <si>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</si>
  <si>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</si>
  <si>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</si>
  <si>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</si>
  <si>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</si>
  <si>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</si>
  <si>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</si>
  <si>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</si>
  <si>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</si>
  <si>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</si>
  <si>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</si>
  <si>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</si>
  <si>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</si>
  <si>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</si>
  <si>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</si>
  <si>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</si>
  <si>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</si>
  <si>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</si>
  <si>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</si>
  <si>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</si>
  <si>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</si>
  <si>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</si>
  <si>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</si>
  <si>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</si>
  <si>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</si>
  <si>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</si>
  <si>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</si>
  <si>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</si>
  <si>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</si>
  <si>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</si>
  <si>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</si>
  <si>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</si>
  <si>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</si>
  <si>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</si>
  <si>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</si>
  <si>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</si>
  <si>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</si>
  <si>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</si>
  <si>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</si>
  <si>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</si>
  <si>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</si>
  <si>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</si>
  <si>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</si>
  <si>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</si>
  <si>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</si>
  <si>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</si>
  <si>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</si>
  <si>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</si>
  <si>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</si>
  <si>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</si>
  <si>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</si>
  <si>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</si>
  <si>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</si>
  <si>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</si>
  <si>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</si>
  <si>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</si>
  <si>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</si>
  <si>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</si>
  <si>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</si>
  <si>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</si>
  <si>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</si>
  <si>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</si>
  <si>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</si>
  <si>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</si>
  <si>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</si>
  <si>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</si>
  <si>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</si>
  <si>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</si>
  <si>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</si>
  <si>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</si>
  <si>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</si>
  <si>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</si>
  <si>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</si>
  <si>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</si>
  <si>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</si>
  <si>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</si>
  <si>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</si>
  <si>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</si>
  <si>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</si>
  <si>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</si>
  <si>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</si>
  <si>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</si>
  <si>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</si>
  <si>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</si>
  <si>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</si>
  <si>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</si>
  <si>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</si>
  <si>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</si>
  <si>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</si>
  <si>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</si>
  <si>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</si>
  <si>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</si>
  <si>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</si>
  <si>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</si>
  <si>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</si>
  <si>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</si>
  <si>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</si>
  <si>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</si>
  <si>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</si>
  <si>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</si>
  <si>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</si>
  <si>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</si>
  <si>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</si>
  <si>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</si>
  <si>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</si>
  <si>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</si>
  <si>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</si>
  <si>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</si>
  <si>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</si>
  <si>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</si>
  <si>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</si>
  <si>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</si>
  <si>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</si>
  <si>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</si>
  <si>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</si>
  <si>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</si>
  <si>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</si>
  <si>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</si>
  <si>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</si>
  <si>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</si>
  <si>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</si>
  <si>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</si>
  <si>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</si>
  <si>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</si>
  <si>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</si>
  <si>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</si>
  <si>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</si>
  <si>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</si>
  <si>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</si>
  <si>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</si>
  <si>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</si>
  <si>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</si>
  <si>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</si>
  <si>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</si>
  <si>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</si>
  <si>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</si>
  <si>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</si>
  <si>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</si>
  <si>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</si>
  <si>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</si>
  <si>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</si>
  <si>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</si>
  <si>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</si>
  <si>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</si>
  <si>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</si>
  <si>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</si>
  <si>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</si>
  <si>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</si>
  <si>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</si>
  <si>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</si>
  <si>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</si>
  <si>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</si>
  <si>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</si>
  <si>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</si>
  <si>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</si>
  <si>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</si>
  <si>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</si>
  <si>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</si>
  <si>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</si>
  <si>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</si>
  <si>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</si>
  <si>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</si>
  <si>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</si>
  <si>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</si>
  <si>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</si>
  <si>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</si>
  <si>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</si>
  <si>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</si>
  <si>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</si>
  <si>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</si>
  <si>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</si>
  <si>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</si>
  <si>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</si>
  <si>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</si>
  <si>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</si>
  <si>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</si>
  <si>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</si>
  <si>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</si>
  <si>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</si>
  <si>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</si>
  <si>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</si>
  <si>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</si>
  <si>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</si>
  <si>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</si>
  <si>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</si>
  <si>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</si>
  <si>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</si>
  <si>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</si>
  <si>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</si>
  <si>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</si>
  <si>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</si>
  <si>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</si>
  <si>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</si>
  <si>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</si>
  <si>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</si>
  <si>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</si>
  <si>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</si>
  <si>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</si>
  <si>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</si>
  <si>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</si>
  <si>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</si>
  <si>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</si>
  <si>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</si>
  <si>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</si>
  <si>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</si>
  <si>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</si>
  <si>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</si>
  <si>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</si>
  <si>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</si>
  <si>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</si>
  <si>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</si>
  <si>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</si>
  <si>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</si>
  <si>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</si>
  <si>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</si>
  <si>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</si>
  <si>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</si>
  <si>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</si>
  <si>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</si>
  <si>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</si>
  <si>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</si>
  <si>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</si>
  <si>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</si>
  <si>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</si>
  <si>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</si>
  <si>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</si>
  <si>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</si>
  <si>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</si>
  <si>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</si>
  <si>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</si>
  <si>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</si>
  <si>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</si>
  <si>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</si>
  <si>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</si>
  <si>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</si>
  <si>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</si>
  <si>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</si>
  <si>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</si>
  <si>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</si>
  <si>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</si>
  <si>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</si>
  <si>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</si>
  <si>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</si>
  <si>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</si>
  <si>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</si>
  <si>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</si>
  <si>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</si>
  <si>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</si>
  <si>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</si>
  <si>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</si>
  <si>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</si>
  <si>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</si>
  <si>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</si>
  <si>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</si>
  <si>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</si>
  <si>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</si>
  <si>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</si>
  <si>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</si>
  <si>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</si>
  <si>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</si>
  <si>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</si>
  <si>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</si>
  <si>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</si>
  <si>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</si>
  <si>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</si>
  <si>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</si>
  <si>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</si>
  <si>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</si>
  <si>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</si>
  <si>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</si>
  <si>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</si>
  <si>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</si>
  <si>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</si>
  <si>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</si>
  <si>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</si>
  <si>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</si>
  <si>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</si>
  <si>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</si>
  <si>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</si>
  <si>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</si>
  <si>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</si>
  <si>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</si>
  <si>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</si>
  <si>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</si>
  <si>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</si>
  <si>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</si>
  <si>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</si>
  <si>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</si>
  <si>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</si>
  <si>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</si>
  <si>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</si>
  <si>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</si>
  <si>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</si>
  <si>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</si>
  <si>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</si>
  <si>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</si>
  <si>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</si>
  <si>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</si>
  <si>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</si>
  <si>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</si>
  <si>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</si>
  <si>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</si>
  <si>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</si>
  <si>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</si>
  <si>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</si>
  <si>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</si>
  <si>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</si>
  <si>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</si>
  <si>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</si>
  <si>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</si>
  <si>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</si>
  <si>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</si>
  <si>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</si>
  <si>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</si>
  <si>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</si>
  <si>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</si>
  <si>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</si>
  <si>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</si>
  <si>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</si>
  <si>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</si>
  <si>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</si>
  <si>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</si>
  <si>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</si>
  <si>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</si>
  <si>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</si>
  <si>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</si>
  <si>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</si>
  <si>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</si>
  <si>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</si>
  <si>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</si>
  <si>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</si>
  <si>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</si>
  <si>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</si>
  <si>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</si>
  <si>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</si>
  <si>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</si>
  <si>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</si>
  <si>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</si>
  <si>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</si>
  <si>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</si>
  <si>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</si>
  <si>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</si>
  <si>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</si>
  <si>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</si>
  <si>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</si>
  <si>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</si>
  <si>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</si>
  <si>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</si>
  <si>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</si>
  <si>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</si>
  <si>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</si>
  <si>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</si>
  <si>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</si>
  <si>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</si>
  <si>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</si>
  <si>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</si>
  <si>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</si>
  <si>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</si>
  <si>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</si>
  <si>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</si>
  <si>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</si>
  <si>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</si>
  <si>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</si>
  <si>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</si>
  <si>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</si>
  <si>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</si>
  <si>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</si>
  <si>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</si>
  <si>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</si>
  <si>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</si>
  <si>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</si>
  <si>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</si>
  <si>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</si>
  <si>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</si>
  <si>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</si>
  <si>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</si>
  <si>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</si>
  <si>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</si>
  <si>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</si>
  <si>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</si>
  <si>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</si>
  <si>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</si>
  <si>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</si>
  <si>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</si>
  <si>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</si>
  <si>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</si>
  <si>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</si>
  <si>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</si>
  <si>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</si>
  <si>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</si>
  <si>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</si>
  <si>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</si>
  <si>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</si>
  <si>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</si>
  <si>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</si>
  <si>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</si>
  <si>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</si>
  <si>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</si>
  <si>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</si>
  <si>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</si>
  <si>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</si>
  <si>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</si>
  <si>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</si>
  <si>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</si>
  <si>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</si>
  <si>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</si>
  <si>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</si>
  <si>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</si>
  <si>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</si>
  <si>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</si>
  <si>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</si>
  <si>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</si>
  <si>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</si>
  <si>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</si>
  <si>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</si>
  <si>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</si>
  <si>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</si>
  <si>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</si>
  <si>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</si>
  <si>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</si>
  <si>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</si>
  <si>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</si>
  <si>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</si>
  <si>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</si>
  <si>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</si>
  <si>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</si>
  <si>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</si>
  <si>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</si>
  <si>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</si>
  <si>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</si>
  <si>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</si>
  <si>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</si>
  <si>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</si>
  <si>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</si>
  <si>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</si>
  <si>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</si>
  <si>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</si>
  <si>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</si>
  <si>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</si>
  <si>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</si>
  <si>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</si>
  <si>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</si>
  <si>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</si>
  <si>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</si>
  <si>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</si>
  <si>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</si>
  <si>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</si>
  <si>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</si>
  <si>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</si>
  <si>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</si>
  <si>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</si>
  <si>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</si>
  <si>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</si>
  <si>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</si>
  <si>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</si>
  <si>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</si>
  <si>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</si>
  <si>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</si>
  <si>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</si>
  <si>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</si>
  <si>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</si>
  <si>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</si>
  <si>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</si>
  <si>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</si>
  <si>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</si>
  <si>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</si>
  <si>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</si>
  <si>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</si>
  <si>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</si>
  <si>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</si>
  <si>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</si>
  <si>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</si>
  <si>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</si>
  <si>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</si>
  <si>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</si>
  <si>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</si>
  <si>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</si>
  <si>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</si>
  <si>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</si>
  <si>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</si>
  <si>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</si>
  <si>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</si>
  <si>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</si>
  <si>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</si>
  <si>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</si>
  <si>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</si>
  <si>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</si>
  <si>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</si>
  <si>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</si>
  <si>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</si>
  <si>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</si>
  <si>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</si>
  <si>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</si>
  <si>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</si>
  <si>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</si>
  <si>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</si>
  <si>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</si>
  <si>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</si>
  <si>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</si>
  <si>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</si>
  <si>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</si>
  <si>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</si>
  <si>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</si>
  <si>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</si>
  <si>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</si>
  <si>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</si>
  <si>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</si>
  <si>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</si>
  <si>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</si>
  <si>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</si>
  <si>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</si>
  <si>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</si>
  <si>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</si>
  <si>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</si>
  <si>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</si>
  <si>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</si>
  <si>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</si>
  <si>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</si>
  <si>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</si>
  <si>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</si>
  <si>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</si>
  <si>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</si>
  <si>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</si>
  <si>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</si>
  <si>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</si>
  <si>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</si>
  <si>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</si>
  <si>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</si>
  <si>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</si>
  <si>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</si>
  <si>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</si>
  <si>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</si>
  <si>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</si>
  <si>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</si>
  <si>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</si>
  <si>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</si>
  <si>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</si>
  <si>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</si>
  <si>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</si>
  <si>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</si>
  <si>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</si>
  <si>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</si>
  <si>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</si>
  <si>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</si>
  <si>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</si>
  <si>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</si>
  <si>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</si>
  <si>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</si>
  <si>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</si>
  <si>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</si>
  <si>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</si>
  <si>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</si>
  <si>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</si>
  <si>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</si>
  <si>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</si>
  <si>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</si>
  <si>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</si>
  <si>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</si>
  <si>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</si>
  <si>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</si>
  <si>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</si>
  <si>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</si>
  <si>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</si>
  <si>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</si>
  <si>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</si>
  <si>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</si>
  <si>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</si>
  <si>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</si>
  <si>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</si>
  <si>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</si>
  <si>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</si>
  <si>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</si>
  <si>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</si>
  <si>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</si>
  <si>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</si>
  <si>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</si>
  <si>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</si>
  <si>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</si>
  <si>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</si>
  <si>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</si>
  <si>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</si>
  <si>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</si>
  <si>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</si>
  <si>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</si>
  <si>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</si>
  <si>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</si>
  <si>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</si>
  <si>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</si>
  <si>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</si>
  <si>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</si>
  <si>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</si>
  <si>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</si>
  <si>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</si>
  <si>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</si>
  <si>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</si>
  <si>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</si>
  <si>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</si>
  <si>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</si>
  <si>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</si>
  <si>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</si>
  <si>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</si>
  <si>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</si>
  <si>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</si>
  <si>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</si>
  <si>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</si>
  <si>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</si>
  <si>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</si>
  <si>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</si>
  <si>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</si>
  <si>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</si>
  <si>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</si>
  <si>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</si>
  <si>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</si>
  <si>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</si>
  <si>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</si>
  <si>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</si>
  <si>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</si>
  <si>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</si>
  <si>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</si>
  <si>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</si>
  <si>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</si>
  <si>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</si>
  <si>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</si>
  <si>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</si>
  <si>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</si>
  <si>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</si>
  <si>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</si>
  <si>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</si>
  <si>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</si>
  <si>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</si>
  <si>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</si>
  <si>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</si>
  <si>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</si>
  <si>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</si>
  <si>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</si>
  <si>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</si>
  <si>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</si>
  <si>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</si>
  <si>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</si>
  <si>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</si>
  <si>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</si>
  <si>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</si>
  <si>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</si>
  <si>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</si>
  <si>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</si>
  <si>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</si>
  <si>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</si>
  <si>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</si>
  <si>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</si>
  <si>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</si>
  <si>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</si>
  <si>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</si>
  <si>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</si>
  <si>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</si>
  <si>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</si>
  <si>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</si>
  <si>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</si>
  <si>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</si>
  <si>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</si>
  <si>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</si>
  <si>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</si>
  <si>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</si>
  <si>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</si>
  <si>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</si>
  <si>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</si>
  <si>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</si>
  <si>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</si>
  <si>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</si>
  <si>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</si>
  <si>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</si>
  <si>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</si>
  <si>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</si>
  <si>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</si>
  <si>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</si>
  <si>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</si>
  <si>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</si>
  <si>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</si>
  <si>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</si>
  <si>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</si>
  <si>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</si>
  <si>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</si>
  <si>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</si>
  <si>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</si>
  <si>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</si>
  <si>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</si>
  <si>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</si>
  <si>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</si>
  <si>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</si>
  <si>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</si>
  <si>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</si>
  <si>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</si>
  <si>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</si>
  <si>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</si>
  <si>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</si>
  <si>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</si>
  <si>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</si>
  <si>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</si>
  <si>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</si>
  <si>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</si>
  <si>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</si>
  <si>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</si>
  <si>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</si>
  <si>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</si>
  <si>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</si>
  <si>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</si>
  <si>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</si>
  <si>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</si>
  <si>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</si>
  <si>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</si>
  <si>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</si>
  <si>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</si>
  <si>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</si>
  <si>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</si>
  <si>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</si>
  <si>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</si>
  <si>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</si>
  <si>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</si>
  <si>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</si>
  <si>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</si>
  <si>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</si>
  <si>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</si>
  <si>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</si>
  <si>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</si>
  <si>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</si>
  <si>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</si>
  <si>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</si>
  <si>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</si>
  <si>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</si>
  <si>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</si>
  <si>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</si>
  <si>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</si>
  <si>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</si>
  <si>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</si>
  <si>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</si>
  <si>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</si>
  <si>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</si>
  <si>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</si>
  <si>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</si>
  <si>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</si>
  <si>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</si>
  <si>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</si>
  <si>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</si>
  <si>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</si>
  <si>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</si>
  <si>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</si>
  <si>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</si>
  <si>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</si>
  <si>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</si>
  <si>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</si>
  <si>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</si>
  <si>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</si>
  <si>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</si>
  <si>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</si>
  <si>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</si>
  <si>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</si>
  <si>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</si>
  <si>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</si>
  <si>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</si>
  <si>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</si>
  <si>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</si>
  <si>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</si>
  <si>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</si>
  <si>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</si>
  <si>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</si>
  <si>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</si>
  <si>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</si>
  <si>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</si>
  <si>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</si>
  <si>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</si>
  <si>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</si>
  <si>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</si>
  <si>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</si>
  <si>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</si>
  <si>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</si>
  <si>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</si>
  <si>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</si>
  <si>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</si>
  <si>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</si>
  <si>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</si>
  <si>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</si>
  <si>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</si>
  <si>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</si>
  <si>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</si>
  <si>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</si>
  <si>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</si>
  <si>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</si>
  <si>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</si>
  <si>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</si>
  <si>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</si>
  <si>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</si>
  <si>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</si>
  <si>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</si>
  <si>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</si>
  <si>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</si>
  <si>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</si>
  <si>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</si>
  <si>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</si>
  <si>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</si>
  <si>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</si>
  <si>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</si>
  <si>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</si>
  <si>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</si>
  <si>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</si>
  <si>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</si>
  <si>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</si>
  <si>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</si>
  <si>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</si>
  <si>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</si>
  <si>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</si>
  <si>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</si>
  <si>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</si>
  <si>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</si>
  <si>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</si>
  <si>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</si>
  <si>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</si>
  <si>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</si>
  <si>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</si>
  <si>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</si>
  <si>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</si>
  <si>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</si>
  <si>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</si>
  <si>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</si>
  <si>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</si>
  <si>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</si>
  <si>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</si>
  <si>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</si>
  <si>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</si>
  <si>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</si>
  <si>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</si>
  <si>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</si>
  <si>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</si>
  <si>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</si>
  <si>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</si>
  <si>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</si>
  <si>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</si>
  <si>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</si>
  <si>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</si>
  <si>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</si>
  <si>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</si>
  <si>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</si>
  <si>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</si>
  <si>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</si>
  <si>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</si>
  <si>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</si>
  <si>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</si>
  <si>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</si>
  <si>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</si>
  <si>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</si>
  <si>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</si>
  <si>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</si>
  <si>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</si>
  <si>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</si>
  <si>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</si>
  <si>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</si>
  <si>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</si>
  <si>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</si>
  <si>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</si>
  <si>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</si>
  <si>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</si>
  <si>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</si>
  <si>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</si>
  <si>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</si>
  <si>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</si>
  <si>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</si>
  <si>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</si>
  <si>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</si>
  <si>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</si>
  <si>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</si>
  <si>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</si>
  <si>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</si>
  <si>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</si>
  <si>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</si>
  <si>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</si>
  <si>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</si>
  <si>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</si>
  <si>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</si>
  <si>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</si>
  <si>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</si>
  <si>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</si>
  <si>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</si>
  <si>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</si>
  <si>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</si>
  <si>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</si>
  <si>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</si>
  <si>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</si>
  <si>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</si>
  <si>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</si>
  <si>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</si>
  <si>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</si>
  <si>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</si>
  <si>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</si>
  <si>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</si>
  <si>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</si>
  <si>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</si>
  <si>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</si>
  <si>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</si>
  <si>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</si>
  <si>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</si>
  <si>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</si>
  <si>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</si>
  <si>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</si>
  <si>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</si>
  <si>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</si>
  <si>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</si>
  <si>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</si>
  <si>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</si>
  <si>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</si>
  <si>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</si>
  <si>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</si>
  <si>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</si>
  <si>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</si>
  <si>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</si>
  <si>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</si>
  <si>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</si>
  <si>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</si>
  <si>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</si>
  <si>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</si>
  <si>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</si>
  <si>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</si>
  <si>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</si>
  <si>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</si>
  <si>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</si>
  <si>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</si>
  <si>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</si>
  <si>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</si>
  <si>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</si>
  <si>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</si>
  <si>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</si>
  <si>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</si>
  <si>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</si>
  <si>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</si>
  <si>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</si>
  <si>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</si>
  <si>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</si>
  <si>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</si>
  <si>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</si>
  <si>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</si>
  <si>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</si>
  <si>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</si>
  <si>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</si>
  <si>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</si>
  <si>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</si>
  <si>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</si>
  <si>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</si>
  <si>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</si>
  <si>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</si>
  <si>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</si>
  <si>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</si>
  <si>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</si>
  <si>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</si>
  <si>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</si>
  <si>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</si>
  <si>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</si>
  <si>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</si>
  <si>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</si>
  <si>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</si>
  <si>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</si>
  <si>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</si>
  <si>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</si>
  <si>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</si>
  <si>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</si>
  <si>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</si>
  <si>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</si>
  <si>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</si>
  <si>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</si>
  <si>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</si>
  <si>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</si>
  <si>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</si>
  <si>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</si>
  <si>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</si>
  <si>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</si>
  <si>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</si>
  <si>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</si>
  <si>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</si>
  <si>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</si>
  <si>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</si>
  <si>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</si>
  <si>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</si>
  <si>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</si>
  <si>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</si>
  <si>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</si>
  <si>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</si>
  <si>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</si>
  <si>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</si>
  <si>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</si>
  <si>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</si>
  <si>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</si>
  <si>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</si>
  <si>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</si>
  <si>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</si>
  <si>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</si>
  <si>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</si>
  <si>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</si>
  <si>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</si>
  <si>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</si>
  <si>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</si>
  <si>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</si>
  <si>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</si>
  <si>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</si>
  <si>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</si>
  <si>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</si>
  <si>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</si>
  <si>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</si>
  <si>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</si>
  <si>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</si>
  <si>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</si>
  <si>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</si>
  <si>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</si>
  <si>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</si>
  <si>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</si>
  <si>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</si>
  <si>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</si>
  <si>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</si>
  <si>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</si>
  <si>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</si>
  <si>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</si>
  <si>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</si>
  <si>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</si>
  <si>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</si>
  <si>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</si>
  <si>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</si>
  <si>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</si>
  <si>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</si>
  <si>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</si>
  <si>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</si>
  <si>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</si>
  <si>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</si>
  <si>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</si>
  <si>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</si>
  <si>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</si>
  <si>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</si>
  <si>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</si>
  <si>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</si>
  <si>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</si>
  <si>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</si>
  <si>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</si>
  <si>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</si>
  <si>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</si>
  <si>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</si>
  <si>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</si>
  <si>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</si>
  <si>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</si>
  <si>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</si>
  <si>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</si>
  <si>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</si>
  <si>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</si>
  <si>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</si>
  <si>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</si>
  <si>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</si>
  <si>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</si>
  <si>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</si>
  <si>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</si>
  <si>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</si>
  <si>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</si>
  <si>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</si>
  <si>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</si>
  <si>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</si>
  <si>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</si>
  <si>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</si>
  <si>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</si>
  <si>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</si>
  <si>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</si>
  <si>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</si>
  <si>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</si>
  <si>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</si>
  <si>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</si>
  <si>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</si>
  <si>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</si>
  <si>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</si>
  <si>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</si>
  <si>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</si>
  <si>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</si>
  <si>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</si>
  <si>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</si>
  <si>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</si>
  <si>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</si>
  <si>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</si>
  <si>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</si>
  <si>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</si>
  <si>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</si>
  <si>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</si>
  <si>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</si>
  <si>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</si>
  <si>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</si>
  <si>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</si>
  <si>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</si>
  <si>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</si>
  <si>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</si>
  <si>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</si>
  <si>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</si>
  <si>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</si>
  <si>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</si>
  <si>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</si>
  <si>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</si>
  <si>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</si>
  <si>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</si>
  <si>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</si>
  <si>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</si>
  <si>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</si>
  <si>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</si>
  <si>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</si>
  <si>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</si>
  <si>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</si>
  <si>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</si>
  <si>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</si>
  <si>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</si>
  <si>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</si>
  <si>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</si>
  <si>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</si>
  <si>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</si>
  <si>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</si>
  <si>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</si>
  <si>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</si>
  <si>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</si>
  <si>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</si>
  <si>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</si>
  <si>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</si>
  <si>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</si>
  <si>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</si>
  <si>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</si>
  <si>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</si>
  <si>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</si>
  <si>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</si>
  <si>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</si>
  <si>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</si>
  <si>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</si>
  <si>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</si>
  <si>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</si>
  <si>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</si>
  <si>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</si>
  <si>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</si>
  <si>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</si>
  <si>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</si>
  <si>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</si>
  <si>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</si>
  <si>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</si>
  <si>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</si>
  <si>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</si>
  <si>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</si>
  <si>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</si>
  <si>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</si>
  <si>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</si>
  <si>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</si>
  <si>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</si>
  <si>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</si>
  <si>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</si>
  <si>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</si>
  <si>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</si>
  <si>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</si>
  <si>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</si>
  <si>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</si>
  <si>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</si>
  <si>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</si>
  <si>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</si>
  <si>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</si>
  <si>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</si>
  <si>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</si>
  <si>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</si>
  <si>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</si>
  <si>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</si>
  <si>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</si>
  <si>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</si>
  <si>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</si>
  <si>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</si>
  <si>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</si>
  <si>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</si>
  <si>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</si>
  <si>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</si>
  <si>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</si>
  <si>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</si>
  <si>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</si>
  <si>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</si>
  <si>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</si>
  <si>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</si>
  <si>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</si>
  <si>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</si>
  <si>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</si>
  <si>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</si>
  <si>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</si>
  <si>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</si>
  <si>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</si>
  <si>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</si>
  <si>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</si>
  <si>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</si>
  <si>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</si>
  <si>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</si>
  <si>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</si>
  <si>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</si>
  <si>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</si>
  <si>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</si>
  <si>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</si>
  <si>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</si>
  <si>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</si>
  <si>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</si>
  <si>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</si>
  <si>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</si>
  <si>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</si>
  <si>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</si>
  <si>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</si>
  <si>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</si>
  <si>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</si>
  <si>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</si>
  <si>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</si>
  <si>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</si>
  <si>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</si>
  <si>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</si>
  <si>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</si>
  <si>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</si>
  <si>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</si>
  <si>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</si>
  <si>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</si>
  <si>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</si>
  <si>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</si>
  <si>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</si>
  <si>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</si>
  <si>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</si>
  <si>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</si>
  <si>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</si>
  <si>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</si>
  <si>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</si>
  <si>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</si>
  <si>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</si>
  <si>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</si>
  <si>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</si>
  <si>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</si>
  <si>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</si>
  <si>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</si>
  <si>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</si>
  <si>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</si>
  <si>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</si>
  <si>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</si>
  <si>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</si>
  <si>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</si>
  <si>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</si>
  <si>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</si>
  <si>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</si>
  <si>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</si>
  <si>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</si>
  <si>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</si>
  <si>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</si>
  <si>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</si>
  <si>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</si>
  <si>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</si>
  <si>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</si>
  <si>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</si>
  <si>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</si>
  <si>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</si>
  <si>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</si>
  <si>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</si>
  <si>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</si>
  <si>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</si>
  <si>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</si>
  <si>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</si>
  <si>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</si>
  <si>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</si>
  <si>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</si>
  <si>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</si>
  <si>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</si>
  <si>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</si>
  <si>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</si>
  <si>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</si>
  <si>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</si>
  <si>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</si>
  <si>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</si>
  <si>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</si>
  <si>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</si>
  <si>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</si>
  <si>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</si>
  <si>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</si>
  <si>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</si>
  <si>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</si>
  <si>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</si>
  <si>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</si>
  <si>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</si>
  <si>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</si>
  <si>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</si>
  <si>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</si>
  <si>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</si>
  <si>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</si>
  <si>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</si>
  <si>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</si>
  <si>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</si>
  <si>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</si>
  <si>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</si>
  <si>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</si>
  <si>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</si>
  <si>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</si>
  <si>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</si>
  <si>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</si>
  <si>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</si>
  <si>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</si>
  <si>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</si>
  <si>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</si>
  <si>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</si>
  <si>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</si>
  <si>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</si>
  <si>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</si>
  <si>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</si>
  <si>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</si>
  <si>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</si>
  <si>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</si>
  <si>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</si>
  <si>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</si>
  <si>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</si>
  <si>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</si>
  <si>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</si>
  <si>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</si>
  <si>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</si>
  <si>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</si>
  <si>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</si>
  <si>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</si>
  <si>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</si>
  <si>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</si>
  <si>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</si>
  <si>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</si>
  <si>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</si>
  <si>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</si>
  <si>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</si>
  <si>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</si>
  <si>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</si>
  <si>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</si>
  <si>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</si>
  <si>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</si>
  <si>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</si>
  <si>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</si>
  <si>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</si>
  <si>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</si>
  <si>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</si>
  <si>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</si>
  <si>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</si>
  <si>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</si>
  <si>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</si>
  <si>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</si>
  <si>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</si>
  <si>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</si>
  <si>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</si>
  <si>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</si>
  <si>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</si>
  <si>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</si>
  <si>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</si>
  <si>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</si>
  <si>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</si>
  <si>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</si>
  <si>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</si>
  <si>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</si>
  <si>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</si>
  <si>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</si>
  <si>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</si>
  <si>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</si>
  <si>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</si>
  <si>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</si>
  <si>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</si>
  <si>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</si>
  <si>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</si>
  <si>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</si>
  <si>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</si>
  <si>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</si>
  <si>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</si>
  <si>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</si>
  <si>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</si>
  <si>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</si>
  <si>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</si>
  <si>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</si>
  <si>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</si>
  <si>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</si>
  <si>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</si>
  <si>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</si>
  <si>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</si>
  <si>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</si>
  <si>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</si>
  <si>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</si>
  <si>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</si>
  <si>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</si>
  <si>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</si>
  <si>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</si>
  <si>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</si>
  <si>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</si>
  <si>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</si>
  <si>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</si>
  <si>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</si>
  <si>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</si>
  <si>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</si>
  <si>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</si>
  <si>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</si>
  <si>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</si>
  <si>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</si>
  <si>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</si>
  <si>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</si>
  <si>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</si>
  <si>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</si>
  <si>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</si>
  <si>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</si>
  <si>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</si>
  <si>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</si>
  <si>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</si>
  <si>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</si>
  <si>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</si>
  <si>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</si>
  <si>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</si>
  <si>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</si>
  <si>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</si>
  <si>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</si>
  <si>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</si>
  <si>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</si>
  <si>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</si>
  <si>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</si>
  <si>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</si>
  <si>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</si>
  <si>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</si>
  <si>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</si>
  <si>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</si>
  <si>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</si>
  <si>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</si>
  <si>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</si>
  <si>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</si>
  <si>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</si>
  <si>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</si>
  <si>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</si>
  <si>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</si>
  <si>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</si>
  <si>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</si>
  <si>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</si>
  <si>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</si>
  <si>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</si>
  <si>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</si>
  <si>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</si>
  <si>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</si>
  <si>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</si>
  <si>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</si>
  <si>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</si>
  <si>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</si>
  <si>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</si>
  <si>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</si>
  <si>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</si>
  <si>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</si>
  <si>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</si>
  <si>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</si>
  <si>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</si>
  <si>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</si>
  <si>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</si>
  <si>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</si>
  <si>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</si>
  <si>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</si>
  <si>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</si>
  <si>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</si>
  <si>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</si>
  <si>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</si>
  <si>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</si>
  <si>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</si>
  <si>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</si>
  <si>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</si>
  <si>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</si>
  <si>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</si>
  <si>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</si>
  <si>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</si>
  <si>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</si>
  <si>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</si>
  <si>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</si>
  <si>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</si>
  <si>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</si>
  <si>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</si>
  <si>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</si>
  <si>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</si>
  <si>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</si>
  <si>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</si>
  <si>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</si>
  <si>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</si>
  <si>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</si>
  <si>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</si>
  <si>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</si>
  <si>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</si>
  <si>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</si>
  <si>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</si>
  <si>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</si>
  <si>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</si>
  <si>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</si>
  <si>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</si>
  <si>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</si>
  <si>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</si>
  <si>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</si>
  <si>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</si>
  <si>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</si>
  <si>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</si>
  <si>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</si>
  <si>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</si>
  <si>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</si>
  <si>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</si>
  <si>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</si>
  <si>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</si>
  <si>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</si>
  <si>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</si>
  <si>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</si>
  <si>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</si>
  <si>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</si>
  <si>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</si>
  <si>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</si>
  <si>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</si>
  <si>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</si>
  <si>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</si>
  <si>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</si>
  <si>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</si>
  <si>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</si>
  <si>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</si>
  <si>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</si>
  <si>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</si>
  <si>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</si>
  <si>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</si>
  <si>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</si>
  <si>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</si>
  <si>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</si>
  <si>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</si>
  <si>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</si>
  <si>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</si>
  <si>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</si>
  <si>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</si>
  <si>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</si>
  <si>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</si>
  <si>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</si>
  <si>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</si>
  <si>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</si>
  <si>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</si>
  <si>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</si>
  <si>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</si>
  <si>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</si>
  <si>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</si>
  <si>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</si>
  <si>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</si>
  <si>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</si>
  <si>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</si>
  <si>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</si>
  <si>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</si>
  <si>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</si>
  <si>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</si>
  <si>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</si>
  <si>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</si>
  <si>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</si>
  <si>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</si>
  <si>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</si>
  <si>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</si>
  <si>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</si>
  <si>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</si>
  <si>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</si>
  <si>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</si>
  <si>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</si>
  <si>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</si>
  <si>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</si>
  <si>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</si>
  <si>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</si>
  <si>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</si>
  <si>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</si>
  <si>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</si>
  <si>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</si>
  <si>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</si>
  <si>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</si>
  <si>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</si>
  <si>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</si>
  <si>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</si>
  <si>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</si>
  <si>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</si>
  <si>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</si>
  <si>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</si>
  <si>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</si>
  <si>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</si>
  <si>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</si>
  <si>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</si>
  <si>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</si>
  <si>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</si>
  <si>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</si>
  <si>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</si>
  <si>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</si>
  <si>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</si>
  <si>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</si>
  <si>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</si>
  <si>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</si>
  <si>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</si>
  <si>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</si>
  <si>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</si>
  <si>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</si>
  <si>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</si>
  <si>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</si>
  <si>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</si>
  <si>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</si>
  <si>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</si>
  <si>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</si>
  <si>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</si>
  <si>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</si>
  <si>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</si>
  <si>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</si>
  <si>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</si>
  <si>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</si>
  <si>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</si>
  <si>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</si>
  <si>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</si>
  <si>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</si>
  <si>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</si>
  <si>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</si>
  <si>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</si>
  <si>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</si>
  <si>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</si>
  <si>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</si>
  <si>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</si>
  <si>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</si>
  <si>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</si>
  <si>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</si>
  <si>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</si>
  <si>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</si>
  <si>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</si>
  <si>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</si>
  <si>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</si>
  <si>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</si>
  <si>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</si>
  <si>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</si>
  <si>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</si>
  <si>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</si>
  <si>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</si>
  <si>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</si>
  <si>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</si>
  <si>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</si>
  <si>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</si>
  <si>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</si>
  <si>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</si>
  <si>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</si>
  <si>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</si>
  <si>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</si>
  <si>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</si>
  <si>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</si>
  <si>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</si>
  <si>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</si>
  <si>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</si>
  <si>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</si>
  <si>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</si>
  <si>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</si>
  <si>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</si>
  <si>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</si>
  <si>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</si>
  <si>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</si>
  <si>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</si>
  <si>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</si>
  <si>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</si>
  <si>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</si>
  <si>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</si>
  <si>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</si>
  <si>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</si>
  <si>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</si>
  <si>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</si>
  <si>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</si>
  <si>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</si>
  <si>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</si>
  <si>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</si>
  <si>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</si>
  <si>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</si>
  <si>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</si>
  <si>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</si>
  <si>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</si>
  <si>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</si>
  <si>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</si>
  <si>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</si>
  <si>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</si>
  <si>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</si>
  <si>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</si>
  <si>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</si>
  <si>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</si>
  <si>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</si>
  <si>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</si>
  <si>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</si>
  <si>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</si>
  <si>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</si>
  <si>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</si>
  <si>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</si>
  <si>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</si>
  <si>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</si>
  <si>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</si>
  <si>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</si>
  <si>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</si>
  <si>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</si>
  <si>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</si>
  <si>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</si>
  <si>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</si>
  <si>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</si>
  <si>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</si>
  <si>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</si>
  <si>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</si>
  <si>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</si>
  <si>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</si>
  <si>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</si>
  <si>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</si>
  <si>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</si>
  <si>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</si>
  <si>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</si>
  <si>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</si>
  <si>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</si>
  <si>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</si>
  <si>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</si>
  <si>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</si>
  <si>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</si>
  <si>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</si>
  <si>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</si>
  <si>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</si>
  <si>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</si>
  <si>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</si>
  <si>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</si>
  <si>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</si>
  <si>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</si>
  <si>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</si>
  <si>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</si>
  <si>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</si>
  <si>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</si>
  <si>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</si>
  <si>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</si>
  <si>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</si>
  <si>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</si>
  <si>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</si>
  <si>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</si>
  <si>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</si>
  <si>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</si>
  <si>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</si>
  <si>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</si>
  <si>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</si>
  <si>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</si>
  <si>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</si>
  <si>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</si>
  <si>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</si>
  <si>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</si>
  <si>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</si>
  <si>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</si>
  <si>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</si>
  <si>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</si>
  <si>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</si>
  <si>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</si>
  <si>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</si>
  <si>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</si>
  <si>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</si>
  <si>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</si>
  <si>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</si>
  <si>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</si>
  <si>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</si>
  <si>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</si>
  <si>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</si>
  <si>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</si>
  <si>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</si>
  <si>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</si>
  <si>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</si>
  <si>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</si>
  <si>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</si>
  <si>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</si>
  <si>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</si>
  <si>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</si>
  <si>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</si>
  <si>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</si>
  <si>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</si>
  <si>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</si>
  <si>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</si>
  <si>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</si>
  <si>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</si>
  <si>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</si>
  <si>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</si>
  <si>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</si>
  <si>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</si>
  <si>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</si>
  <si>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</si>
  <si>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</si>
  <si>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</si>
  <si>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</si>
  <si>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</si>
  <si>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</si>
  <si>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</si>
  <si>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</si>
  <si>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</si>
  <si>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</si>
  <si>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</si>
  <si>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</si>
  <si>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</si>
  <si>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</si>
  <si>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</si>
  <si>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</si>
  <si>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</si>
  <si>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</si>
  <si>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</si>
  <si>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</si>
  <si>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</si>
  <si>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</si>
  <si>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</si>
  <si>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</si>
  <si>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</si>
  <si>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</si>
  <si>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</si>
  <si>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</si>
  <si>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</si>
  <si>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</si>
  <si>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</si>
  <si>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</si>
  <si>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</si>
  <si>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</si>
  <si>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</si>
  <si>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</si>
  <si>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</si>
  <si>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</si>
  <si>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</si>
  <si>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</si>
  <si>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</si>
  <si>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</si>
  <si>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</si>
  <si>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</si>
  <si>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</si>
  <si>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</si>
  <si>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</si>
  <si>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</si>
  <si>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</si>
  <si>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</si>
  <si>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</si>
  <si>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</si>
  <si>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</si>
  <si>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</si>
  <si>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</si>
  <si>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</si>
  <si>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</si>
  <si>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</si>
  <si>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</si>
  <si>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</si>
  <si>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</si>
  <si>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</si>
  <si>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</si>
  <si>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</si>
  <si>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</si>
  <si>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</si>
  <si>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</si>
  <si>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</si>
  <si>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</si>
  <si>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</si>
  <si>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</si>
  <si>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</si>
  <si>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</si>
  <si>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</si>
  <si>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</si>
  <si>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</si>
  <si>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</si>
  <si>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</si>
  <si>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</si>
  <si>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</si>
  <si>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</si>
  <si>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</si>
  <si>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</si>
  <si>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</si>
  <si>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</si>
  <si>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</si>
  <si>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</si>
  <si>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</si>
  <si>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</si>
  <si>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</si>
  <si>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</si>
  <si>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</si>
  <si>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</si>
  <si>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</si>
  <si>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</si>
  <si>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</si>
  <si>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</si>
  <si>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</si>
  <si>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</si>
  <si>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</si>
  <si>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</si>
  <si>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</si>
  <si>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</si>
  <si>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</si>
  <si>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</si>
  <si>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</si>
  <si>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</si>
  <si>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</si>
  <si>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</si>
  <si>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</si>
  <si>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</si>
  <si>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</si>
  <si>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</si>
  <si>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</si>
  <si>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</si>
  <si>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</si>
  <si>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</si>
  <si>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</si>
  <si>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</si>
  <si>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</si>
  <si>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</si>
  <si>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</si>
  <si>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</si>
  <si>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</si>
  <si>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</si>
  <si>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</si>
  <si>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</si>
  <si>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</si>
  <si>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</si>
  <si>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</si>
  <si>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</si>
  <si>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</si>
  <si>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</si>
  <si>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</si>
  <si>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</si>
  <si>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</si>
  <si>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</si>
  <si>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</si>
  <si>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</si>
  <si>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</si>
  <si>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</si>
  <si>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</si>
  <si>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</si>
  <si>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</si>
  <si>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</si>
  <si>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</si>
  <si>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</si>
  <si>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</si>
  <si>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</si>
  <si>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</si>
  <si>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</si>
  <si>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</si>
  <si>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</si>
  <si>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</si>
  <si>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</si>
  <si>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</si>
  <si>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</si>
  <si>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</si>
  <si>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</si>
  <si>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</si>
  <si>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</si>
  <si>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</si>
  <si>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</si>
  <si>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</si>
  <si>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</si>
  <si>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</si>
  <si>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</si>
  <si>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</si>
  <si>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</si>
  <si>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</si>
  <si>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</si>
  <si>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</si>
  <si>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</si>
  <si>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</si>
  <si>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</si>
  <si>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</si>
  <si>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</si>
  <si>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</si>
  <si>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</si>
  <si>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</si>
  <si>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</si>
  <si>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</si>
  <si>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</si>
  <si>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</si>
  <si>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</si>
  <si>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</si>
  <si>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</si>
  <si>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</si>
  <si>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</si>
  <si>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</si>
  <si>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</si>
  <si>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</si>
  <si>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</si>
  <si>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</si>
  <si>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</si>
  <si>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</si>
  <si>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</si>
  <si>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</si>
  <si>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</si>
  <si>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</si>
  <si>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</si>
  <si>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</si>
  <si>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</si>
  <si>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</si>
  <si>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</si>
  <si>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</si>
  <si>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</si>
  <si>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</si>
  <si>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</si>
  <si>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</si>
  <si>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</si>
  <si>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</si>
  <si>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</si>
  <si>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</si>
  <si>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</si>
  <si>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</si>
  <si>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</si>
  <si>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</si>
  <si>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</si>
  <si>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</si>
  <si>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</si>
  <si>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</si>
  <si>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</si>
  <si>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</si>
  <si>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</si>
  <si>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</si>
  <si>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</si>
  <si>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</si>
  <si>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</si>
  <si>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</si>
  <si>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</si>
  <si>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</si>
  <si>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</si>
  <si>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</si>
  <si>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</si>
  <si>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</si>
  <si>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</si>
  <si>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</si>
  <si>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</si>
  <si>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</si>
  <si>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</si>
  <si>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</si>
  <si>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</si>
  <si>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</si>
  <si>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</si>
  <si>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</si>
  <si>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</si>
  <si>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</si>
  <si>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</si>
  <si>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</si>
  <si>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</si>
  <si>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</si>
  <si>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</si>
  <si>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</si>
  <si>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</si>
  <si>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</si>
  <si>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</si>
  <si>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</si>
  <si>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</si>
  <si>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</si>
  <si>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</si>
  <si>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</si>
  <si>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</si>
  <si>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</si>
  <si>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</si>
  <si>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</si>
  <si>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</si>
  <si>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</si>
  <si>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</si>
  <si>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</si>
  <si>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</si>
  <si>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</si>
  <si>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</si>
  <si>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</si>
  <si>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</si>
  <si>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</si>
  <si>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</si>
  <si>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</si>
  <si>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</si>
  <si>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</si>
  <si>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</si>
  <si>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</si>
  <si>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</si>
  <si>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</si>
  <si>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</si>
  <si>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</si>
  <si>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</si>
  <si>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</si>
  <si>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</si>
  <si>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</si>
  <si>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</si>
  <si>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</si>
  <si>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</si>
  <si>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</si>
  <si>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</si>
  <si>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</si>
  <si>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</si>
  <si>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</si>
  <si>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</si>
  <si>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</si>
  <si>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</si>
  <si>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</si>
  <si>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</si>
  <si>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</si>
  <si>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</si>
  <si>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</si>
  <si>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</si>
  <si>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</si>
  <si>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</si>
  <si>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</si>
  <si>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</si>
  <si>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</si>
  <si>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</si>
  <si>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</si>
  <si>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</si>
  <si>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</si>
  <si>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</si>
  <si>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</si>
  <si>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</si>
  <si>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</si>
  <si>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</si>
  <si>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</si>
  <si>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</si>
  <si>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</si>
  <si>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</si>
  <si>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</si>
  <si>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</si>
  <si>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</si>
  <si>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</si>
  <si>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</si>
  <si>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</si>
  <si>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</si>
  <si>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</si>
  <si>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</si>
  <si>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</si>
  <si>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</si>
  <si>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</si>
  <si>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</si>
  <si>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</si>
  <si>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</si>
  <si>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</si>
  <si>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</si>
  <si>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</si>
  <si>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</si>
  <si>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</si>
  <si>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</si>
  <si>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</si>
  <si>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</si>
  <si>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</si>
  <si>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</si>
  <si>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</si>
  <si>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</si>
  <si>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</si>
  <si>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</si>
  <si>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</si>
  <si>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</si>
  <si>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</si>
  <si>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</si>
  <si>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</si>
  <si>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</si>
  <si>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</si>
  <si>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</si>
  <si>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</si>
  <si>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</si>
  <si>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</si>
  <si>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</si>
  <si>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</si>
  <si>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</si>
  <si>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</si>
  <si>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</si>
  <si>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</si>
  <si>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</si>
  <si>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</si>
  <si>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</si>
  <si>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</si>
  <si>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</si>
  <si>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</si>
  <si>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</si>
  <si>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</si>
  <si>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</si>
  <si>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</si>
  <si>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</si>
  <si>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</si>
  <si>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</si>
  <si>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</si>
  <si>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</si>
  <si>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</si>
  <si>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</si>
  <si>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</si>
  <si>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</si>
  <si>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</si>
  <si>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</si>
  <si>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</si>
  <si>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</si>
  <si>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</si>
  <si>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</si>
  <si>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</si>
  <si>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</si>
  <si>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</si>
  <si>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</si>
  <si>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</si>
  <si>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</si>
  <si>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</si>
  <si>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</si>
  <si>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</si>
  <si>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</si>
  <si>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</si>
  <si>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</si>
  <si>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</si>
  <si>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</si>
  <si>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</si>
  <si>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</si>
  <si>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</si>
  <si>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</si>
  <si>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</si>
  <si>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</si>
  <si>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</si>
  <si>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</si>
  <si>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</si>
  <si>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</si>
  <si>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</si>
  <si>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</si>
  <si>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</si>
  <si>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</si>
  <si>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</si>
  <si>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</si>
  <si>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</si>
  <si>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</si>
  <si>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</si>
  <si>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</si>
  <si>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</si>
  <si>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</si>
  <si>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</si>
  <si>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</si>
  <si>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</si>
  <si>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</si>
  <si>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</si>
  <si>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</si>
  <si>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</si>
  <si>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</si>
  <si>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</si>
  <si>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</si>
  <si>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</si>
  <si>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</si>
  <si>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</si>
  <si>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</si>
  <si>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</si>
  <si>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</si>
  <si>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</si>
  <si>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</si>
  <si>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</si>
  <si>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</si>
  <si>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</si>
  <si>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</si>
  <si>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</si>
  <si>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</si>
  <si>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</si>
  <si>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</si>
  <si>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</si>
  <si>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</si>
  <si>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</si>
  <si>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</si>
  <si>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</si>
  <si>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</si>
  <si>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</si>
  <si>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</si>
  <si>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</si>
  <si>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</si>
  <si>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</si>
  <si>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</si>
  <si>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</si>
  <si>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</si>
  <si>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</si>
  <si>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</si>
  <si>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</si>
  <si>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</si>
  <si>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</si>
  <si>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</si>
  <si>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</si>
  <si>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</si>
  <si>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</si>
  <si>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</si>
  <si>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</si>
  <si>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</si>
  <si>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</si>
  <si>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</si>
  <si>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</si>
  <si>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</si>
  <si>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</si>
  <si>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</si>
  <si>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</si>
  <si>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</si>
  <si>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</si>
  <si>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</si>
  <si>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</si>
  <si>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</si>
  <si>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</si>
  <si>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</si>
  <si>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</si>
  <si>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</si>
  <si>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</si>
  <si>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</si>
  <si>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</si>
  <si>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</si>
  <si>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</si>
  <si>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</si>
  <si>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</si>
  <si>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</si>
  <si>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</si>
  <si>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</si>
  <si>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</si>
  <si>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</si>
  <si>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</si>
  <si>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</si>
  <si>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</si>
  <si>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</si>
  <si>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</si>
  <si>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</si>
  <si>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</si>
  <si>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</si>
  <si>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</si>
  <si>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</si>
  <si>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</si>
  <si>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</si>
  <si>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</si>
  <si>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</si>
  <si>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</si>
  <si>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</si>
  <si>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</si>
  <si>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</si>
  <si>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</si>
  <si>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</si>
  <si>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</si>
  <si>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</si>
  <si>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</si>
  <si>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</si>
  <si>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</si>
  <si>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</si>
  <si>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</si>
  <si>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</si>
  <si>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</si>
  <si>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</si>
  <si>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</si>
  <si>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</si>
  <si>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</si>
  <si>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</si>
  <si>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</si>
  <si>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</si>
  <si>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</si>
  <si>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</si>
  <si>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</si>
  <si>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</si>
  <si>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</si>
  <si>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</si>
  <si>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</si>
  <si>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</si>
  <si>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</si>
  <si>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</si>
  <si>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</si>
  <si>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</si>
  <si>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</si>
  <si>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</si>
  <si>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</si>
  <si>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</si>
  <si>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</si>
  <si>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</si>
  <si>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</si>
  <si>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</si>
  <si>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</si>
  <si>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</si>
  <si>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</si>
  <si>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</si>
  <si>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</si>
  <si>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</si>
  <si>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</si>
  <si>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</si>
  <si>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</si>
  <si>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</si>
  <si>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</si>
  <si>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</si>
  <si>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</si>
  <si>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</si>
  <si>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</si>
  <si>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</si>
  <si>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</si>
  <si>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</si>
  <si>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</si>
  <si>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</si>
  <si>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</si>
  <si>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</si>
  <si>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</si>
  <si>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</si>
  <si>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</si>
  <si>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</si>
  <si>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</si>
  <si>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</si>
  <si>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</si>
  <si>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</si>
  <si>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</si>
  <si>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</si>
  <si>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</si>
  <si>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</si>
  <si>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</si>
  <si>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</si>
  <si>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</si>
  <si>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</si>
  <si>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</si>
  <si>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</si>
  <si>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</si>
  <si>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</si>
  <si>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</si>
  <si>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</si>
  <si>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</si>
  <si>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</si>
  <si>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</si>
  <si>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</si>
  <si>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</si>
  <si>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</si>
  <si>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</si>
  <si>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</si>
  <si>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</si>
  <si>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</si>
  <si>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</si>
  <si>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</si>
  <si>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</si>
  <si>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</si>
  <si>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</si>
  <si>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</si>
  <si>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</si>
  <si>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</si>
  <si>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</si>
  <si>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</si>
  <si>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</si>
  <si>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</si>
  <si>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</si>
  <si>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</si>
  <si>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</si>
  <si>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</si>
  <si>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</si>
  <si>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</si>
  <si>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</si>
  <si>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</si>
  <si>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</si>
  <si>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</si>
  <si>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</si>
  <si>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</si>
  <si>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</si>
  <si>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</si>
  <si>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</si>
  <si>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</si>
  <si>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</si>
  <si>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</si>
  <si>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</si>
  <si>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</si>
  <si>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</si>
  <si>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</si>
  <si>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</si>
  <si>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</si>
  <si>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</si>
  <si>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</si>
  <si>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</si>
  <si>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</si>
  <si>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</si>
  <si>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</si>
  <si>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</si>
  <si>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</si>
  <si>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</si>
  <si>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</si>
  <si>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</si>
  <si>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</si>
  <si>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</si>
  <si>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</si>
  <si>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</si>
  <si>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</si>
  <si>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</si>
  <si>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</si>
  <si>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</si>
  <si>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</si>
  <si>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</si>
  <si>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</si>
  <si>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</si>
  <si>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</si>
  <si>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</si>
  <si>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</si>
  <si>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</si>
  <si>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</si>
  <si>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</si>
  <si>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</si>
  <si>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</si>
  <si>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</si>
  <si>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</si>
  <si>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</si>
  <si>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</si>
  <si>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</si>
  <si>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</si>
  <si>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</si>
  <si>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</si>
  <si>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</si>
  <si>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</si>
  <si>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</si>
  <si>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</si>
  <si>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</si>
  <si>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</si>
  <si>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</si>
  <si>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</si>
  <si>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</si>
  <si>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</si>
  <si>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</si>
  <si>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</si>
  <si>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</si>
  <si>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</si>
  <si>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</si>
  <si>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</si>
  <si>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</si>
  <si>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</si>
  <si>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</si>
  <si>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</si>
  <si>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</si>
  <si>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</si>
  <si>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</si>
  <si>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</si>
  <si>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</si>
  <si>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</si>
  <si>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</si>
  <si>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</si>
  <si>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</si>
  <si>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</si>
  <si>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</si>
  <si>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</si>
  <si>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</si>
  <si>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</si>
  <si>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</si>
  <si>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</si>
  <si>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</si>
  <si>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</si>
  <si>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</si>
  <si>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</si>
  <si>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</si>
  <si>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</si>
  <si>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</si>
  <si>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</si>
  <si>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</si>
  <si>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</si>
  <si>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</si>
  <si>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</si>
  <si>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</si>
  <si>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</si>
  <si>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</si>
  <si>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</si>
  <si>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</si>
  <si>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</si>
  <si>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</si>
  <si>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</si>
  <si>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</si>
  <si>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</si>
  <si>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</si>
  <si>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</si>
  <si>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</si>
  <si>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</si>
  <si>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</si>
  <si>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</si>
  <si>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</si>
  <si>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</si>
  <si>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</si>
  <si>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</si>
  <si>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</si>
  <si>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</si>
  <si>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</si>
  <si>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</si>
  <si>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</si>
  <si>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</si>
  <si>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</si>
  <si>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</si>
  <si>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</si>
  <si>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</si>
  <si>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</si>
  <si>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</si>
  <si>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</si>
  <si>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</si>
  <si>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</si>
  <si>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</si>
  <si>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</si>
  <si>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</si>
  <si>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</si>
  <si>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</si>
  <si>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</si>
  <si>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</si>
  <si>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</si>
  <si>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</si>
  <si>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</si>
  <si>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</si>
  <si>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</si>
  <si>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</si>
  <si>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</si>
  <si>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</si>
  <si>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</si>
  <si>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</si>
  <si>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</si>
  <si>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</si>
  <si>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</si>
  <si>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</si>
  <si>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</si>
  <si>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</si>
  <si>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</si>
  <si>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</si>
  <si>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</si>
  <si>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</si>
  <si>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</si>
  <si>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</si>
  <si>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</si>
  <si>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</si>
  <si>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</si>
  <si>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</si>
  <si>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</si>
  <si>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</si>
  <si>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</si>
  <si>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</si>
  <si>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</si>
  <si>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</si>
  <si>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</si>
  <si>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</si>
  <si>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</si>
  <si>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</si>
  <si>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</si>
  <si>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</si>
  <si>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</si>
  <si>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</si>
  <si>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</si>
  <si>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</si>
  <si>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</si>
  <si>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</si>
  <si>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</si>
  <si>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</si>
  <si>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</si>
  <si>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</si>
  <si>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</si>
  <si>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</si>
  <si>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</si>
  <si>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</si>
  <si>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</si>
  <si>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</si>
  <si>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</si>
  <si>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</si>
  <si>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</si>
  <si>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</si>
  <si>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</si>
  <si>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</si>
  <si>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</si>
  <si>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</si>
  <si>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</si>
  <si>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</si>
  <si>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</si>
  <si>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</si>
  <si>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</si>
  <si>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</si>
  <si>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</si>
  <si>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</si>
  <si>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</si>
  <si>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</si>
  <si>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</si>
  <si>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</si>
  <si>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</si>
  <si>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</si>
  <si>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</si>
  <si>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</si>
  <si>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</si>
  <si>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</si>
  <si>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</si>
  <si>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</si>
  <si>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</si>
  <si>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</si>
  <si>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</si>
  <si>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</si>
  <si>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</si>
  <si>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</si>
  <si>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</si>
  <si>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</si>
  <si>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</si>
  <si>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</si>
  <si>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</si>
  <si>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</si>
  <si>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</si>
  <si>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</si>
  <si>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</si>
  <si>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</si>
  <si>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</si>
  <si>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</si>
  <si>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</si>
  <si>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</si>
  <si>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</si>
  <si>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</si>
  <si>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</si>
  <si>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</si>
  <si>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</si>
  <si>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</si>
  <si>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</si>
  <si>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</si>
  <si>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</si>
  <si>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</si>
  <si>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</si>
  <si>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</si>
  <si>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</si>
  <si>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</si>
  <si>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</si>
  <si>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</si>
  <si>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</si>
  <si>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</si>
  <si>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</si>
  <si>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</si>
  <si>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</si>
  <si>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</si>
  <si>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</si>
  <si>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</si>
  <si>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</si>
  <si>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</si>
  <si>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</si>
  <si>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</si>
  <si>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</si>
  <si>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</si>
  <si>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</si>
  <si>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</si>
  <si>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</si>
  <si>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</si>
  <si>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</si>
  <si>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</si>
  <si>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</si>
  <si>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</si>
  <si>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</si>
  <si>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</si>
  <si>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</si>
  <si>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</si>
  <si>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</si>
  <si>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</si>
  <si>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</si>
  <si>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</si>
  <si>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</si>
  <si>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</si>
  <si>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</si>
  <si>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</si>
  <si>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</si>
  <si>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</si>
  <si>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</si>
  <si>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</si>
  <si>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</si>
  <si>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</si>
  <si>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</si>
  <si>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</si>
  <si>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</si>
  <si>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</si>
  <si>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</si>
  <si>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</si>
  <si>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</si>
  <si>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</si>
  <si>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</si>
  <si>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</si>
  <si>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</si>
  <si>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</si>
  <si>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</si>
  <si>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</si>
  <si>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</si>
  <si>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</si>
  <si>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</si>
  <si>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</si>
  <si>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</si>
  <si>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</si>
  <si>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</si>
  <si>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</si>
  <si>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</si>
  <si>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</si>
  <si>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</si>
  <si>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</si>
  <si>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</si>
  <si>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</si>
  <si>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</si>
  <si>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</si>
  <si>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</si>
  <si>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</si>
  <si>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</si>
  <si>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</si>
  <si>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</si>
  <si>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</si>
  <si>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</si>
  <si>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</si>
  <si>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</si>
  <si>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</si>
  <si>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</si>
  <si>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</si>
  <si>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</si>
  <si>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</si>
  <si>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</si>
  <si>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</si>
  <si>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</si>
  <si>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</si>
  <si>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</si>
  <si>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</si>
  <si>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</si>
  <si>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</si>
  <si>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</si>
  <si>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</si>
  <si>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</si>
  <si>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</si>
  <si>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</si>
  <si>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</si>
  <si>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</si>
  <si>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</si>
  <si>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</si>
  <si>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</si>
  <si>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</si>
  <si>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</si>
  <si>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</si>
  <si>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</si>
  <si>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</si>
  <si>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</si>
  <si>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</si>
  <si>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</si>
  <si>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</si>
  <si>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</si>
  <si>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</si>
  <si>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</si>
  <si>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</si>
  <si>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</si>
  <si>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</si>
  <si>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</si>
  <si>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</si>
  <si>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</si>
  <si>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</si>
  <si>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</si>
  <si>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</si>
  <si>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</si>
  <si>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</si>
  <si>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</si>
  <si>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</si>
  <si>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</si>
  <si>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</si>
  <si>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</si>
  <si>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</si>
  <si>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</si>
  <si>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</si>
  <si>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</si>
  <si>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</si>
  <si>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</si>
  <si>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</si>
  <si>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</si>
  <si>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</si>
  <si>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</si>
  <si>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</si>
  <si>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</si>
  <si>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</si>
  <si>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</si>
  <si>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</si>
  <si>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</si>
  <si>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</si>
  <si>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</si>
  <si>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</si>
  <si>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</si>
  <si>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</si>
  <si>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</si>
  <si>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</si>
  <si>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</si>
  <si>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</si>
  <si>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</si>
  <si>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</si>
  <si>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</si>
  <si>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</si>
  <si>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</si>
  <si>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</si>
  <si>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</si>
  <si>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</si>
  <si>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</si>
  <si>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</si>
  <si>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</si>
  <si>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</si>
  <si>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</si>
  <si>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</si>
  <si>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</si>
  <si>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</si>
  <si>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</si>
  <si>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</si>
  <si>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</si>
  <si>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</si>
  <si>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</si>
  <si>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</si>
  <si>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</si>
  <si>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</si>
  <si>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</si>
  <si>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</si>
  <si>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</si>
  <si>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</si>
  <si>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</si>
  <si>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</si>
  <si>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</si>
  <si>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</si>
  <si>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</si>
  <si>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</si>
  <si>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</si>
  <si>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</si>
  <si>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</si>
  <si>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</si>
  <si>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</si>
  <si>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</si>
  <si>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</si>
  <si>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</si>
  <si>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</si>
  <si>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</si>
  <si>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</si>
  <si>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</si>
  <si>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</si>
  <si>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</si>
  <si>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</si>
  <si>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</si>
  <si>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</si>
  <si>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</si>
  <si>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</si>
  <si>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</si>
  <si>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</si>
  <si>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</si>
  <si>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</si>
  <si>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</si>
  <si>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</si>
  <si>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</si>
  <si>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</si>
  <si>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</si>
  <si>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</si>
  <si>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</si>
  <si>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</si>
  <si>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</si>
  <si>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</si>
  <si>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</si>
  <si>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</si>
  <si>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</si>
  <si>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</si>
  <si>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</si>
  <si>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</si>
  <si>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</si>
  <si>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</si>
  <si>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</si>
  <si>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</si>
  <si>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</si>
  <si>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</si>
  <si>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</si>
  <si>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</si>
  <si>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</si>
  <si>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</si>
  <si>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</si>
  <si>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</si>
  <si>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</si>
  <si>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</si>
  <si>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</si>
  <si>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</si>
  <si>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</si>
  <si>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</si>
  <si>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</si>
  <si>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</si>
  <si>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</si>
  <si>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</si>
  <si>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</si>
  <si>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</si>
  <si>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</si>
  <si>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</si>
  <si>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</si>
  <si>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</si>
  <si>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</si>
  <si>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</si>
  <si>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</si>
  <si>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</si>
  <si>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</si>
  <si>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</si>
  <si>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</si>
  <si>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</si>
  <si>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</si>
  <si>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</si>
  <si>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</si>
  <si>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</si>
  <si>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</si>
  <si>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</si>
  <si>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</si>
  <si>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</si>
  <si>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</si>
  <si>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</si>
  <si>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</si>
  <si>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</si>
  <si>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</si>
  <si>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</si>
  <si>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</si>
  <si>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</si>
  <si>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</si>
  <si>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</si>
  <si>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</si>
  <si>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</si>
  <si>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</si>
  <si>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</si>
  <si>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</si>
  <si>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</si>
  <si>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</si>
  <si>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</si>
  <si>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</si>
  <si>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</si>
  <si>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</si>
  <si>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</si>
  <si>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</si>
  <si>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</si>
  <si>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</si>
  <si>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</si>
  <si>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</si>
  <si>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</si>
  <si>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</si>
  <si>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</si>
  <si>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</si>
  <si>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</si>
  <si>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</si>
  <si>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</si>
  <si>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</si>
  <si>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</si>
  <si>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</si>
  <si>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</si>
  <si>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</si>
  <si>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</si>
  <si>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</si>
  <si>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</si>
  <si>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</si>
  <si>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</si>
  <si>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</si>
  <si>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</si>
  <si>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</si>
  <si>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</si>
  <si>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</si>
  <si>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</si>
  <si>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</si>
  <si>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</si>
  <si>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</si>
  <si>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</si>
  <si>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</si>
  <si>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</si>
  <si>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</si>
  <si>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</si>
  <si>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</si>
  <si>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</si>
  <si>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</si>
  <si>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</si>
  <si>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</si>
  <si>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</si>
  <si>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</si>
  <si>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</si>
  <si>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</si>
  <si>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</si>
  <si>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</si>
  <si>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</si>
  <si>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</si>
  <si>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</si>
  <si>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</si>
  <si>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</si>
  <si>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</si>
  <si>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</si>
  <si>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</si>
  <si>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</si>
  <si>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</si>
  <si>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</si>
  <si>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</si>
  <si>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</si>
  <si>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</si>
  <si>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</si>
  <si>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</si>
  <si>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</si>
  <si>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</si>
  <si>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</si>
  <si>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</si>
  <si>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</si>
  <si>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</si>
  <si>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</si>
  <si>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</si>
  <si>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</si>
  <si>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</si>
  <si>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</si>
  <si>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</si>
  <si>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</si>
  <si>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</si>
  <si>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</si>
  <si>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</si>
  <si>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</si>
  <si>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</si>
  <si>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</si>
  <si>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</si>
  <si>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</si>
  <si>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</si>
  <si>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</si>
  <si>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</si>
  <si>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</si>
  <si>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</si>
  <si>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</si>
  <si>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</si>
  <si>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</si>
  <si>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</si>
  <si>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</si>
  <si>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</si>
  <si>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</si>
  <si>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</si>
  <si>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</si>
  <si>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</si>
  <si>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</si>
  <si>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</si>
  <si>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</si>
  <si>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</si>
  <si>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</si>
  <si>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</si>
  <si>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</si>
  <si>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</si>
  <si>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</si>
  <si>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</si>
  <si>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</si>
  <si>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</si>
  <si>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</si>
  <si>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</si>
  <si>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</si>
  <si>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</si>
  <si>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</si>
  <si>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</si>
  <si>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</si>
  <si>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</si>
  <si>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</si>
  <si>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</si>
  <si>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</si>
  <si>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</si>
  <si>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</si>
  <si>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</si>
  <si>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</si>
  <si>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</si>
  <si>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</si>
  <si>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</si>
  <si>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</si>
  <si>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</si>
  <si>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</si>
  <si>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</si>
  <si>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</si>
  <si>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</si>
  <si>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</si>
  <si>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</si>
  <si>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</si>
  <si>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</si>
  <si>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</si>
  <si>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</si>
  <si>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</si>
  <si>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</si>
  <si>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</si>
  <si>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</si>
  <si>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</si>
  <si>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</si>
  <si>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</si>
  <si>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</si>
  <si>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</si>
  <si>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</si>
  <si>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</si>
  <si>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</si>
  <si>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</si>
  <si>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</si>
  <si>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</si>
  <si>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</si>
  <si>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</si>
  <si>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</si>
  <si>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</si>
  <si>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</si>
  <si>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</si>
  <si>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</si>
  <si>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</si>
  <si>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</si>
  <si>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</si>
  <si>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</si>
  <si>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</si>
  <si>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</si>
  <si>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</si>
  <si>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</si>
  <si>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</si>
  <si>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</si>
  <si>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</si>
  <si>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</si>
  <si>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</si>
  <si>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</si>
  <si>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</si>
  <si>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</si>
  <si>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</si>
  <si>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</si>
  <si>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</si>
  <si>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</si>
  <si>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</si>
  <si>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</si>
  <si>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</si>
  <si>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</si>
  <si>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</si>
  <si>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</si>
  <si>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</si>
  <si>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</si>
  <si>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</si>
  <si>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</si>
  <si>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</si>
  <si>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</si>
  <si>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</si>
  <si>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</si>
  <si>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</si>
  <si>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</si>
  <si>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</si>
  <si>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</si>
  <si>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</si>
  <si>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</si>
  <si>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</si>
  <si>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</si>
  <si>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</si>
  <si>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</si>
  <si>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</si>
  <si>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</si>
  <si>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</si>
  <si>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</si>
  <si>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</si>
  <si>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</si>
  <si>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</si>
  <si>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</si>
  <si>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</si>
  <si>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</si>
  <si>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</si>
  <si>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</si>
  <si>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</si>
  <si>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</si>
  <si>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</si>
  <si>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</si>
  <si>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</si>
  <si>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</si>
  <si>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</si>
  <si>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</si>
  <si>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</si>
  <si>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</si>
  <si>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</si>
  <si>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</si>
  <si>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</si>
  <si>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</si>
  <si>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</si>
  <si>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</si>
  <si>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</si>
  <si>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</si>
  <si>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</si>
  <si>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</si>
  <si>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</si>
  <si>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</si>
  <si>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</si>
  <si>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</si>
  <si>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</si>
  <si>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</si>
  <si>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</si>
  <si>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</si>
  <si>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</si>
  <si>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</si>
  <si>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</si>
  <si>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</si>
  <si>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</si>
  <si>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</si>
  <si>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</si>
  <si>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</si>
  <si>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</si>
  <si>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</si>
  <si>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</si>
  <si>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</si>
  <si>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</si>
  <si>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</si>
  <si>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</si>
  <si>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</si>
  <si>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</si>
  <si>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</si>
  <si>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</si>
  <si>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</si>
  <si>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</si>
  <si>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</si>
  <si>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</si>
  <si>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</si>
  <si>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</si>
  <si>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</si>
  <si>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</si>
  <si>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</si>
  <si>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</si>
  <si>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</si>
  <si>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</si>
  <si>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</si>
  <si>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</si>
  <si>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</si>
  <si>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</si>
  <si>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</si>
  <si>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</si>
  <si>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</si>
  <si>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</si>
  <si>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</si>
  <si>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</si>
  <si>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</si>
  <si>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</si>
  <si>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</si>
  <si>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</si>
  <si>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</si>
  <si>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</si>
  <si>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</si>
  <si>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</si>
  <si>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</si>
  <si>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</si>
  <si>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</si>
  <si>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</si>
  <si>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</si>
  <si>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</si>
  <si>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</si>
  <si>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</si>
  <si>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</si>
  <si>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</si>
  <si>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</si>
  <si>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</si>
  <si>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</si>
  <si>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</si>
  <si>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</si>
  <si>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</si>
  <si>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</si>
  <si>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</si>
  <si>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</si>
  <si>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</si>
  <si>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</si>
  <si>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</si>
  <si>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</si>
  <si>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</si>
  <si>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</si>
  <si>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</si>
  <si>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</si>
  <si>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</si>
  <si>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</si>
  <si>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</si>
  <si>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</si>
  <si>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</si>
  <si>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</si>
  <si>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</si>
  <si>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</si>
  <si>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</si>
  <si>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</si>
  <si>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</si>
  <si>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</si>
  <si>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</si>
  <si>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</si>
  <si>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</si>
  <si>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</si>
  <si>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</si>
  <si>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</si>
  <si>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</si>
  <si>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</si>
  <si>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</si>
  <si>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</si>
  <si>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</si>
  <si>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</si>
  <si>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</si>
  <si>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</si>
  <si>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</si>
  <si>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</si>
  <si>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</si>
  <si>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</si>
  <si>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</si>
  <si>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</si>
  <si>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</si>
  <si>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</si>
  <si>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</si>
  <si>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</si>
  <si>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</si>
  <si>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</si>
  <si>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</si>
  <si>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</si>
  <si>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</si>
  <si>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</si>
  <si>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</si>
  <si>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</si>
  <si>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</si>
  <si>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</si>
  <si>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</si>
  <si>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</si>
  <si>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</si>
  <si>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</si>
  <si>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</si>
  <si>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</si>
  <si>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</si>
  <si>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</si>
  <si>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</si>
  <si>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</si>
  <si>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</si>
  <si>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</si>
  <si>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</si>
  <si>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</si>
  <si>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</si>
  <si>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</si>
  <si>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</si>
  <si>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</si>
  <si>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</si>
  <si>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</si>
  <si>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</si>
  <si>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</si>
  <si>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</si>
  <si>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</si>
  <si>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</si>
  <si>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</si>
  <si>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</si>
  <si>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</si>
  <si>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</si>
  <si>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</si>
  <si>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</si>
  <si>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</si>
  <si>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</si>
  <si>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</si>
  <si>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</si>
  <si>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</si>
  <si>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</si>
  <si>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</si>
  <si>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</si>
  <si>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</si>
  <si>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</si>
  <si>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</si>
  <si>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</si>
  <si>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</si>
  <si>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</si>
  <si>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</si>
  <si>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</si>
  <si>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</si>
  <si>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</si>
  <si>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</si>
  <si>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</si>
  <si>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</si>
  <si>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</si>
  <si>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</si>
  <si>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</si>
  <si>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</si>
  <si>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</si>
  <si>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</si>
  <si>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</si>
  <si>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</si>
  <si>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</si>
  <si>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</si>
  <si>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</si>
  <si>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</si>
  <si>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</si>
  <si>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</si>
  <si>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</si>
  <si>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</si>
  <si>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</si>
  <si>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</si>
  <si>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</si>
  <si>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</si>
  <si>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</si>
  <si>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</si>
  <si>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</si>
  <si>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</si>
  <si>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</si>
  <si>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</si>
  <si>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</si>
  <si>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</si>
  <si>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</si>
  <si>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</si>
  <si>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</si>
  <si>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</si>
  <si>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</si>
  <si>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</si>
  <si>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</si>
  <si>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</si>
  <si>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</si>
  <si>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</si>
  <si>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</si>
  <si>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</si>
  <si>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</si>
  <si>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</si>
  <si>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</si>
  <si>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</si>
  <si>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</si>
  <si>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</si>
  <si>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</si>
  <si>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</si>
  <si>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</si>
  <si>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</si>
  <si>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</si>
  <si>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</si>
  <si>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</si>
  <si>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</si>
  <si>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</si>
  <si>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</si>
  <si>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</si>
  <si>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</si>
  <si>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</si>
  <si>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</si>
  <si>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</si>
  <si>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</si>
  <si>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</si>
  <si>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</si>
  <si>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</si>
  <si>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</si>
  <si>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</si>
  <si>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</si>
  <si>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</si>
  <si>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</si>
  <si>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</si>
  <si>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</si>
  <si>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</si>
  <si>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</si>
  <si>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</si>
  <si>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</si>
  <si>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</si>
  <si>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</si>
  <si>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</si>
  <si>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</si>
  <si>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</si>
  <si>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</si>
  <si>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</si>
  <si>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</si>
  <si>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</si>
  <si>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</si>
  <si>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</si>
  <si>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</si>
  <si>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</si>
  <si>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</si>
  <si>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</si>
  <si>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</si>
  <si>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</si>
  <si>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</si>
  <si>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</si>
  <si>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</si>
  <si>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</si>
  <si>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</si>
  <si>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</si>
  <si>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</si>
  <si>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</si>
  <si>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</si>
  <si>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</si>
  <si>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</si>
  <si>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</si>
  <si>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</si>
  <si>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</si>
  <si>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</si>
  <si>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</si>
  <si>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</si>
  <si>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</si>
  <si>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</si>
  <si>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</si>
  <si>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</si>
  <si>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</si>
  <si>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</si>
  <si>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</si>
  <si>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</si>
  <si>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</si>
  <si>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</si>
  <si>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</si>
  <si>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</si>
  <si>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</si>
  <si>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</si>
  <si>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</si>
  <si>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</si>
  <si>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</si>
  <si>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</si>
  <si>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</si>
  <si>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</si>
  <si>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</si>
  <si>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</si>
  <si>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</si>
  <si>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</si>
  <si>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</si>
  <si>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</si>
  <si>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</si>
  <si>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</si>
  <si>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</si>
  <si>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</si>
  <si>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</si>
  <si>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</si>
  <si>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</si>
  <si>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</si>
  <si>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</si>
  <si>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</si>
  <si>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</si>
  <si>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</si>
  <si>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</si>
  <si>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</si>
  <si>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</si>
  <si>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</si>
  <si>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</si>
  <si>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</si>
  <si>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</si>
  <si>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</si>
  <si>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</si>
  <si>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</si>
  <si>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</si>
  <si>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</si>
  <si>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</si>
  <si>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</si>
  <si>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</si>
  <si>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</si>
  <si>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</si>
  <si>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</si>
  <si>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</si>
  <si>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</si>
  <si>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</si>
  <si>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</si>
  <si>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</si>
  <si>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</si>
  <si>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</si>
  <si>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</si>
  <si>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</si>
  <si>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</si>
  <si>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</si>
  <si>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</si>
  <si>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</si>
  <si>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</si>
  <si>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</si>
  <si>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</si>
  <si>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</si>
  <si>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</si>
  <si>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</si>
  <si>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</si>
  <si>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</si>
  <si>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</si>
  <si>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</si>
  <si>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</si>
  <si>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</si>
  <si>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</si>
  <si>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</si>
  <si>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</si>
  <si>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</si>
  <si>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</si>
  <si>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</si>
  <si>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</si>
  <si>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</si>
  <si>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</si>
  <si>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</si>
  <si>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</si>
  <si>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</si>
  <si>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</si>
  <si>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</si>
  <si>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</si>
  <si>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</si>
  <si>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</si>
  <si>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</si>
  <si>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</si>
  <si>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</si>
  <si>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</si>
  <si>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</si>
  <si>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</si>
  <si>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</si>
  <si>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</si>
  <si>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</si>
  <si>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</si>
  <si>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</si>
  <si>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</si>
  <si>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</si>
  <si>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</si>
  <si>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</si>
  <si>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</si>
  <si>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</si>
  <si>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</si>
  <si>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</si>
  <si>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</si>
  <si>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</si>
  <si>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</si>
  <si>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</si>
  <si>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</si>
  <si>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</si>
  <si>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</si>
  <si>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</si>
  <si>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</si>
  <si>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</si>
  <si>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</si>
  <si>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</si>
  <si>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</si>
  <si>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</si>
  <si>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</si>
  <si>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</si>
  <si>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</si>
  <si>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</si>
  <si>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</si>
  <si>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</si>
  <si>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</si>
  <si>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</si>
  <si>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</si>
  <si>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</si>
  <si>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</si>
  <si>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</si>
  <si>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</si>
  <si>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</si>
  <si>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</si>
  <si>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</si>
  <si>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</si>
  <si>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</si>
  <si>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</si>
  <si>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</si>
  <si>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</si>
  <si>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</si>
  <si>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</si>
  <si>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</si>
  <si>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</si>
  <si>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</si>
  <si>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</si>
  <si>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</si>
  <si>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</si>
  <si>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</si>
  <si>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</si>
  <si>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</si>
  <si>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</si>
  <si>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</si>
  <si>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</si>
  <si>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</si>
  <si>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</si>
  <si>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</si>
  <si>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</si>
  <si>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</si>
  <si>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</si>
  <si>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</si>
  <si>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</si>
  <si>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</si>
  <si>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</si>
  <si>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</si>
  <si>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</si>
  <si>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</si>
  <si>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</si>
  <si>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</si>
  <si>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</si>
  <si>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</si>
  <si>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</si>
  <si>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</si>
  <si>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</si>
  <si>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</si>
  <si>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</si>
  <si>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</si>
  <si>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</si>
  <si>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</si>
  <si>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</si>
  <si>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</si>
  <si>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</si>
  <si>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</si>
  <si>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</si>
  <si>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</si>
  <si>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</si>
  <si>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</si>
  <si>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</si>
  <si>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</si>
  <si>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</si>
  <si>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</si>
  <si>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</si>
  <si>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</si>
  <si>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</si>
  <si>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</si>
  <si>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</si>
  <si>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</si>
  <si>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</si>
  <si>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</si>
  <si>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</si>
  <si>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</si>
  <si>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</si>
  <si>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</si>
  <si>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</si>
  <si>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</si>
  <si>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</si>
  <si>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</si>
  <si>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</si>
  <si>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</si>
  <si>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</si>
  <si>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</si>
  <si>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</si>
  <si>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</si>
  <si>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</si>
  <si>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</si>
  <si>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</si>
  <si>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</si>
  <si>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</si>
  <si>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</si>
  <si>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</si>
  <si>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</si>
  <si>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</si>
  <si>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</si>
  <si>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</si>
  <si>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</si>
  <si>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</si>
  <si>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</si>
  <si>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</si>
  <si>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</si>
  <si>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</si>
  <si>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</si>
  <si>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</si>
  <si>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</si>
  <si>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</si>
  <si>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</si>
  <si>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</si>
  <si>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</si>
  <si>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</si>
  <si>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</si>
  <si>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</si>
  <si>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</si>
  <si>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</si>
  <si>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</si>
  <si>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</si>
  <si>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</si>
  <si>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</si>
  <si>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</si>
  <si>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</si>
  <si>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</si>
  <si>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</si>
  <si>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</si>
  <si>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</si>
  <si>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</si>
  <si>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</si>
  <si>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</si>
  <si>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</si>
  <si>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</si>
  <si>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</si>
  <si>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</si>
  <si>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</si>
  <si>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</si>
  <si>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</si>
  <si>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</si>
  <si>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</si>
  <si>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</si>
  <si>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</si>
  <si>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</si>
  <si>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</si>
  <si>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</si>
  <si>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</si>
  <si>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</si>
  <si>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</si>
  <si>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</si>
  <si>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</si>
  <si>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</si>
  <si>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</si>
  <si>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</si>
  <si>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</si>
  <si>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</si>
  <si>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</si>
  <si>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</si>
  <si>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</si>
  <si>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</si>
  <si>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</si>
  <si>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</si>
  <si>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</si>
  <si>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</si>
  <si>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</si>
  <si>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</si>
  <si>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</si>
  <si>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</si>
  <si>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</si>
  <si>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</si>
  <si>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</si>
  <si>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</si>
  <si>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</si>
  <si>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</si>
  <si>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</si>
  <si>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</si>
  <si>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</si>
  <si>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</si>
  <si>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</si>
  <si>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</si>
  <si>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</si>
  <si>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</si>
  <si>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</si>
  <si>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</si>
  <si>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</si>
  <si>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</si>
  <si>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</si>
  <si>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</si>
  <si>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</si>
  <si>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</si>
  <si>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</si>
  <si>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</si>
  <si>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</si>
  <si>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</si>
  <si>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</si>
  <si>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</si>
  <si>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</si>
  <si>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</si>
  <si>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</si>
  <si>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</si>
  <si>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</si>
  <si>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</si>
  <si>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</si>
  <si>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</si>
  <si>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</si>
  <si>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</si>
  <si>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</si>
  <si>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</si>
  <si>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</si>
  <si>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</si>
  <si>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</si>
  <si>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</si>
  <si>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</si>
  <si>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</si>
  <si>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</si>
  <si>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</si>
  <si>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</si>
  <si>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</si>
  <si>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</si>
  <si>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</si>
  <si>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</si>
  <si>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</si>
  <si>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</si>
  <si>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</si>
  <si>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</si>
  <si>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</si>
  <si>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</si>
  <si>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</si>
  <si>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</si>
  <si>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</si>
  <si>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</si>
  <si>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</si>
  <si>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</si>
  <si>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</si>
  <si>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</si>
  <si>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</si>
  <si>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</si>
  <si>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</si>
  <si>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</si>
  <si>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</si>
  <si>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</si>
  <si>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</si>
  <si>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</si>
  <si>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</si>
  <si>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</si>
  <si>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</si>
  <si>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</si>
  <si>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</si>
  <si>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</si>
  <si>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</si>
  <si>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</si>
  <si>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</si>
  <si>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</si>
  <si>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</si>
  <si>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</si>
  <si>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</si>
  <si>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</si>
  <si>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</si>
  <si>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</si>
  <si>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</si>
  <si>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</si>
  <si>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</si>
  <si>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</si>
  <si>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</si>
  <si>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</si>
  <si>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</si>
  <si>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</si>
  <si>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</si>
  <si>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</si>
  <si>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</si>
  <si>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</si>
  <si>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</si>
  <si>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</si>
  <si>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</si>
  <si>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</si>
  <si>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</si>
  <si>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</si>
  <si>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</si>
  <si>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</si>
  <si>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</si>
  <si>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</si>
  <si>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</si>
  <si>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</si>
  <si>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</si>
  <si>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</si>
  <si>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</si>
  <si>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</si>
  <si>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</si>
  <si>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</si>
  <si>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</si>
  <si>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</si>
  <si>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</si>
  <si>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</si>
  <si>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</si>
  <si>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</si>
  <si>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</si>
  <si>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</si>
  <si>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</si>
  <si>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</si>
  <si>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</si>
  <si>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</si>
  <si>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</si>
  <si>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</si>
  <si>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</si>
  <si>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</si>
  <si>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</si>
  <si>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</si>
  <si>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</si>
  <si>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</si>
  <si>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</si>
  <si>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</si>
  <si>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</si>
  <si>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</si>
  <si>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</si>
  <si>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</si>
  <si>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</si>
  <si>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</si>
  <si>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</si>
  <si>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</si>
  <si>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</si>
  <si>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</si>
  <si>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</si>
  <si>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</si>
  <si>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</si>
  <si>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</si>
  <si>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</si>
  <si>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</si>
  <si>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</si>
  <si>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</si>
  <si>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</si>
  <si>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</si>
  <si>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</si>
  <si>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</si>
  <si>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</si>
  <si>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</si>
  <si>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</si>
  <si>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</si>
  <si>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</si>
  <si>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</si>
  <si>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</si>
  <si>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</si>
  <si>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</si>
  <si>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</si>
  <si>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</si>
  <si>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</si>
  <si>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</si>
  <si>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</si>
  <si>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</si>
  <si>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</si>
  <si>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</si>
  <si>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</si>
  <si>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</si>
  <si>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</si>
  <si>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</si>
  <si>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</si>
  <si>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</si>
  <si>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</si>
  <si>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</si>
  <si>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</si>
  <si>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</si>
  <si>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</si>
  <si>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</si>
  <si>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</si>
  <si>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</si>
  <si>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</si>
  <si>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</si>
  <si>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</si>
  <si>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</si>
  <si>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</si>
  <si>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</si>
  <si>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</si>
  <si>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</si>
  <si>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</si>
  <si>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</si>
  <si>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</si>
  <si>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</si>
  <si>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</si>
  <si>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</si>
  <si>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</si>
  <si>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</si>
  <si>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</si>
  <si>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</si>
  <si>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</si>
  <si>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</si>
  <si>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</si>
  <si>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</si>
  <si>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</si>
  <si>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</si>
  <si>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</si>
  <si>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</si>
  <si>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</si>
  <si>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</si>
  <si>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</si>
  <si>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</si>
  <si>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</si>
  <si>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</si>
  <si>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</si>
  <si>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</si>
  <si>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</si>
  <si>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</si>
  <si>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</si>
  <si>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</si>
  <si>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</si>
  <si>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</si>
  <si>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</si>
  <si>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</si>
  <si>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</si>
  <si>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</si>
  <si>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</si>
  <si>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</si>
  <si>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</si>
  <si>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</si>
  <si>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</si>
  <si>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</si>
  <si>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</si>
  <si>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</si>
  <si>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</si>
  <si>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</si>
  <si>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</si>
  <si>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</si>
  <si>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</si>
  <si>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</si>
  <si>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</si>
  <si>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</si>
  <si>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</si>
  <si>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</si>
  <si>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</si>
  <si>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</si>
  <si>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</si>
  <si>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</si>
  <si>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</si>
  <si>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</si>
  <si>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</si>
  <si>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</si>
  <si>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</si>
  <si>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</si>
  <si>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</si>
  <si>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</si>
  <si>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</si>
  <si>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</si>
  <si>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</si>
  <si>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</si>
  <si>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</si>
  <si>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</si>
  <si>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</si>
  <si>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</si>
  <si>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</si>
  <si>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</si>
  <si>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</si>
  <si>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</si>
  <si>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</si>
  <si>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</si>
  <si>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</si>
  <si>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</si>
  <si>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</si>
  <si>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</si>
  <si>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</si>
  <si>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</si>
  <si>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</si>
  <si>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</si>
  <si>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</si>
  <si>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</si>
  <si>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</si>
  <si>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</si>
  <si>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</si>
  <si>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</si>
  <si>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</si>
  <si>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</si>
  <si>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</si>
  <si>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</si>
  <si>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</si>
  <si>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</si>
  <si>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</si>
  <si>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</si>
  <si>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</si>
  <si>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</si>
  <si>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</si>
  <si>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</si>
  <si>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</si>
  <si>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</si>
  <si>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</si>
  <si>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</si>
  <si>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</si>
  <si>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</si>
  <si>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</si>
  <si>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</si>
  <si>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</si>
  <si>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</si>
  <si>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</si>
  <si>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</si>
  <si>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</si>
  <si>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</si>
  <si>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</si>
  <si>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</si>
  <si>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</si>
  <si>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</si>
  <si>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</si>
  <si>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</si>
  <si>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</si>
  <si>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</si>
  <si>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</si>
  <si>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</si>
  <si>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</si>
  <si>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</si>
  <si>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</si>
  <si>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</si>
  <si>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</si>
  <si>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</si>
  <si>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</si>
  <si>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</si>
  <si>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</si>
  <si>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</si>
  <si>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</si>
  <si>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</si>
  <si>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</si>
  <si>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</si>
  <si>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</si>
  <si>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</si>
  <si>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</si>
  <si>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</si>
  <si>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</si>
  <si>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</si>
  <si>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</si>
  <si>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</si>
  <si>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</si>
  <si>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</si>
  <si>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</si>
  <si>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</si>
  <si>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</si>
  <si>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</si>
  <si>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</si>
  <si>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</si>
  <si>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</si>
  <si>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</si>
  <si>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</si>
  <si>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</si>
  <si>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</si>
  <si>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</si>
  <si>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</si>
  <si>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</si>
  <si>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</si>
  <si>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</si>
  <si>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</si>
  <si>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</si>
  <si>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</si>
  <si>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</si>
  <si>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</si>
  <si>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</si>
  <si>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</si>
  <si>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</si>
  <si>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</si>
  <si>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</si>
  <si>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</si>
  <si>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</si>
  <si>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</si>
  <si>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</si>
  <si>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</si>
  <si>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</si>
  <si>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</si>
  <si>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</si>
  <si>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</si>
  <si>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</si>
  <si>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</si>
  <si>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</si>
  <si>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</si>
  <si>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</si>
  <si>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</si>
  <si>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</si>
  <si>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</si>
  <si>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</si>
  <si>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</si>
  <si>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</si>
  <si>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</si>
  <si>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</si>
  <si>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</si>
  <si>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</si>
  <si>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</si>
  <si>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</si>
  <si>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</si>
  <si>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</si>
  <si>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</si>
  <si>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</si>
  <si>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</si>
  <si>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</si>
  <si>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</si>
  <si>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</si>
  <si>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</si>
  <si>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</si>
  <si>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</si>
  <si>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</si>
  <si>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</si>
  <si>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</si>
  <si>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</si>
  <si>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</si>
  <si>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</si>
  <si>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</si>
  <si>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</si>
  <si>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</si>
  <si>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</si>
  <si>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</si>
  <si>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</si>
  <si>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</si>
  <si>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</si>
  <si>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</si>
  <si>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</si>
  <si>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</si>
  <si>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</si>
  <si>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</si>
  <si>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</si>
  <si>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</si>
  <si>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</si>
  <si>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</si>
  <si>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</si>
  <si>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</si>
  <si>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</si>
  <si>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</si>
  <si>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</si>
  <si>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</si>
  <si>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</si>
  <si>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</si>
  <si>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</si>
  <si>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</si>
  <si>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</si>
  <si>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</si>
  <si>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</si>
  <si>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</si>
  <si>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</si>
  <si>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</si>
  <si>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</si>
  <si>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</si>
  <si>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</si>
  <si>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</si>
  <si>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</si>
  <si>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</si>
  <si>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</si>
  <si>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</si>
  <si>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</si>
  <si>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</si>
  <si>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</si>
  <si>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</si>
  <si>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</si>
  <si>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</si>
  <si>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</si>
  <si>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</si>
  <si>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</si>
  <si>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</si>
  <si>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</si>
  <si>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</si>
  <si>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</si>
  <si>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</si>
  <si>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</si>
  <si>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</si>
  <si>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</si>
  <si>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</si>
  <si>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</si>
  <si>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</si>
  <si>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</si>
  <si>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</si>
  <si>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</si>
  <si>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</si>
  <si>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</si>
  <si>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</si>
  <si>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</si>
  <si>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</si>
  <si>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</si>
  <si>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</si>
  <si>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</si>
  <si>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</si>
  <si>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</si>
  <si>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</si>
  <si>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</si>
  <si>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</si>
  <si>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</si>
  <si>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</si>
  <si>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</si>
  <si>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</si>
  <si>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</si>
  <si>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</si>
  <si>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</si>
  <si>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</si>
  <si>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</si>
  <si>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</si>
  <si>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</si>
  <si>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</si>
  <si>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</si>
  <si>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</si>
  <si>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</si>
  <si>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</si>
  <si>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</si>
  <si>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</si>
  <si>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</si>
  <si>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</si>
  <si>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</si>
  <si>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</si>
  <si>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</si>
  <si>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</si>
  <si>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</si>
  <si>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</si>
  <si>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</si>
  <si>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</si>
  <si>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</si>
  <si>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</si>
  <si>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</si>
  <si>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</si>
  <si>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</si>
  <si>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</si>
  <si>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</si>
  <si>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</si>
  <si>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</si>
  <si>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</si>
  <si>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</si>
  <si>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</si>
  <si>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</si>
  <si>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</si>
  <si>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</si>
  <si>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</si>
  <si>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</si>
  <si>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</si>
  <si>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</si>
  <si>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</si>
  <si>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</si>
  <si>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</si>
  <si>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</si>
  <si>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</si>
  <si>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</si>
  <si>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</si>
  <si>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</si>
  <si>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</si>
  <si>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</si>
  <si>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</si>
  <si>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</si>
  <si>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</si>
  <si>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</si>
  <si>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</si>
  <si>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</si>
  <si>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</si>
  <si>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</si>
  <si>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</si>
  <si>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</si>
  <si>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</si>
  <si>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</si>
  <si>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</si>
  <si>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</si>
  <si>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</si>
  <si>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</si>
  <si>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</si>
  <si>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</si>
  <si>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</si>
  <si>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</si>
  <si>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</si>
  <si>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</si>
  <si>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</si>
  <si>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</si>
  <si>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</si>
  <si>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</si>
  <si>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</si>
  <si>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</si>
  <si>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</si>
  <si>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</si>
  <si>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</si>
  <si>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</si>
  <si>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</si>
  <si>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</si>
  <si>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</si>
  <si>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</si>
  <si>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</si>
  <si>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</si>
  <si>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</si>
  <si>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</si>
  <si>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</si>
  <si>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</si>
  <si>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</si>
  <si>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</si>
  <si>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</si>
  <si>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</si>
  <si>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</si>
  <si>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</si>
  <si>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</si>
  <si>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</si>
  <si>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</si>
  <si>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</si>
  <si>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</si>
  <si>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</si>
  <si>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</si>
  <si>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</si>
  <si>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</si>
  <si>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</si>
  <si>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</si>
  <si>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</si>
  <si>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</si>
  <si>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</si>
  <si>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</si>
  <si>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</si>
  <si>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</si>
  <si>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</si>
  <si>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</si>
  <si>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</si>
  <si>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</si>
  <si>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</si>
  <si>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</si>
  <si>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</si>
  <si>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</si>
  <si>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</si>
  <si>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</si>
  <si>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</si>
  <si>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</si>
  <si>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</si>
  <si>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</si>
  <si>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</si>
  <si>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</si>
  <si>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</si>
  <si>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</si>
  <si>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</si>
  <si>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</si>
  <si>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</si>
  <si>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</si>
  <si>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</si>
  <si>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</si>
  <si>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</si>
  <si>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</si>
  <si>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</si>
  <si>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</si>
  <si>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</si>
  <si>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</si>
  <si>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</si>
  <si>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</si>
  <si>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</si>
  <si>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</si>
  <si>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</si>
  <si>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</si>
  <si>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</si>
  <si>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</si>
  <si>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</si>
  <si>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</si>
  <si>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</si>
  <si>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</si>
  <si>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</si>
  <si>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</si>
  <si>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</si>
  <si>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</si>
  <si>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</si>
  <si>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</si>
  <si>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</si>
  <si>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</si>
  <si>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</si>
  <si>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</si>
  <si>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</si>
  <si>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</si>
  <si>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</si>
  <si>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</si>
  <si>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</si>
  <si>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</si>
  <si>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</si>
  <si>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</si>
  <si>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</si>
  <si>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</si>
  <si>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</si>
  <si>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</si>
  <si>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</si>
  <si>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</si>
  <si>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</si>
  <si>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</si>
  <si>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</si>
  <si>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</si>
  <si>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</si>
  <si>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</si>
  <si>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</si>
  <si>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</si>
  <si>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</si>
  <si>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</si>
  <si>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</si>
  <si>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</si>
  <si>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</si>
  <si>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</si>
  <si>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</si>
  <si>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</si>
  <si>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</si>
  <si>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</si>
  <si>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</si>
  <si>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</si>
  <si>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</si>
  <si>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</si>
  <si>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</si>
  <si>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</si>
  <si>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</si>
  <si>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</si>
  <si>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</si>
  <si>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</si>
  <si>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</si>
  <si>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</si>
  <si>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</si>
  <si>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</si>
  <si>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</si>
  <si>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</si>
  <si>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</si>
  <si>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</si>
  <si>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</si>
  <si>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</si>
  <si>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</si>
  <si>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</si>
  <si>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</si>
  <si>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</si>
  <si>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</si>
  <si>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</si>
  <si>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</si>
  <si>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</si>
  <si>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</si>
  <si>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</si>
  <si>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</si>
  <si>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</si>
  <si>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</si>
  <si>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</si>
  <si>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</si>
  <si>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</si>
  <si>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</si>
  <si>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</si>
  <si>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</si>
  <si>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</si>
  <si>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</si>
  <si>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</si>
  <si>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</si>
  <si>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</si>
  <si>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</si>
  <si>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</si>
  <si>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</si>
  <si>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</si>
  <si>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</si>
  <si>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</si>
  <si>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</si>
  <si>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</si>
  <si>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</si>
  <si>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</si>
  <si>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</si>
  <si>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</si>
  <si>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</si>
  <si>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</si>
  <si>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</si>
  <si>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</si>
  <si>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</si>
  <si>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</si>
  <si>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</si>
  <si>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</si>
  <si>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</si>
  <si>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</si>
  <si>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</si>
  <si>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</si>
  <si>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</si>
  <si>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</si>
  <si>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</si>
  <si>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</si>
  <si>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</si>
  <si>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</si>
  <si>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</si>
  <si>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</si>
  <si>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</si>
  <si>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</si>
  <si>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</si>
  <si>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</si>
  <si>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</si>
  <si>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</si>
  <si>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</si>
  <si>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</si>
  <si>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</si>
  <si>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</si>
  <si>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</si>
  <si>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</si>
  <si>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</si>
  <si>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</si>
  <si>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</si>
  <si>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</si>
  <si>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</si>
  <si>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</si>
  <si>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</si>
  <si>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</si>
  <si>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</si>
  <si>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</si>
  <si>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</si>
  <si>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</si>
  <si>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</si>
  <si>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</si>
  <si>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</si>
  <si>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</si>
  <si>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</si>
  <si>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</si>
  <si>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</si>
  <si>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</si>
  <si>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</si>
  <si>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</si>
  <si>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</si>
  <si>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</si>
  <si>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</si>
  <si>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</si>
  <si>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</si>
  <si>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</si>
  <si>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</si>
  <si>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</si>
  <si>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</si>
  <si>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</si>
  <si>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</si>
  <si>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</si>
  <si>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</si>
  <si>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</si>
  <si>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</si>
  <si>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</si>
  <si>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</si>
  <si>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</si>
  <si>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</si>
  <si>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</si>
  <si>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</si>
  <si>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</si>
  <si>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</si>
  <si>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</si>
  <si>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</si>
  <si>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</si>
  <si>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</si>
  <si>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</si>
  <si>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</si>
  <si>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</si>
  <si>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</si>
  <si>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</si>
  <si>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</si>
  <si>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</si>
  <si>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</si>
  <si>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</si>
  <si>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</si>
  <si>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</si>
  <si>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</si>
  <si>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</si>
  <si>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</si>
  <si>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</si>
  <si>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</si>
  <si>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</si>
  <si>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</si>
  <si>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</si>
  <si>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</si>
  <si>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</si>
  <si>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</si>
  <si>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</si>
  <si>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</si>
  <si>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</si>
  <si>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</si>
  <si>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</si>
  <si>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</si>
  <si>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</si>
  <si>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</si>
  <si>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</si>
  <si>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</si>
  <si>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</si>
  <si>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</si>
  <si>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</si>
  <si>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</si>
  <si>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</si>
  <si>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</si>
  <si>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</si>
  <si>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</si>
  <si>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</si>
  <si>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</si>
  <si>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</si>
  <si>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</si>
  <si>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</si>
  <si>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</si>
  <si>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</si>
  <si>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</si>
  <si>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</si>
  <si>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</si>
  <si>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</si>
  <si>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</si>
  <si>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</si>
  <si>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</si>
  <si>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</si>
  <si>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</si>
  <si>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</si>
  <si>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</si>
  <si>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</si>
  <si>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</si>
  <si>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</si>
  <si>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</si>
  <si>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</si>
  <si>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</si>
  <si>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</si>
  <si>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</si>
  <si>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</si>
  <si>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</si>
  <si>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</si>
  <si>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</si>
  <si>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</si>
  <si>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</si>
  <si>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</si>
  <si>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</si>
  <si>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</si>
  <si>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</si>
  <si>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</si>
  <si>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</si>
  <si>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</si>
  <si>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</si>
  <si>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</si>
  <si>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</si>
  <si>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</si>
  <si>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</si>
  <si>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</si>
  <si>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</si>
  <si>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</si>
  <si>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</si>
  <si>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</si>
  <si>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</si>
  <si>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</si>
  <si>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</si>
  <si>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</si>
  <si>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</si>
  <si>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</si>
  <si>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</si>
  <si>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</si>
  <si>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</si>
  <si>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</si>
  <si>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</si>
  <si>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</si>
  <si>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</si>
  <si>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</si>
  <si>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</si>
  <si>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</si>
  <si>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</si>
  <si>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</si>
  <si>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</si>
  <si>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</si>
  <si>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</si>
  <si>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</si>
  <si>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</si>
  <si>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</si>
  <si>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</si>
  <si>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</si>
  <si>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</si>
  <si>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</si>
  <si>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</si>
  <si>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</si>
  <si>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</si>
  <si>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</si>
  <si>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</si>
  <si>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</si>
  <si>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</si>
  <si>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</si>
  <si>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</si>
  <si>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</si>
  <si>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</si>
  <si>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</si>
  <si>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</si>
  <si>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</si>
  <si>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</si>
  <si>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</si>
  <si>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</si>
  <si>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</si>
  <si>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</si>
  <si>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</si>
  <si>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</si>
  <si>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</si>
  <si>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</si>
  <si>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</si>
  <si>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</si>
  <si>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</si>
  <si>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</si>
  <si>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</si>
  <si>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</si>
  <si>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</si>
  <si>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</si>
  <si>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</si>
  <si>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</si>
  <si>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</si>
  <si>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</si>
  <si>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</si>
  <si>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</si>
  <si>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</si>
  <si>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</si>
  <si>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</si>
  <si>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</si>
  <si>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</si>
  <si>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</si>
  <si>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</si>
  <si>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</si>
  <si>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</si>
  <si>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</si>
  <si>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</si>
  <si>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</si>
  <si>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</si>
  <si>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</si>
  <si>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</si>
  <si>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</si>
  <si>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</si>
  <si>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</si>
  <si>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</si>
  <si>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</si>
  <si>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</si>
  <si>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</si>
  <si>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</si>
  <si>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</si>
  <si>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</si>
  <si>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</si>
  <si>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</si>
  <si>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</si>
  <si>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</si>
  <si>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</si>
  <si>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</si>
  <si>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</si>
  <si>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</si>
  <si>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</si>
  <si>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</si>
  <si>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</si>
  <si>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</si>
  <si>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</si>
  <si>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</si>
  <si>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</si>
  <si>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</si>
  <si>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</si>
  <si>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</si>
  <si>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</si>
  <si>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</si>
  <si>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</si>
  <si>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</si>
  <si>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</si>
  <si>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</si>
  <si>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</si>
  <si>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</si>
  <si>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</si>
  <si>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</si>
  <si>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</si>
  <si>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</si>
  <si>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</si>
  <si>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</si>
  <si>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</si>
  <si>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</si>
  <si>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</si>
  <si>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</si>
  <si>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</si>
  <si>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</si>
  <si>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</si>
  <si>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</si>
  <si>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</si>
  <si>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</si>
  <si>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</si>
  <si>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</si>
  <si>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</si>
  <si>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</si>
  <si>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</si>
  <si>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</si>
  <si>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</si>
  <si>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</si>
  <si>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</si>
  <si>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</si>
  <si>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</si>
  <si>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</si>
  <si>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</si>
  <si>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</si>
  <si>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</si>
  <si>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</si>
  <si>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</si>
  <si>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</si>
  <si>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</si>
  <si>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</si>
  <si>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</si>
  <si>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</si>
  <si>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</si>
  <si>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</si>
  <si>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</si>
  <si>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</si>
  <si>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</si>
  <si>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</si>
  <si>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</si>
  <si>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</si>
  <si>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</si>
  <si>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</si>
  <si>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</si>
  <si>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</si>
  <si>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</si>
  <si>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</si>
  <si>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</si>
  <si>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</si>
  <si>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</si>
  <si>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</si>
  <si>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</si>
  <si>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</si>
  <si>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</si>
  <si>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</si>
  <si>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</si>
  <si>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</si>
  <si>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</si>
  <si>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</si>
  <si>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</si>
  <si>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</si>
  <si>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</si>
  <si>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</si>
  <si>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</si>
  <si>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</si>
  <si>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</si>
  <si>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</si>
  <si>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</si>
  <si>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</si>
  <si>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</si>
  <si>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</si>
  <si>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</si>
  <si>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</si>
  <si>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</si>
  <si>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</si>
  <si>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</si>
  <si>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</si>
  <si>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</si>
  <si>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</si>
  <si>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</si>
  <si>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</si>
  <si>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</si>
  <si>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</si>
  <si>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</si>
  <si>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</si>
  <si>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</si>
  <si>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</si>
  <si>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</si>
  <si>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</si>
  <si>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</si>
  <si>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</si>
  <si>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</si>
  <si>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</si>
  <si>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</si>
  <si>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</si>
  <si>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</si>
  <si>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</si>
  <si>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</si>
  <si>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</si>
  <si>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</si>
  <si>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</si>
  <si>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</si>
  <si>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</si>
  <si>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</si>
  <si>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</si>
  <si>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</si>
  <si>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</si>
  <si>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</si>
  <si>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</si>
  <si>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</si>
  <si>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</si>
  <si>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</si>
  <si>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</si>
  <si>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</si>
  <si>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</si>
  <si>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</si>
  <si>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</si>
  <si>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</si>
  <si>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</si>
  <si>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</si>
  <si>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</si>
  <si>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</si>
  <si>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</si>
  <si>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</si>
  <si>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</si>
  <si>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</si>
  <si>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</si>
  <si>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</si>
  <si>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</si>
  <si>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</si>
  <si>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</si>
  <si>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</si>
  <si>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</si>
  <si>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</si>
  <si>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</si>
  <si>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</si>
  <si>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</si>
  <si>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</si>
  <si>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</si>
  <si>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</si>
  <si>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</si>
  <si>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</si>
  <si>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</si>
  <si>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</si>
  <si>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</si>
  <si>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</si>
  <si>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</si>
  <si>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</si>
  <si>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</si>
  <si>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</si>
  <si>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</si>
  <si>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</si>
  <si>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</si>
  <si>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</si>
  <si>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</si>
  <si>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</si>
  <si>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</si>
  <si>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</si>
  <si>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</si>
  <si>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</si>
  <si>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</si>
  <si>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</si>
  <si>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</si>
  <si>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</si>
  <si>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</si>
  <si>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</si>
  <si>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</si>
  <si>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</si>
  <si>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</si>
  <si>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</si>
  <si>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</si>
  <si>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</si>
  <si>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</si>
  <si>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</si>
  <si>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</si>
  <si>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</si>
  <si>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</si>
  <si>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</si>
  <si>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</si>
  <si>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</si>
  <si>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</si>
  <si>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</si>
  <si>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</si>
  <si>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</si>
  <si>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</si>
  <si>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</si>
  <si>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</si>
  <si>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</si>
  <si>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</si>
  <si>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</si>
  <si>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</si>
  <si>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</si>
  <si>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</si>
  <si>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</si>
  <si>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</si>
  <si>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</si>
  <si>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</si>
  <si>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</si>
  <si>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</si>
  <si>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</si>
  <si>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</si>
  <si>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</si>
  <si>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</si>
  <si>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</si>
  <si>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</si>
  <si>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</si>
  <si>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</si>
  <si>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</si>
  <si>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</si>
  <si>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</si>
  <si>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</si>
  <si>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</si>
  <si>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</si>
  <si>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</si>
  <si>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</si>
  <si>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</si>
  <si>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</si>
  <si>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</si>
  <si>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</si>
  <si>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</si>
  <si>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</si>
  <si>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</si>
  <si>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</si>
  <si>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</si>
  <si>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</si>
  <si>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</si>
  <si>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</si>
  <si>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</si>
  <si>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</si>
  <si>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</si>
  <si>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</si>
  <si>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</si>
  <si>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</si>
  <si>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</si>
  <si>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</si>
  <si>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</si>
  <si>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</si>
  <si>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</si>
  <si>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</si>
  <si>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</si>
  <si>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</si>
  <si>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</si>
  <si>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</si>
  <si>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</si>
  <si>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</si>
  <si>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</si>
  <si>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</si>
  <si>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</si>
  <si>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</si>
  <si>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</si>
  <si>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</si>
  <si>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</si>
  <si>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</si>
  <si>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</si>
  <si>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</si>
  <si>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</si>
  <si>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</si>
  <si>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</si>
  <si>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</si>
  <si>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</si>
  <si>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</si>
  <si>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</si>
  <si>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</si>
  <si>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</si>
  <si>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</si>
  <si>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</si>
  <si>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</si>
  <si>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</si>
  <si>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</si>
  <si>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</si>
  <si>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</si>
  <si>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</si>
  <si>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</si>
  <si>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</si>
  <si>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</si>
  <si>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</si>
  <si>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</si>
  <si>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</si>
  <si>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</si>
  <si>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</si>
  <si>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</si>
  <si>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</si>
  <si>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</si>
  <si>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</si>
  <si>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</si>
  <si>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</si>
  <si>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</si>
  <si>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</si>
  <si>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</si>
  <si>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</si>
  <si>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</si>
  <si>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</si>
  <si>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</si>
  <si>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</si>
  <si>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</si>
  <si>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</si>
  <si>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</si>
  <si>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</si>
  <si>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</si>
  <si>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</si>
  <si>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</si>
  <si>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</si>
  <si>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</si>
  <si>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</si>
  <si>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</si>
  <si>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</si>
  <si>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</si>
  <si>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</si>
  <si>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</si>
  <si>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</si>
  <si>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</si>
  <si>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</si>
  <si>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</si>
  <si>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</si>
  <si>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</si>
  <si>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</si>
  <si>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</si>
  <si>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</si>
  <si>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</si>
  <si>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</si>
  <si>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</si>
  <si>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</si>
  <si>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</si>
  <si>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</si>
  <si>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</si>
  <si>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</si>
  <si>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</si>
  <si>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</si>
  <si>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</si>
  <si>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</si>
  <si>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</si>
  <si>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</si>
  <si>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</si>
  <si>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</si>
  <si>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</si>
  <si>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</si>
  <si>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</si>
  <si>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</si>
  <si>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</si>
  <si>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</si>
  <si>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</si>
  <si>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</si>
  <si>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</si>
  <si>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</si>
  <si>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</si>
  <si>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</si>
  <si>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</si>
  <si>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</si>
  <si>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</si>
  <si>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</si>
  <si>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</si>
  <si>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</si>
  <si>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</si>
  <si>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</si>
  <si>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</si>
  <si>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</si>
  <si>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</si>
  <si>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</si>
  <si>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</si>
  <si>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</si>
  <si>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</si>
  <si>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</si>
  <si>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</si>
  <si>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</si>
  <si>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</si>
  <si>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</si>
  <si>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</si>
  <si>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</si>
  <si>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</si>
  <si>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</si>
  <si>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</si>
  <si>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</si>
  <si>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</si>
  <si>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</si>
  <si>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</si>
  <si>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</si>
  <si>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</si>
  <si>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</si>
  <si>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</si>
  <si>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</si>
  <si>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</si>
  <si>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</si>
  <si>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</si>
  <si>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</si>
  <si>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</si>
  <si>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</si>
  <si>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</si>
  <si>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</si>
  <si>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</si>
  <si>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</si>
  <si>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</si>
  <si>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</si>
  <si>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</si>
  <si>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</si>
  <si>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</si>
  <si>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</si>
  <si>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</si>
  <si>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</si>
  <si>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</si>
  <si>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</si>
  <si>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</si>
  <si>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</si>
  <si>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</si>
  <si>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</si>
  <si>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</si>
  <si>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</si>
  <si>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</si>
  <si>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</si>
  <si>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</si>
  <si>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</si>
  <si>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</si>
  <si>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</si>
  <si>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</si>
  <si>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</si>
  <si>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</si>
  <si>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</si>
  <si>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</si>
  <si>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</si>
  <si>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</si>
  <si>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</si>
  <si>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</si>
  <si>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</si>
  <si>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</si>
  <si>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</si>
  <si>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</si>
  <si>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</si>
  <si>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</si>
  <si>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</si>
  <si>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</si>
  <si>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</si>
  <si>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</si>
  <si>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</si>
  <si>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</si>
  <si>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</si>
  <si>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</si>
  <si>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</si>
  <si>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</si>
  <si>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</si>
  <si>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</si>
  <si>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</si>
  <si>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</si>
  <si>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</si>
  <si>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</si>
  <si>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</si>
  <si>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</si>
  <si>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</si>
  <si>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</si>
  <si>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</si>
  <si>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</si>
  <si>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</si>
  <si>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</si>
  <si>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</si>
  <si>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</si>
  <si>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</si>
  <si>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</si>
  <si>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</si>
  <si>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</si>
  <si>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</si>
  <si>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</si>
  <si>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</si>
  <si>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</si>
  <si>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</si>
  <si>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</si>
  <si>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</si>
  <si>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</si>
  <si>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</si>
  <si>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</si>
  <si>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</si>
  <si>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</si>
  <si>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</si>
  <si>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</si>
  <si>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</si>
  <si>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</si>
  <si>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</si>
  <si>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</si>
  <si>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</si>
  <si>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</si>
  <si>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</si>
  <si>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</si>
  <si>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</si>
  <si>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</si>
  <si>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</si>
  <si>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</si>
  <si>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</si>
  <si>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</si>
  <si>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</si>
  <si>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</si>
  <si>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</si>
  <si>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</si>
  <si>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</si>
  <si>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</si>
  <si>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</si>
  <si>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</si>
  <si>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</si>
  <si>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</si>
  <si>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</si>
  <si>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</si>
  <si>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</si>
  <si>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</si>
  <si>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</si>
  <si>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</si>
  <si>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</si>
  <si>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</si>
  <si>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</si>
  <si>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</si>
  <si>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</si>
  <si>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</si>
  <si>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</si>
  <si>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</si>
  <si>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</si>
  <si>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</si>
  <si>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</si>
  <si>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</si>
  <si>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</si>
  <si>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</si>
  <si>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</si>
  <si>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</si>
  <si>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</si>
  <si>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</si>
  <si>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</si>
  <si>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</si>
  <si>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</si>
  <si>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</si>
  <si>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</si>
  <si>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</si>
  <si>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</si>
  <si>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</si>
  <si>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</si>
  <si>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</si>
  <si>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</si>
  <si>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</si>
  <si>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</si>
  <si>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</si>
  <si>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</si>
  <si>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</si>
  <si>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</si>
  <si>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</si>
  <si>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</si>
  <si>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</si>
  <si>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</si>
  <si>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</si>
  <si>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</si>
  <si>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</si>
  <si>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</si>
  <si>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</si>
  <si>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</si>
  <si>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</si>
  <si>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</si>
  <si>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</si>
  <si>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</si>
  <si>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</si>
  <si>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</si>
  <si>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</si>
  <si>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</si>
  <si>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</si>
  <si>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</si>
  <si>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</si>
  <si>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</si>
  <si>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</si>
  <si>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</si>
  <si>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</si>
  <si>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</si>
  <si>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</si>
  <si>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</si>
  <si>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</si>
  <si>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</si>
  <si>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</si>
  <si>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</si>
  <si>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</si>
  <si>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</si>
  <si>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</si>
  <si>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</si>
  <si>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</si>
  <si>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</si>
  <si>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</si>
  <si>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</si>
  <si>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</si>
  <si>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</si>
  <si>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</si>
  <si>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</si>
  <si>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</si>
  <si>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</si>
  <si>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</si>
  <si>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</si>
  <si>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</si>
  <si>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</si>
  <si>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</si>
  <si>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</si>
  <si>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</si>
  <si>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</si>
  <si>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</si>
  <si>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</si>
  <si>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</si>
  <si>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</si>
  <si>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</si>
  <si>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</si>
  <si>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</si>
  <si>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</si>
  <si>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</si>
  <si>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</si>
  <si>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</si>
  <si>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</si>
  <si>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</si>
  <si>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</si>
  <si>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</si>
  <si>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</si>
  <si>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</si>
  <si>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</si>
  <si>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</si>
  <si>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</si>
  <si>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</si>
  <si>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</si>
  <si>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</si>
  <si>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</si>
  <si>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</si>
  <si>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</si>
  <si>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</si>
  <si>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</si>
  <si>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</si>
  <si>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</si>
  <si>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</si>
  <si>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</si>
  <si>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</si>
  <si>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</si>
  <si>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</si>
  <si>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</si>
  <si>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</si>
  <si>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</si>
  <si>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</si>
  <si>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</si>
  <si>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</si>
  <si>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</si>
  <si>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</si>
  <si>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</si>
  <si>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</si>
  <si>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</si>
  <si>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</si>
  <si>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</si>
  <si>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</si>
  <si>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</si>
  <si>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</si>
  <si>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</si>
  <si>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</si>
  <si>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</si>
  <si>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</si>
  <si>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</si>
  <si>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</si>
  <si>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</si>
  <si>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</si>
  <si>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</si>
  <si>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</si>
  <si>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</si>
  <si>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</si>
  <si>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</si>
  <si>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</si>
  <si>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</si>
  <si>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</si>
  <si>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</si>
  <si>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</si>
  <si>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</si>
  <si>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</si>
  <si>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</si>
  <si>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</si>
  <si>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</si>
  <si>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</si>
  <si>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</si>
  <si>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</si>
  <si>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</si>
  <si>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</si>
  <si>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</si>
  <si>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</si>
  <si>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</si>
  <si>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</si>
  <si>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</si>
  <si>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</si>
  <si>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</si>
  <si>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</si>
  <si>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</si>
  <si>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</si>
  <si>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</si>
  <si>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</si>
  <si>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</si>
  <si>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</si>
  <si>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</si>
  <si>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</si>
  <si>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</si>
  <si>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</si>
  <si>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</si>
  <si>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</si>
  <si>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</si>
  <si>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</si>
  <si>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</si>
  <si>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</si>
  <si>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</si>
  <si>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</si>
  <si>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</si>
  <si>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</si>
  <si>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</si>
  <si>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</si>
  <si>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</si>
  <si>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</si>
  <si>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</si>
  <si>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</si>
  <si>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</si>
  <si>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</si>
  <si>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</si>
  <si>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</si>
  <si>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</si>
  <si>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</si>
  <si>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</si>
  <si>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</si>
  <si>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</si>
  <si>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</si>
  <si>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</si>
  <si>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</si>
  <si>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</si>
  <si>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</si>
  <si>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</si>
  <si>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</si>
  <si>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</si>
  <si>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</si>
  <si>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</si>
  <si>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</si>
  <si>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</si>
  <si>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</si>
  <si>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</si>
  <si>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</si>
  <si>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</si>
  <si>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</si>
  <si>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</si>
  <si>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</si>
  <si>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</si>
  <si>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</si>
  <si>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</si>
  <si>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</si>
  <si>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</si>
  <si>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</si>
  <si>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</si>
  <si>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</si>
  <si>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</si>
  <si>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</si>
  <si>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</si>
  <si>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</si>
  <si>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</si>
  <si>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</si>
  <si>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</si>
  <si>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</si>
  <si>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</si>
  <si>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</si>
  <si>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</si>
  <si>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</si>
  <si>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</si>
  <si>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</si>
  <si>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</si>
  <si>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</si>
  <si>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</si>
  <si>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</si>
  <si>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</si>
  <si>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</si>
  <si>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</si>
  <si>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</si>
  <si>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</si>
  <si>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</si>
  <si>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</si>
  <si>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</si>
  <si>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</si>
  <si>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</si>
  <si>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</si>
  <si>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</si>
  <si>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</si>
  <si>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</si>
  <si>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</si>
  <si>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</si>
  <si>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</si>
  <si>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</si>
  <si>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</si>
  <si>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</si>
  <si>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</si>
  <si>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</si>
  <si>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</si>
  <si>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</si>
  <si>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</si>
  <si>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</si>
  <si>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</si>
  <si>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</si>
  <si>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</si>
  <si>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</si>
  <si>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</si>
  <si>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</si>
  <si>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</si>
  <si>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</si>
  <si>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</si>
  <si>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</si>
  <si>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</si>
  <si>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</si>
  <si>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</si>
  <si>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</si>
  <si>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</si>
  <si>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</si>
  <si>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Median Pledged</t>
  </si>
  <si>
    <t>Mean Pledged</t>
  </si>
  <si>
    <t>Theater</t>
  </si>
  <si>
    <t>Resturants</t>
  </si>
  <si>
    <t>No Successful Kickstarters</t>
  </si>
  <si>
    <t>Standard Deviation of Goal</t>
  </si>
  <si>
    <t>Upper Quartile of Goal</t>
  </si>
  <si>
    <t>Lower Quartile of Goal</t>
  </si>
  <si>
    <t>Standard Deviation of Pledge</t>
  </si>
  <si>
    <t>Upper Quartile of Pledge</t>
  </si>
  <si>
    <t>Lower Quartile of Pledge</t>
  </si>
  <si>
    <t>IQR of Pledge</t>
  </si>
  <si>
    <t>IQR of Goal</t>
  </si>
  <si>
    <t>Drill in Skill Section:</t>
  </si>
  <si>
    <t>1)</t>
  </si>
  <si>
    <t>2)</t>
  </si>
  <si>
    <t>Documentary</t>
  </si>
  <si>
    <t>No Failed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</si>
</sst>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65" fontId="0" fillId="0" borderId="0" xfId="2" applyNumberFormat="1" applyFont="1"/>
    <xf numFmtId="0" fontId="1" fillId="0" borderId="0" xfId="0" applyFont="1"/>
    <xf numFmtId="1" fontId="0" fillId="0" borderId="0" xfId="1" applyNumberFormat="1" applyFont="1"/>
    <xf numFmtId="0" fontId="0" fillId="0" borderId="0" xfId="0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/>
    </xf>
  </cellXfs>
  <cellStyles count="3">
    <cellStyle name="Comma" xfId="1" builtinId="3"/>
    <cellStyle name="Currency" xfId="2" builtinId="4"/>
    <cellStyle name="Normal" xfId="0" builtinId="0"/>
  </cellStyles>
  <dxfs count="28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rgb="FFFFBDBD"/>
        </patternFill>
      </fill>
    </dxf>
  </dxfs>
  <tableStyles count="0" defaultTableStyle="TableStyleMedium2" defaultPivotStyle="PivotStyleLight16"/>
  <colors>
    <mruColors>
      <color rgb="FFFFA7A7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39374453193351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7-41DB-9452-D2E94DDFDE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7-4AEA-976B-59A5E57197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C7-4AEA-976B-59A5E57197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C7-4AEA-976B-59A5E5719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1259392"/>
        <c:axId val="1251262304"/>
      </c:barChart>
      <c:catAx>
        <c:axId val="125125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62304"/>
        <c:crosses val="autoZero"/>
        <c:auto val="1"/>
        <c:lblAlgn val="ctr"/>
        <c:lblOffset val="100"/>
        <c:noMultiLvlLbl val="0"/>
      </c:catAx>
      <c:valAx>
        <c:axId val="125126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5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6-4999-88B8-5B82EAC981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6-4999-88B8-5B82EAC981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6-4999-88B8-5B82EAC9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6815936"/>
        <c:axId val="1246820096"/>
      </c:barChart>
      <c:catAx>
        <c:axId val="124681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0096"/>
        <c:crosses val="autoZero"/>
        <c:auto val="1"/>
        <c:lblAlgn val="ctr"/>
        <c:lblOffset val="100"/>
        <c:noMultiLvlLbl val="0"/>
      </c:catAx>
      <c:valAx>
        <c:axId val="12468200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2-422F-BA4B-0DC8133B53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2-422F-BA4B-0DC8133B53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2-422F-BA4B-0DC8133B53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22-422F-BA4B-0DC8133B5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573920"/>
        <c:axId val="938577248"/>
      </c:lineChart>
      <c:catAx>
        <c:axId val="93857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577248"/>
        <c:crosses val="autoZero"/>
        <c:auto val="1"/>
        <c:lblAlgn val="ctr"/>
        <c:lblOffset val="100"/>
        <c:noMultiLvlLbl val="0"/>
      </c:catAx>
      <c:valAx>
        <c:axId val="9385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5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1C73703-9F3C-47B8-A63D-0A6DE328BAE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A1807D-B64E-4644-A037-70048B9F5B6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9525</xdr:rowOff>
    </xdr:from>
    <xdr:to>
      <xdr:col>12</xdr:col>
      <xdr:colOff>263525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4994E-4626-45AE-96CE-C50CB9525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0</xdr:row>
      <xdr:rowOff>0</xdr:rowOff>
    </xdr:from>
    <xdr:to>
      <xdr:col>10</xdr:col>
      <xdr:colOff>647700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12112-0DAC-4AD1-BE4B-A2598F179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568325</xdr:colOff>
      <xdr:row>3</xdr:row>
      <xdr:rowOff>3175</xdr:rowOff>
    </xdr:from>
    <xdr:to>
      <xdr:col>14</xdr:col>
      <xdr:colOff>263525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EA8B2-B51B-4B73-AFFC-E3B8230B3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5DB494C-0FED-4C59-B552-9CEE224346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ters, Lindsay E." refreshedDate="44643.908099768516" createdVersion="6" refreshedVersion="6" minRefreshableVersion="3" recordCount="4114" xr:uid="{E5655FF5-6A86-4D3E-BB4F-0E1DEB5B662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ters, Lindsay E." refreshedDate="44643.928048842594" createdVersion="6" refreshedVersion="6" minRefreshableVersion="3" recordCount="4114" xr:uid="{5067B31A-CEBE-4769-BEC1-E680A53573AC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131"/>
    <x v="3701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x v="4069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37AA3-C848-4AF1-88E6-F2B57CDB2F2C}" name="PivotTable1" cacheId="3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38D85-7C06-40F5-9FBE-3DE003D319A7}" name="PivotTable2" cacheId="3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E55EF-C358-43D8-830A-6A9A82147C12}" name="PivotTable3" cacheId="3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95C3-994A-498C-9A9E-B11551C2209A}">
  <dimension ref="A1:F6"/>
  <sheetViews>
    <sheetView topLeftCell="C1" workbookViewId="0">
      <selection activeCell="D11" sqref="D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8360</v>
      </c>
    </row>
    <row r="4" spans="1:6" x14ac:dyDescent="0.3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1932C-DA89-4A5F-91F4-DE4CCA0082DE}">
  <dimension ref="A1:E7"/>
  <sheetViews>
    <sheetView topLeftCell="A5" workbookViewId="0">
      <selection activeCell="D11" sqref="D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41" width="15.7265625" bestFit="1" customWidth="1"/>
    <col min="42" max="42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8362</v>
      </c>
    </row>
    <row r="4" spans="1:5" x14ac:dyDescent="0.35">
      <c r="A4" s="11" t="s">
        <v>8364</v>
      </c>
      <c r="B4" s="11" t="s">
        <v>8360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E730-442C-4DFA-BDC3-A9425C3D34C3}">
  <dimension ref="A1:F18"/>
  <sheetViews>
    <sheetView workbookViewId="0">
      <selection activeCell="E8" sqref="E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2" spans="1:6" x14ac:dyDescent="0.35">
      <c r="A2" s="11" t="s">
        <v>8379</v>
      </c>
      <c r="B2" t="s">
        <v>8362</v>
      </c>
    </row>
    <row r="4" spans="1:6" x14ac:dyDescent="0.35">
      <c r="A4" s="11" t="s">
        <v>8364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E6A9C-1AA1-4F09-80CB-FA4500B902CF}">
  <dimension ref="A1:F6"/>
  <sheetViews>
    <sheetView topLeftCell="B1" workbookViewId="0">
      <selection activeCell="D16" sqref="D16"/>
    </sheetView>
  </sheetViews>
  <sheetFormatPr defaultRowHeight="14.5" x14ac:dyDescent="0.35"/>
  <cols>
    <col min="1" max="1" width="31.26953125" customWidth="1"/>
    <col min="2" max="2" width="17.26953125" customWidth="1"/>
    <col min="3" max="3" width="10.08984375" bestFit="1" customWidth="1"/>
  </cols>
  <sheetData>
    <row r="1" spans="1:6" x14ac:dyDescent="0.3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x14ac:dyDescent="0.35">
      <c r="A2" t="s">
        <v>3473</v>
      </c>
      <c r="B2" t="str">
        <f>VLOOKUP(A2,Sheet1!B:C,2,FALSE)</f>
        <v>Help us get actor-writer Ian Bonar's debut play - a hilarious, heartbreaking story of grief and loss - to the 2016 Edinburgh Fringe.</v>
      </c>
      <c r="C2" s="17">
        <f>VLOOKUP(A2,Sheet1!B:E,3,FALSE)</f>
        <v>2000</v>
      </c>
      <c r="D2" s="17">
        <f>VLOOKUP(A2,Sheet1!B:E,4,FALSE)</f>
        <v>2020</v>
      </c>
      <c r="E2" s="16">
        <f>VLOOKUP(A2,Sheet1!B:P,15,FALSE)</f>
        <v>51.79</v>
      </c>
      <c r="F2" s="19">
        <f>VLOOKUP(A2,Sheet1!B:P,11,FALSE)</f>
        <v>39</v>
      </c>
    </row>
    <row r="3" spans="1:6" x14ac:dyDescent="0.35">
      <c r="A3" t="s">
        <v>3616</v>
      </c>
      <c r="B3" t="str">
        <f>VLOOKUP(A3,Sheet1!B:C,2,FALSE)</f>
        <v>The play yet to be described as "A surefire Edinburgh Fringe Festival Cult Hit". Coming to the Underbelly, Edinburgh, 5th-30th August.</v>
      </c>
      <c r="C3" s="17">
        <f>VLOOKUP(A3,Sheet1!B:E,3,FALSE)</f>
        <v>2000</v>
      </c>
      <c r="D3" s="17">
        <f>VLOOKUP(A3,Sheet1!B:E,4,FALSE)</f>
        <v>2020</v>
      </c>
      <c r="E3" s="16">
        <f>VLOOKUP(A3,Sheet1!B:P,15,FALSE)</f>
        <v>36.07</v>
      </c>
      <c r="F3" s="19">
        <f>VLOOKUP(A3,Sheet1!B:P,11,FALSE)</f>
        <v>56</v>
      </c>
    </row>
    <row r="4" spans="1:6" x14ac:dyDescent="0.35">
      <c r="A4" t="s">
        <v>3178</v>
      </c>
      <c r="B4" t="str">
        <f>VLOOKUP(A4,Sheet1!B:C,2,FALSE)</f>
        <v>Cutting Off Kate Bush is a one-woman show written &amp; performed by Lucy Benson-Brown, premiering at the Edinburgh Fringe Festival 2014</v>
      </c>
      <c r="C4" s="17">
        <f>VLOOKUP(A4,Sheet1!B:E,3,FALSE)</f>
        <v>1500</v>
      </c>
      <c r="D4" s="17">
        <f>VLOOKUP(A4,Sheet1!B:E,4,FALSE)</f>
        <v>2576</v>
      </c>
      <c r="E4" s="16">
        <f>VLOOKUP(A4,Sheet1!B:P,15,FALSE)</f>
        <v>33.03</v>
      </c>
      <c r="F4" s="19">
        <f>VLOOKUP(A4,Sheet1!B:P,11,FALSE)</f>
        <v>78</v>
      </c>
    </row>
    <row r="5" spans="1:6" x14ac:dyDescent="0.35">
      <c r="A5" t="s">
        <v>3329</v>
      </c>
      <c r="B5" t="str">
        <f>VLOOKUP(A5,Sheet1!B:C,2,FALSE)</f>
        <v>Jestia and Raedon is a brand new romantic comedy play going to the Edinburgh Fringe Festival this summer.</v>
      </c>
      <c r="C5" s="17">
        <f>VLOOKUP(A5,Sheet1!B:E,3,FALSE)</f>
        <v>1000</v>
      </c>
      <c r="D5" s="17">
        <f>VLOOKUP(A5,Sheet1!B:E,4,FALSE)</f>
        <v>1168</v>
      </c>
      <c r="E5" s="16">
        <f>VLOOKUP(A5,Sheet1!B:P,15,FALSE)</f>
        <v>44.92</v>
      </c>
      <c r="F5" s="19">
        <f>VLOOKUP(A5,Sheet1!B:P,11,FALSE)</f>
        <v>26</v>
      </c>
    </row>
    <row r="6" spans="1:6" x14ac:dyDescent="0.35">
      <c r="A6" t="s">
        <v>3221</v>
      </c>
      <c r="B6" t="str">
        <f>VLOOKUP(A6,Sheet1!B:C,2,FALSE)</f>
        <v>A one-man show about love, loss, and motorways, written &amp; performed by Ben Norris. Help us get to the 2015 Edinburgh Fringe and beyond!</v>
      </c>
      <c r="C6" s="17">
        <f>VLOOKUP(A6,Sheet1!B:E,3,FALSE)</f>
        <v>4000</v>
      </c>
      <c r="D6" s="17">
        <f>VLOOKUP(A6,Sheet1!B:E,4,FALSE)</f>
        <v>4137</v>
      </c>
      <c r="E6" s="16">
        <f>VLOOKUP(A6,Sheet1!B:P,15,FALSE)</f>
        <v>36.61</v>
      </c>
      <c r="F6" s="19">
        <f>VLOOKUP(A6,Sheet1!B:P,11,FALSE)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7F0B-9ED8-493C-8EAA-443D2FE626BF}">
  <dimension ref="A1:T413"/>
  <sheetViews>
    <sheetView workbookViewId="0">
      <selection activeCell="P15" sqref="P15:P16"/>
    </sheetView>
  </sheetViews>
  <sheetFormatPr defaultRowHeight="14.5" x14ac:dyDescent="0.35"/>
  <cols>
    <col min="1" max="1" width="10.54296875" customWidth="1"/>
    <col min="2" max="24" width="22.26953125" customWidth="1"/>
  </cols>
  <sheetData>
    <row r="1" spans="1:20" ht="15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.5" customHeight="1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15.5" customHeight="1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5.5" customHeight="1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15.5" customHeight="1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15.5" customHeight="1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5.5" customHeight="1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15.5" customHeight="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15.5" customHeight="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15.5" customHeight="1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15.5" customHeight="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15.5" customHeight="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15.5" customHeight="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15.5" customHeight="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15.5" customHeight="1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15.5" customHeight="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15.5" customHeight="1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15.5" customHeight="1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5.5" customHeight="1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15.5" customHeight="1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5.5" customHeight="1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15.5" customHeight="1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15.5" customHeight="1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15.5" customHeight="1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15.5" customHeight="1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15.5" customHeight="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15.5" customHeight="1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15.5" customHeight="1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15.5" customHeight="1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5.5" customHeight="1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15.5" customHeight="1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15.5" customHeight="1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15.5" customHeight="1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15.5" customHeight="1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15.5" customHeight="1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15.5" customHeight="1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15.5" customHeight="1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5.5" customHeight="1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5.5" customHeight="1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5.5" customHeight="1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15.5" customHeight="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15.5" customHeight="1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5.5" customHeight="1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15.5" customHeight="1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15.5" customHeight="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15.5" customHeight="1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15.5" customHeight="1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15.5" customHeight="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15.5" customHeight="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15.5" customHeight="1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15.5" customHeight="1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15.5" customHeight="1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15.5" customHeight="1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15.5" customHeight="1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15.5" customHeight="1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15.5" customHeight="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15.5" customHeight="1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15.5" customHeight="1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15.5" customHeight="1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15.5" customHeight="1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15.5" customHeight="1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15.5" customHeight="1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15.5" customHeight="1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15.5" customHeight="1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15.5" customHeight="1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15.5" customHeight="1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15.5" customHeight="1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15.5" customHeight="1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5.5" customHeight="1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15.5" customHeight="1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15.5" customHeight="1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5.5" customHeight="1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15.5" customHeight="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15.5" customHeight="1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15.5" customHeight="1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15.5" customHeight="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15.5" customHeight="1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15.5" customHeight="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15.5" customHeight="1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15.5" customHeight="1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15.5" customHeight="1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15.5" customHeight="1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5.5" customHeight="1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15.5" customHeight="1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15.5" customHeight="1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15.5" customHeight="1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15.5" customHeight="1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5.5" customHeight="1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15.5" customHeight="1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5.5" customHeight="1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15.5" customHeight="1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15.5" customHeight="1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15.5" customHeight="1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15.5" customHeight="1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15.5" customHeight="1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15.5" customHeight="1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15.5" customHeight="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15.5" customHeight="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15.5" customHeight="1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15.5" customHeight="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15.5" customHeight="1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15.5" customHeight="1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15.5" customHeight="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5.5" customHeight="1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15.5" customHeight="1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15.5" customHeight="1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15.5" customHeight="1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15.5" customHeight="1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15.5" customHeight="1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15.5" customHeight="1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15.5" customHeight="1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15.5" customHeight="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15.5" customHeight="1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15.5" customHeight="1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15.5" customHeight="1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5.5" customHeight="1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15.5" customHeight="1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15.5" customHeight="1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15.5" customHeight="1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15.5" customHeight="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15.5" customHeight="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15.5" customHeight="1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15.5" customHeight="1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15.5" customHeight="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5.5" customHeight="1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15.5" customHeight="1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15.5" customHeight="1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15.5" customHeight="1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15.5" customHeight="1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15.5" customHeight="1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15.5" customHeight="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5.5" customHeight="1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15.5" customHeight="1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15.5" customHeight="1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15.5" customHeight="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15.5" customHeight="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15.5" customHeight="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15.5" customHeight="1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5.5" customHeight="1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15.5" customHeight="1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15.5" customHeight="1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15.5" customHeight="1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15.5" customHeight="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15.5" customHeight="1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15.5" customHeight="1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15.5" customHeight="1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15.5" customHeight="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15.5" customHeight="1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15.5" customHeight="1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15.5" customHeight="1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15.5" customHeight="1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15.5" customHeight="1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15.5" customHeight="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15.5" customHeight="1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15.5" customHeight="1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15.5" customHeight="1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15.5" customHeight="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15.5" customHeight="1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15.5" customHeight="1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15.5" customHeight="1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15.5" customHeight="1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15.5" customHeight="1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15.5" customHeight="1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15.5" customHeight="1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15.5" customHeight="1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15.5" customHeight="1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15.5" customHeight="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15.5" customHeight="1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15.5" customHeight="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15.5" customHeight="1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5.5" customHeight="1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15.5" customHeight="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15.5" customHeight="1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15.5" customHeight="1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5.5" customHeight="1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15.5" customHeight="1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15.5" customHeight="1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15.5" customHeight="1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15.5" customHeight="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15.5" customHeight="1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15.5" customHeight="1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15.5" customHeight="1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15.5" customHeight="1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5.5" customHeight="1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15.5" customHeight="1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15.5" customHeight="1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5.5" customHeight="1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5.5" customHeight="1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5.5" customHeight="1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15.5" customHeight="1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5.5" customHeight="1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15.5" customHeight="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15.5" customHeight="1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15.5" customHeight="1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15.5" customHeight="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15.5" customHeight="1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5.5" customHeight="1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15.5" customHeight="1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15.5" customHeight="1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15.5" customHeight="1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15.5" customHeight="1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15.5" customHeight="1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15.5" customHeight="1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15.5" customHeight="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15.5" customHeight="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15.5" customHeight="1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15.5" customHeight="1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15.5" customHeight="1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15.5" customHeight="1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15.5" customHeight="1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15.5" customHeight="1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15.5" customHeight="1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15.5" customHeight="1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5.5" customHeight="1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15.5" customHeight="1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15.5" customHeight="1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15.5" customHeight="1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15.5" customHeight="1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15.5" customHeight="1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5.5" customHeight="1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15.5" customHeight="1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15.5" customHeight="1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15.5" customHeight="1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5.5" customHeight="1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5.5" customHeight="1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15.5" customHeight="1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15.5" customHeight="1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15.5" customHeight="1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15.5" customHeight="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15.5" customHeight="1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15.5" customHeight="1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15.5" customHeight="1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5.5" customHeight="1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5.5" customHeight="1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15.5" customHeight="1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15.5" customHeight="1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15.5" customHeight="1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15.5" customHeight="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15.5" customHeight="1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15.5" customHeight="1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15.5" customHeight="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15.5" customHeight="1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15.5" customHeight="1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15.5" customHeight="1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15.5" customHeight="1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5.5" customHeight="1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15.5" customHeight="1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15.5" customHeight="1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15.5" customHeight="1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15.5" customHeight="1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15.5" customHeight="1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15.5" customHeight="1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15.5" customHeight="1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15.5" customHeight="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15.5" customHeight="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15.5" customHeight="1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15.5" customHeight="1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5.5" customHeight="1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15.5" customHeight="1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15.5" customHeight="1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15.5" customHeight="1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.5" customHeight="1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15.5" customHeight="1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15.5" customHeight="1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15.5" customHeight="1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15.5" customHeight="1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15.5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15.5" customHeight="1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15.5" customHeight="1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15.5" customHeight="1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15.5" customHeight="1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15.5" customHeight="1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15.5" customHeight="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15.5" customHeight="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15.5" customHeight="1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15.5" customHeight="1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15.5" customHeight="1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15.5" customHeight="1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5.5" customHeight="1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15.5" customHeight="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15.5" customHeight="1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15.5" customHeight="1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15.5" customHeight="1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15.5" customHeight="1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15.5" customHeight="1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15.5" customHeight="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15.5" customHeight="1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15.5" customHeight="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15.5" customHeight="1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15.5" customHeight="1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15.5" customHeight="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15.5" customHeight="1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15.5" customHeight="1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15.5" customHeight="1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15.5" customHeight="1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15.5" customHeight="1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15.5" customHeight="1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15.5" customHeight="1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15.5" customHeight="1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15.5" customHeight="1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15.5" customHeight="1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5.5" customHeight="1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15.5" customHeight="1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5.5" customHeight="1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15.5" customHeight="1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15.5" customHeight="1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15.5" customHeight="1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15.5" customHeight="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15.5" customHeight="1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.5" customHeight="1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15.5" customHeight="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15.5" customHeight="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15.5" customHeight="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15.5" customHeight="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15.5" customHeight="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15.5" customHeight="1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15.5" customHeight="1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5.5" customHeight="1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15.5" customHeight="1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15.5" customHeight="1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15.5" customHeight="1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15.5" customHeight="1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15.5" customHeight="1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15.5" customHeight="1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15.5" customHeight="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5.5" customHeight="1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15.5" customHeight="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15.5" customHeight="1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5.5" customHeight="1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5.5" customHeight="1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15.5" customHeight="1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15.5" customHeight="1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15.5" customHeight="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5.5" customHeight="1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15.5" customHeight="1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5.5" customHeight="1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15.5" customHeight="1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15.5" customHeight="1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15.5" customHeight="1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15.5" customHeight="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15.5" customHeight="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15.5" customHeight="1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15.5" customHeight="1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5.5" customHeight="1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15.5" customHeight="1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15.5" customHeight="1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15.5" customHeight="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15.5" customHeight="1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15.5" customHeight="1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15.5" customHeight="1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15.5" customHeight="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15.5" customHeight="1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15.5" customHeight="1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15.5" customHeight="1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15.5" customHeight="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15.5" customHeight="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15.5" customHeight="1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15.5" customHeight="1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.5" customHeight="1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15.5" customHeight="1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5.5" customHeight="1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15.5" customHeight="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15.5" customHeight="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15.5" customHeight="1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15.5" customHeight="1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15.5" customHeight="1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15.5" customHeight="1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15.5" customHeight="1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15.5" customHeight="1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15.5" customHeight="1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5.5" customHeight="1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15.5" customHeight="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15.5" customHeight="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15.5" customHeight="1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15.5" customHeight="1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15.5" customHeight="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15.5" customHeight="1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15.5" customHeight="1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15.5" customHeight="1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15.5" customHeight="1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15.5" customHeight="1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15.5" customHeight="1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15.5" customHeight="1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15.5" customHeight="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15.5" customHeight="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15.5" customHeight="1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15.5" customHeight="1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15.5" customHeight="1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5.5" customHeight="1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15.5" customHeight="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15.5" customHeight="1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5.5" customHeight="1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15.5" customHeight="1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15.5" customHeight="1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15.5" customHeight="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15.5" customHeight="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15.5" customHeight="1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15.5" customHeight="1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15.5" customHeight="1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15.5" customHeight="1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15.5" customHeight="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15.5" customHeight="1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5.5" customHeight="1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15.5" customHeight="1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15.5" customHeight="1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15.5" customHeight="1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15.5" customHeight="1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15.5" customHeight="1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15.5" customHeight="1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15.5" customHeight="1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5.5" customHeight="1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15.5" customHeight="1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.5" customHeight="1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P1 O2:O413 R1:T1">
    <cfRule type="colorScale" priority="1">
      <colorScale>
        <cfvo type="min"/>
        <cfvo type="percent" val="90"/>
        <color rgb="FFFFA7A7"/>
        <color theme="4" tint="0.7999816888943144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2E7F6-1CEB-495F-B971-B05518939C9C}">
  <dimension ref="A1:T251"/>
  <sheetViews>
    <sheetView workbookViewId="0">
      <selection activeCell="A5" sqref="A5"/>
    </sheetView>
  </sheetViews>
  <sheetFormatPr defaultRowHeight="14.5" x14ac:dyDescent="0.35"/>
  <cols>
    <col min="1" max="20" width="16.6328125" customWidth="1"/>
  </cols>
  <sheetData>
    <row r="1" spans="1:20" ht="15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.5" customHeight="1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15.5" customHeight="1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15.5" customHeight="1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15.5" customHeight="1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15.5" customHeight="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15.5" customHeight="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5.5" customHeight="1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15.5" customHeight="1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15.5" customHeight="1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15.5" customHeight="1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15.5" customHeight="1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15.5" customHeight="1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15.5" customHeight="1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15.5" customHeight="1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15.5" customHeight="1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15.5" customHeight="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15.5" customHeight="1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15.5" customHeight="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15.5" customHeight="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15.5" customHeight="1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15.5" customHeight="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15.5" customHeight="1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5.5" customHeight="1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15.5" customHeight="1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15.5" customHeight="1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15.5" customHeight="1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15.5" customHeight="1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15.5" customHeight="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15.5" customHeight="1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15.5" customHeight="1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15.5" customHeight="1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15.5" customHeight="1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15.5" customHeight="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15.5" customHeight="1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15.5" customHeight="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15.5" customHeight="1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15.5" customHeight="1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15.5" customHeight="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15.5" customHeight="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15.5" customHeight="1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15.5" customHeight="1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15.5" customHeight="1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15.5" customHeight="1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15.5" customHeight="1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5.5" customHeight="1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15.5" customHeight="1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15.5" customHeight="1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15.5" customHeight="1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15.5" customHeight="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15.5" customHeight="1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5.5" customHeight="1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15.5" customHeight="1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15.5" customHeight="1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15.5" customHeight="1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15.5" customHeight="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15.5" customHeight="1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15.5" customHeight="1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15.5" customHeight="1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15.5" customHeight="1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15.5" customHeight="1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15.5" customHeight="1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15.5" customHeight="1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15.5" customHeight="1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15.5" customHeight="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15.5" customHeight="1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15.5" customHeight="1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15.5" customHeight="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15.5" customHeight="1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15.5" customHeight="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15.5" customHeight="1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15.5" customHeight="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15.5" customHeight="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15.5" customHeight="1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15.5" customHeight="1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15.5" customHeight="1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15.5" customHeight="1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15.5" customHeight="1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15.5" customHeight="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15.5" customHeight="1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15.5" customHeight="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15.5" customHeight="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15.5" customHeight="1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15.5" customHeight="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5.5" customHeight="1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15.5" customHeight="1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15.5" customHeight="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15.5" customHeight="1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15.5" customHeight="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15.5" customHeight="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15.5" customHeight="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15.5" customHeight="1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5.5" customHeight="1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15.5" customHeight="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15.5" customHeight="1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15.5" customHeight="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15.5" customHeight="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15.5" customHeight="1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15.5" customHeight="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15.5" customHeight="1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15.5" customHeight="1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15.5" customHeight="1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5.5" customHeight="1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15.5" customHeight="1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15.5" customHeight="1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5.5" customHeight="1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15.5" customHeight="1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5.5" customHeight="1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15.5" customHeight="1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15.5" customHeight="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15.5" customHeight="1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15.5" customHeight="1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15.5" customHeight="1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15.5" customHeight="1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15.5" customHeight="1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15.5" customHeight="1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15.5" customHeight="1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15.5" customHeight="1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15.5" customHeight="1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5.5" customHeight="1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15.5" customHeight="1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15.5" customHeight="1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15.5" customHeight="1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15.5" customHeight="1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15.5" customHeight="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15.5" customHeight="1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15.5" customHeight="1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15.5" customHeight="1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15.5" customHeight="1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15.5" customHeight="1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.5" customHeight="1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15.5" customHeight="1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15.5" customHeight="1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15.5" customHeight="1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15.5" customHeight="1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15.5" customHeight="1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15.5" customHeight="1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15.5" customHeight="1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15.5" customHeight="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15.5" customHeight="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15.5" customHeight="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15.5" customHeight="1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15.5" customHeight="1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15.5" customHeight="1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15.5" customHeight="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15.5" customHeight="1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15.5" customHeight="1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15.5" customHeight="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15.5" customHeight="1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15.5" customHeight="1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15.5" customHeight="1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15.5" customHeight="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15.5" customHeight="1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15.5" customHeight="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5.5" customHeight="1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15.5" customHeight="1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5.5" customHeight="1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5.5" customHeight="1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15.5" customHeight="1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15.5" customHeight="1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15.5" customHeight="1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5.5" customHeight="1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5.5" customHeight="1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15.5" customHeight="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15.5" customHeight="1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15.5" customHeight="1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15.5" customHeight="1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15.5" customHeight="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15.5" customHeight="1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15.5" customHeight="1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15.5" customHeight="1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15.5" customHeight="1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15.5" customHeight="1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15.5" customHeight="1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15.5" customHeight="1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15.5" customHeight="1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15.5" customHeight="1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15.5" customHeight="1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15.5" customHeight="1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15.5" customHeight="1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15.5" customHeight="1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5.5" customHeight="1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15.5" customHeight="1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15.5" customHeight="1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15.5" customHeight="1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15.5" customHeight="1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5.5" customHeight="1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15.5" customHeight="1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15.5" customHeight="1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15.5" customHeight="1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15.5" customHeight="1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15.5" customHeight="1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15.5" customHeight="1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15.5" customHeight="1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15.5" customHeight="1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15.5" customHeight="1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15.5" customHeight="1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5.5" customHeight="1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15.5" customHeight="1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15.5" customHeight="1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15.5" customHeight="1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15.5" customHeight="1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15.5" customHeight="1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15.5" customHeight="1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15.5" customHeight="1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15.5" customHeight="1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15.5" customHeight="1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15.5" customHeight="1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15.5" customHeight="1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5.5" customHeight="1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15.5" customHeight="1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15.5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15.5" customHeight="1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15.5" customHeight="1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7235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15.5" customHeight="1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15.5" customHeight="1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7235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5.5" customHeight="1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7235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15.5" customHeight="1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15.5" customHeight="1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7235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15.5" customHeight="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7235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5.5" customHeight="1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7235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15.5" customHeight="1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7235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15.5" customHeight="1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7235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15.5" customHeight="1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7235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5.5" customHeight="1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7235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15.5" customHeight="1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15.5" customHeight="1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7235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15.5" customHeight="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7235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15.5" customHeight="1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15.5" customHeight="1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7235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15.5" customHeight="1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7235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15.5" customHeight="1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7235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15.5" customHeight="1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7235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15.5" customHeight="1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7235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15.5" customHeight="1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15.5" customHeight="1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7235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15.5" customHeight="1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7235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15.5" customHeight="1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7235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15.5" customHeight="1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7235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15.5" customHeight="1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7235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15.5" customHeight="1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15.5" customHeight="1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7235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15.5" customHeight="1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15.5" customHeight="1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5.5" customHeight="1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7235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15.5" customHeight="1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7235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15.5" customHeight="1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7235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15.5" customHeight="1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7235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15.5" customHeight="1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7235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5.5" customHeight="1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7235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15.5" customHeight="1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7235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A7A7"/>
        <color theme="4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5C27C-2258-4707-A6D7-BC0D448841E0}">
  <dimension ref="A1:I19"/>
  <sheetViews>
    <sheetView workbookViewId="0">
      <selection activeCell="L10" sqref="L10"/>
    </sheetView>
  </sheetViews>
  <sheetFormatPr defaultRowHeight="14.5" x14ac:dyDescent="0.35"/>
  <cols>
    <col min="1" max="1" width="25.54296875" customWidth="1"/>
    <col min="2" max="2" width="10.90625" style="20" customWidth="1"/>
    <col min="3" max="3" width="12.90625" style="20" bestFit="1" customWidth="1"/>
    <col min="6" max="6" width="18.54296875" customWidth="1"/>
    <col min="7" max="7" width="14.81640625" customWidth="1"/>
    <col min="8" max="8" width="17.08984375" customWidth="1"/>
    <col min="9" max="9" width="17.453125" customWidth="1"/>
  </cols>
  <sheetData>
    <row r="1" spans="1:9" ht="18.5" x14ac:dyDescent="0.45">
      <c r="A1" s="24" t="s">
        <v>8391</v>
      </c>
      <c r="F1" t="s">
        <v>8402</v>
      </c>
    </row>
    <row r="2" spans="1:9" x14ac:dyDescent="0.35">
      <c r="B2" s="20" t="s">
        <v>8385</v>
      </c>
      <c r="C2" s="20" t="s">
        <v>8386</v>
      </c>
      <c r="F2" s="25" t="s">
        <v>8403</v>
      </c>
      <c r="G2" s="23" t="s">
        <v>8392</v>
      </c>
      <c r="H2" s="20" t="s">
        <v>8385</v>
      </c>
      <c r="I2" s="20" t="s">
        <v>8386</v>
      </c>
    </row>
    <row r="3" spans="1:9" x14ac:dyDescent="0.35">
      <c r="A3" t="s">
        <v>8387</v>
      </c>
      <c r="B3" s="21">
        <f>AVERAGE('Successful US Kickstarters'!D:D)</f>
        <v>5048.8786407766993</v>
      </c>
      <c r="C3" s="21">
        <f>AVERAGE('Failed US Kickstarters'!D:D)</f>
        <v>10554.212</v>
      </c>
      <c r="F3" s="25"/>
      <c r="G3" t="s">
        <v>8387</v>
      </c>
      <c r="I3" s="21">
        <f>AVERAGE('Resturant Failed Kickstarters'!D:D)</f>
        <v>40714.285714285717</v>
      </c>
    </row>
    <row r="4" spans="1:9" x14ac:dyDescent="0.35">
      <c r="A4" t="s">
        <v>8388</v>
      </c>
      <c r="B4" s="22">
        <f>MEDIAN('Successful US Kickstarters'!D:D)</f>
        <v>3000</v>
      </c>
      <c r="C4" s="21">
        <f>MEDIAN('Failed US Kickstarters'!D:D)</f>
        <v>5000</v>
      </c>
      <c r="F4" s="25"/>
      <c r="G4" t="s">
        <v>8388</v>
      </c>
      <c r="I4" s="21">
        <f>MEDIAN('Resturant Failed Kickstarters'!D:D)</f>
        <v>21000</v>
      </c>
    </row>
    <row r="5" spans="1:9" x14ac:dyDescent="0.35">
      <c r="A5" t="s">
        <v>8394</v>
      </c>
      <c r="B5" s="22">
        <f>_xlfn.STDEV.P('Successful US Kickstarters'!D:D)</f>
        <v>7748.7537726373303</v>
      </c>
      <c r="C5" s="22">
        <f>_xlfn.STDEV.P('Failed US Kickstarters'!D:D)</f>
        <v>21967.731061515115</v>
      </c>
      <c r="F5" s="25"/>
      <c r="I5" s="21"/>
    </row>
    <row r="6" spans="1:9" x14ac:dyDescent="0.35">
      <c r="A6" t="s">
        <v>8395</v>
      </c>
      <c r="B6" s="22">
        <f>_xlfn.QUARTILE.EXC('Successful US Kickstarters'!D:D,3)</f>
        <v>5000</v>
      </c>
      <c r="C6" s="22">
        <f>_xlfn.QUARTILE.EXC('Failed US Kickstarters'!D:D,3)</f>
        <v>10000</v>
      </c>
      <c r="F6" s="25"/>
      <c r="I6" s="21"/>
    </row>
    <row r="7" spans="1:9" x14ac:dyDescent="0.35">
      <c r="A7" t="s">
        <v>8396</v>
      </c>
      <c r="B7" s="22">
        <f>_xlfn.QUARTILE.EXC('Successful US Kickstarters'!D:D,1)</f>
        <v>1500</v>
      </c>
      <c r="C7" s="22">
        <f>_xlfn.QUARTILE.EXC('Failed US Kickstarters'!D:D,1)</f>
        <v>2000</v>
      </c>
      <c r="F7" s="25"/>
      <c r="G7" t="s">
        <v>8390</v>
      </c>
      <c r="I7" s="21">
        <f>AVERAGE('Resturant Failed Kickstarters'!E:E)</f>
        <v>97.571428571428569</v>
      </c>
    </row>
    <row r="8" spans="1:9" x14ac:dyDescent="0.35">
      <c r="A8" t="s">
        <v>8401</v>
      </c>
      <c r="B8" s="22">
        <f>B6-B7</f>
        <v>3500</v>
      </c>
      <c r="C8" s="22">
        <f>C6-C7</f>
        <v>8000</v>
      </c>
      <c r="F8" s="25"/>
      <c r="G8" t="s">
        <v>8389</v>
      </c>
      <c r="I8" s="21">
        <f>MEDIAN('Resturant Failed Kickstarters'!E:E)</f>
        <v>0</v>
      </c>
    </row>
    <row r="9" spans="1:9" x14ac:dyDescent="0.35">
      <c r="B9" s="22"/>
      <c r="C9" s="21"/>
      <c r="F9" s="25"/>
      <c r="H9" t="s">
        <v>8393</v>
      </c>
    </row>
    <row r="10" spans="1:9" x14ac:dyDescent="0.35">
      <c r="F10" s="25"/>
      <c r="H10" s="20"/>
      <c r="I10" s="20"/>
    </row>
    <row r="11" spans="1:9" x14ac:dyDescent="0.35">
      <c r="A11" t="s">
        <v>8390</v>
      </c>
      <c r="B11" s="21">
        <f>AVERAGE('Successful US Kickstarters'!E:E)</f>
        <v>5601.5458009708727</v>
      </c>
      <c r="C11" s="21">
        <f>AVERAGE('Failed US Kickstarters'!E:E)</f>
        <v>558.65484000000004</v>
      </c>
    </row>
    <row r="12" spans="1:9" x14ac:dyDescent="0.35">
      <c r="A12" t="s">
        <v>8389</v>
      </c>
      <c r="B12" s="21">
        <f>MEDIAN('Successful US Kickstarters'!E:E)</f>
        <v>3167.5</v>
      </c>
      <c r="C12" s="21">
        <f>MEDIAN('Failed US Kickstarters'!E:E)</f>
        <v>103</v>
      </c>
      <c r="F12" s="25" t="s">
        <v>8404</v>
      </c>
      <c r="G12" s="23" t="s">
        <v>8405</v>
      </c>
      <c r="H12" s="20" t="s">
        <v>8385</v>
      </c>
      <c r="I12" s="20" t="s">
        <v>8386</v>
      </c>
    </row>
    <row r="13" spans="1:9" x14ac:dyDescent="0.35">
      <c r="A13" t="s">
        <v>8397</v>
      </c>
      <c r="B13" s="22">
        <f>_xlfn.STDEV.P('Successful US Kickstarters'!E:E)</f>
        <v>8334.5731699164608</v>
      </c>
      <c r="C13" s="22">
        <f>_xlfn.STDEV.P('Failed US Kickstarters'!E:E)</f>
        <v>1330.5230280400915</v>
      </c>
      <c r="G13" t="s">
        <v>8387</v>
      </c>
      <c r="H13" s="21">
        <f>AVERAGE('Successful Docu Kickstarters'!D:D)</f>
        <v>21039.655555555557</v>
      </c>
    </row>
    <row r="14" spans="1:9" x14ac:dyDescent="0.35">
      <c r="A14" t="s">
        <v>8398</v>
      </c>
      <c r="B14" s="22">
        <f>_xlfn.QUARTILE.EXC('Successful US Kickstarters'!E:E,3)</f>
        <v>5699</v>
      </c>
      <c r="C14" s="22">
        <f>_xlfn.QUARTILE.EXC('Failed US Kickstarters'!E:E,3)</f>
        <v>501</v>
      </c>
      <c r="G14" t="s">
        <v>8388</v>
      </c>
      <c r="H14" s="21">
        <f>MEDIAN('Successful Docu Kickstarters'!D:D)</f>
        <v>12650</v>
      </c>
    </row>
    <row r="15" spans="1:9" x14ac:dyDescent="0.35">
      <c r="A15" t="s">
        <v>8399</v>
      </c>
      <c r="B15" s="22">
        <f>_xlfn.QUARTILE.EXC('Successful US Kickstarters'!E:E,1)</f>
        <v>1716.5074999999999</v>
      </c>
      <c r="C15" s="22">
        <f>_xlfn.QUARTILE.EXC('Failed US Kickstarters'!E:E,1)</f>
        <v>9.25</v>
      </c>
      <c r="H15" s="22"/>
    </row>
    <row r="16" spans="1:9" x14ac:dyDescent="0.35">
      <c r="A16" t="s">
        <v>8400</v>
      </c>
      <c r="B16" s="22">
        <f>B14-B15</f>
        <v>3982.4925000000003</v>
      </c>
      <c r="C16" s="22">
        <f>C14-C15</f>
        <v>491.75</v>
      </c>
      <c r="H16" s="22"/>
    </row>
    <row r="17" spans="7:8" x14ac:dyDescent="0.35">
      <c r="G17" t="s">
        <v>8390</v>
      </c>
      <c r="H17" s="21">
        <f>AVERAGE('Successful Docu Kickstarters'!E:E)</f>
        <v>24726.024444444436</v>
      </c>
    </row>
    <row r="18" spans="7:8" x14ac:dyDescent="0.35">
      <c r="G18" t="s">
        <v>8389</v>
      </c>
      <c r="H18" s="21">
        <f>MEDIAN('Successful Docu Kickstarters'!E:E)</f>
        <v>15354.275</v>
      </c>
    </row>
    <row r="19" spans="7:8" x14ac:dyDescent="0.35">
      <c r="H19" t="s">
        <v>8406</v>
      </c>
    </row>
  </sheetData>
  <conditionalFormatting sqref="I13:I14">
    <cfRule type="expression" dxfId="3" priority="4">
      <formula>ISBLANK($I$13:$I$14)</formula>
    </cfRule>
  </conditionalFormatting>
  <conditionalFormatting sqref="I15:I18">
    <cfRule type="expression" dxfId="2" priority="3">
      <formula>ISBLANK($I$13:$I$14)</formula>
    </cfRule>
  </conditionalFormatting>
  <conditionalFormatting sqref="H3:H4">
    <cfRule type="expression" dxfId="1" priority="2">
      <formula>ISBLANK($I$13:$I$14)</formula>
    </cfRule>
  </conditionalFormatting>
  <conditionalFormatting sqref="H5:H8">
    <cfRule type="expression" dxfId="0" priority="1">
      <formula>ISBLANK($I$13:$I$14)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427CA-635C-4293-9860-DFAB953A9F01}">
  <dimension ref="A1:T68"/>
  <sheetViews>
    <sheetView workbookViewId="0">
      <selection activeCell="E18" sqref="E18"/>
    </sheetView>
  </sheetViews>
  <sheetFormatPr defaultRowHeight="14.5" x14ac:dyDescent="0.35"/>
  <sheetData>
    <row r="1" spans="1:20" ht="15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.5" customHeight="1" x14ac:dyDescent="0.35">
      <c r="A2">
        <v>2515</v>
      </c>
      <c r="B2" s="3" t="s">
        <v>2515</v>
      </c>
      <c r="C2" s="3" t="s">
        <v>6625</v>
      </c>
      <c r="D2" s="6">
        <v>5000</v>
      </c>
      <c r="E2" s="8">
        <v>930</v>
      </c>
      <c r="F2" t="s">
        <v>8220</v>
      </c>
      <c r="G2" t="s">
        <v>8223</v>
      </c>
      <c r="H2" t="s">
        <v>8245</v>
      </c>
      <c r="I2">
        <v>1424635753</v>
      </c>
      <c r="J2">
        <v>1422043753</v>
      </c>
      <c r="K2" t="b">
        <v>0</v>
      </c>
      <c r="L2">
        <v>12</v>
      </c>
      <c r="M2" t="b">
        <v>0</v>
      </c>
      <c r="N2" t="s">
        <v>8297</v>
      </c>
      <c r="O2">
        <v>19</v>
      </c>
      <c r="P2">
        <v>77.5</v>
      </c>
      <c r="Q2" s="10" t="s">
        <v>8319</v>
      </c>
      <c r="R2" t="s">
        <v>8357</v>
      </c>
      <c r="S2" s="14">
        <v>42027.839733796296</v>
      </c>
      <c r="T2" s="14">
        <v>42057.839733796296</v>
      </c>
    </row>
    <row r="3" spans="1:20" ht="15.5" customHeight="1" x14ac:dyDescent="0.35">
      <c r="A3">
        <v>2514</v>
      </c>
      <c r="B3" s="3" t="s">
        <v>2514</v>
      </c>
      <c r="C3" s="3" t="s">
        <v>6624</v>
      </c>
      <c r="D3" s="6">
        <v>12000</v>
      </c>
      <c r="E3" s="8">
        <v>210</v>
      </c>
      <c r="F3" t="s">
        <v>8220</v>
      </c>
      <c r="G3" t="s">
        <v>8223</v>
      </c>
      <c r="H3" t="s">
        <v>8245</v>
      </c>
      <c r="I3">
        <v>1408526477</v>
      </c>
      <c r="J3">
        <v>1407057677</v>
      </c>
      <c r="K3" t="b">
        <v>0</v>
      </c>
      <c r="L3">
        <v>4</v>
      </c>
      <c r="M3" t="b">
        <v>0</v>
      </c>
      <c r="N3" t="s">
        <v>8297</v>
      </c>
      <c r="O3">
        <v>2</v>
      </c>
      <c r="P3">
        <v>52.5</v>
      </c>
      <c r="Q3" s="10" t="s">
        <v>8319</v>
      </c>
      <c r="R3" t="s">
        <v>8357</v>
      </c>
      <c r="S3" s="14">
        <v>41854.389780092592</v>
      </c>
      <c r="T3" s="14">
        <v>41871.389780092592</v>
      </c>
    </row>
    <row r="4" spans="1:20" ht="15.5" customHeight="1" x14ac:dyDescent="0.35">
      <c r="A4">
        <v>2502</v>
      </c>
      <c r="B4" s="3" t="s">
        <v>2502</v>
      </c>
      <c r="C4" s="3" t="s">
        <v>6612</v>
      </c>
      <c r="D4" s="6">
        <v>110000</v>
      </c>
      <c r="E4" s="8">
        <v>86</v>
      </c>
      <c r="F4" t="s">
        <v>8220</v>
      </c>
      <c r="G4" t="s">
        <v>8223</v>
      </c>
      <c r="H4" t="s">
        <v>8245</v>
      </c>
      <c r="I4">
        <v>1411328918</v>
      </c>
      <c r="J4">
        <v>1407440918</v>
      </c>
      <c r="K4" t="b">
        <v>0</v>
      </c>
      <c r="L4">
        <v>5</v>
      </c>
      <c r="M4" t="b">
        <v>0</v>
      </c>
      <c r="N4" t="s">
        <v>8297</v>
      </c>
      <c r="O4">
        <v>0</v>
      </c>
      <c r="P4">
        <v>17.2</v>
      </c>
      <c r="Q4" s="10" t="s">
        <v>8319</v>
      </c>
      <c r="R4" t="s">
        <v>8357</v>
      </c>
      <c r="S4" s="14">
        <v>41858.825439814813</v>
      </c>
      <c r="T4" s="14">
        <v>41903.825439814813</v>
      </c>
    </row>
    <row r="5" spans="1:20" ht="15.5" customHeight="1" x14ac:dyDescent="0.35">
      <c r="A5">
        <v>2510</v>
      </c>
      <c r="B5" s="3" t="s">
        <v>2510</v>
      </c>
      <c r="C5" s="3" t="s">
        <v>6620</v>
      </c>
      <c r="D5" s="6">
        <v>50000</v>
      </c>
      <c r="E5" s="8">
        <v>75</v>
      </c>
      <c r="F5" t="s">
        <v>8220</v>
      </c>
      <c r="G5" t="s">
        <v>8223</v>
      </c>
      <c r="H5" t="s">
        <v>8245</v>
      </c>
      <c r="I5">
        <v>1431647772</v>
      </c>
      <c r="J5">
        <v>1426463772</v>
      </c>
      <c r="K5" t="b">
        <v>0</v>
      </c>
      <c r="L5">
        <v>2</v>
      </c>
      <c r="M5" t="b">
        <v>0</v>
      </c>
      <c r="N5" t="s">
        <v>8297</v>
      </c>
      <c r="O5">
        <v>0</v>
      </c>
      <c r="P5">
        <v>37.5</v>
      </c>
      <c r="Q5" s="10" t="s">
        <v>8319</v>
      </c>
      <c r="R5" t="s">
        <v>8357</v>
      </c>
      <c r="S5" s="14">
        <v>42078.997361111105</v>
      </c>
      <c r="T5" s="14">
        <v>42138.997361111105</v>
      </c>
    </row>
    <row r="6" spans="1:20" ht="15.5" customHeight="1" x14ac:dyDescent="0.35">
      <c r="A6">
        <v>2519</v>
      </c>
      <c r="B6" s="3" t="s">
        <v>2519</v>
      </c>
      <c r="C6" s="3" t="s">
        <v>6629</v>
      </c>
      <c r="D6" s="6">
        <v>150000</v>
      </c>
      <c r="E6" s="8">
        <v>65</v>
      </c>
      <c r="F6" t="s">
        <v>8220</v>
      </c>
      <c r="G6" t="s">
        <v>8223</v>
      </c>
      <c r="H6" t="s">
        <v>8245</v>
      </c>
      <c r="I6">
        <v>1405741404</v>
      </c>
      <c r="J6">
        <v>1403149404</v>
      </c>
      <c r="K6" t="b">
        <v>0</v>
      </c>
      <c r="L6">
        <v>4</v>
      </c>
      <c r="M6" t="b">
        <v>0</v>
      </c>
      <c r="N6" t="s">
        <v>8297</v>
      </c>
      <c r="O6">
        <v>0</v>
      </c>
      <c r="P6">
        <v>16.25</v>
      </c>
      <c r="Q6" s="10" t="s">
        <v>8319</v>
      </c>
      <c r="R6" t="s">
        <v>8357</v>
      </c>
      <c r="S6" s="14">
        <v>41809.155138888891</v>
      </c>
      <c r="T6" s="14">
        <v>41839.155138888891</v>
      </c>
    </row>
    <row r="7" spans="1:20" ht="15.5" customHeight="1" x14ac:dyDescent="0.35">
      <c r="A7">
        <v>2503</v>
      </c>
      <c r="B7" s="3" t="s">
        <v>2503</v>
      </c>
      <c r="C7" s="3" t="s">
        <v>6613</v>
      </c>
      <c r="D7" s="6">
        <v>10000</v>
      </c>
      <c r="E7" s="8">
        <v>0</v>
      </c>
      <c r="F7" t="s">
        <v>8220</v>
      </c>
      <c r="G7" t="s">
        <v>8223</v>
      </c>
      <c r="H7" t="s">
        <v>8245</v>
      </c>
      <c r="I7">
        <v>1465333560</v>
      </c>
      <c r="J7">
        <v>1462743308</v>
      </c>
      <c r="K7" t="b">
        <v>0</v>
      </c>
      <c r="L7">
        <v>0</v>
      </c>
      <c r="M7" t="b">
        <v>0</v>
      </c>
      <c r="N7" t="s">
        <v>8297</v>
      </c>
      <c r="O7">
        <v>0</v>
      </c>
      <c r="P7" t="s">
        <v>7235</v>
      </c>
      <c r="Q7" s="10" t="s">
        <v>8319</v>
      </c>
      <c r="R7" t="s">
        <v>8357</v>
      </c>
      <c r="S7" s="14">
        <v>42498.899398148147</v>
      </c>
      <c r="T7" s="14">
        <v>42528.879166666666</v>
      </c>
    </row>
    <row r="8" spans="1:20" ht="15.5" customHeight="1" x14ac:dyDescent="0.35">
      <c r="A8">
        <v>2504</v>
      </c>
      <c r="B8" s="3" t="s">
        <v>2504</v>
      </c>
      <c r="C8" s="3" t="s">
        <v>6614</v>
      </c>
      <c r="D8" s="6">
        <v>35000</v>
      </c>
      <c r="E8" s="8">
        <v>0</v>
      </c>
      <c r="F8" t="s">
        <v>8220</v>
      </c>
      <c r="G8" t="s">
        <v>8223</v>
      </c>
      <c r="H8" t="s">
        <v>8245</v>
      </c>
      <c r="I8">
        <v>1416014534</v>
      </c>
      <c r="J8">
        <v>1413418934</v>
      </c>
      <c r="K8" t="b">
        <v>0</v>
      </c>
      <c r="L8">
        <v>0</v>
      </c>
      <c r="M8" t="b">
        <v>0</v>
      </c>
      <c r="N8" t="s">
        <v>8297</v>
      </c>
      <c r="O8">
        <v>0</v>
      </c>
      <c r="P8" t="s">
        <v>7235</v>
      </c>
      <c r="Q8" s="10" t="s">
        <v>8319</v>
      </c>
      <c r="R8" t="s">
        <v>8357</v>
      </c>
      <c r="S8" s="14">
        <v>41928.015439814815</v>
      </c>
      <c r="T8" s="14">
        <v>41958.057106481487</v>
      </c>
    </row>
    <row r="9" spans="1:20" ht="15.5" customHeight="1" x14ac:dyDescent="0.35">
      <c r="A9">
        <v>2505</v>
      </c>
      <c r="B9" s="3" t="s">
        <v>2505</v>
      </c>
      <c r="C9" s="3" t="s">
        <v>6615</v>
      </c>
      <c r="D9" s="6">
        <v>7000</v>
      </c>
      <c r="E9" s="8">
        <v>0</v>
      </c>
      <c r="F9" t="s">
        <v>8220</v>
      </c>
      <c r="G9" t="s">
        <v>8223</v>
      </c>
      <c r="H9" t="s">
        <v>8245</v>
      </c>
      <c r="I9">
        <v>1426292416</v>
      </c>
      <c r="J9">
        <v>1423704016</v>
      </c>
      <c r="K9" t="b">
        <v>0</v>
      </c>
      <c r="L9">
        <v>0</v>
      </c>
      <c r="M9" t="b">
        <v>0</v>
      </c>
      <c r="N9" t="s">
        <v>8297</v>
      </c>
      <c r="O9">
        <v>0</v>
      </c>
      <c r="P9" t="s">
        <v>7235</v>
      </c>
      <c r="Q9" s="10" t="s">
        <v>8319</v>
      </c>
      <c r="R9" t="s">
        <v>8357</v>
      </c>
      <c r="S9" s="14">
        <v>42047.05574074074</v>
      </c>
      <c r="T9" s="14">
        <v>42077.014074074075</v>
      </c>
    </row>
    <row r="10" spans="1:20" ht="15.5" customHeight="1" x14ac:dyDescent="0.35">
      <c r="A10">
        <v>2507</v>
      </c>
      <c r="B10" s="3" t="s">
        <v>2507</v>
      </c>
      <c r="C10" s="3" t="s">
        <v>6617</v>
      </c>
      <c r="D10" s="6">
        <v>42850</v>
      </c>
      <c r="E10" s="8">
        <v>0</v>
      </c>
      <c r="F10" t="s">
        <v>8220</v>
      </c>
      <c r="G10" t="s">
        <v>8223</v>
      </c>
      <c r="H10" t="s">
        <v>8245</v>
      </c>
      <c r="I10">
        <v>1431308704</v>
      </c>
      <c r="J10">
        <v>1428716704</v>
      </c>
      <c r="K10" t="b">
        <v>0</v>
      </c>
      <c r="L10">
        <v>0</v>
      </c>
      <c r="M10" t="b">
        <v>0</v>
      </c>
      <c r="N10" t="s">
        <v>8297</v>
      </c>
      <c r="O10">
        <v>0</v>
      </c>
      <c r="P10" t="s">
        <v>7235</v>
      </c>
      <c r="Q10" s="10" t="s">
        <v>8319</v>
      </c>
      <c r="R10" t="s">
        <v>8357</v>
      </c>
      <c r="S10" s="14">
        <v>42105.072962962964</v>
      </c>
      <c r="T10" s="14">
        <v>42135.072962962964</v>
      </c>
    </row>
    <row r="11" spans="1:20" ht="15.5" customHeight="1" x14ac:dyDescent="0.35">
      <c r="A11">
        <v>2508</v>
      </c>
      <c r="B11" s="3" t="s">
        <v>2508</v>
      </c>
      <c r="C11" s="3" t="s">
        <v>6618</v>
      </c>
      <c r="D11" s="6">
        <v>20000</v>
      </c>
      <c r="E11" s="8">
        <v>0</v>
      </c>
      <c r="F11" t="s">
        <v>8220</v>
      </c>
      <c r="G11" t="s">
        <v>8223</v>
      </c>
      <c r="H11" t="s">
        <v>8245</v>
      </c>
      <c r="I11">
        <v>1408056634</v>
      </c>
      <c r="J11">
        <v>1405464634</v>
      </c>
      <c r="K11" t="b">
        <v>0</v>
      </c>
      <c r="L11">
        <v>0</v>
      </c>
      <c r="M11" t="b">
        <v>0</v>
      </c>
      <c r="N11" t="s">
        <v>8297</v>
      </c>
      <c r="O11">
        <v>0</v>
      </c>
      <c r="P11" t="s">
        <v>7235</v>
      </c>
      <c r="Q11" s="10" t="s">
        <v>8319</v>
      </c>
      <c r="R11" t="s">
        <v>8357</v>
      </c>
      <c r="S11" s="14">
        <v>41835.951782407406</v>
      </c>
      <c r="T11" s="14">
        <v>41865.951782407406</v>
      </c>
    </row>
    <row r="12" spans="1:20" ht="15.5" customHeight="1" x14ac:dyDescent="0.35">
      <c r="A12">
        <v>2512</v>
      </c>
      <c r="B12" s="3" t="s">
        <v>2512</v>
      </c>
      <c r="C12" s="3" t="s">
        <v>6622</v>
      </c>
      <c r="D12" s="6">
        <v>1150</v>
      </c>
      <c r="E12" s="8">
        <v>0</v>
      </c>
      <c r="F12" t="s">
        <v>8220</v>
      </c>
      <c r="G12" t="s">
        <v>8223</v>
      </c>
      <c r="H12" t="s">
        <v>8245</v>
      </c>
      <c r="I12">
        <v>1418504561</v>
      </c>
      <c r="J12">
        <v>1417208561</v>
      </c>
      <c r="K12" t="b">
        <v>0</v>
      </c>
      <c r="L12">
        <v>0</v>
      </c>
      <c r="M12" t="b">
        <v>0</v>
      </c>
      <c r="N12" t="s">
        <v>8297</v>
      </c>
      <c r="O12">
        <v>0</v>
      </c>
      <c r="P12" t="s">
        <v>7235</v>
      </c>
      <c r="Q12" s="10" t="s">
        <v>8319</v>
      </c>
      <c r="R12" t="s">
        <v>8357</v>
      </c>
      <c r="S12" s="14">
        <v>41971.876863425925</v>
      </c>
      <c r="T12" s="14">
        <v>41986.876863425925</v>
      </c>
    </row>
    <row r="13" spans="1:20" ht="15.5" customHeight="1" x14ac:dyDescent="0.35">
      <c r="A13">
        <v>2516</v>
      </c>
      <c r="B13" s="3" t="s">
        <v>2516</v>
      </c>
      <c r="C13" s="3" t="s">
        <v>6626</v>
      </c>
      <c r="D13" s="6">
        <v>22000</v>
      </c>
      <c r="E13" s="8">
        <v>0</v>
      </c>
      <c r="F13" t="s">
        <v>8220</v>
      </c>
      <c r="G13" t="s">
        <v>8223</v>
      </c>
      <c r="H13" t="s">
        <v>8245</v>
      </c>
      <c r="I13">
        <v>1417279252</v>
      </c>
      <c r="J13">
        <v>1414683652</v>
      </c>
      <c r="K13" t="b">
        <v>0</v>
      </c>
      <c r="L13">
        <v>0</v>
      </c>
      <c r="M13" t="b">
        <v>0</v>
      </c>
      <c r="N13" t="s">
        <v>8297</v>
      </c>
      <c r="O13">
        <v>0</v>
      </c>
      <c r="P13" t="s">
        <v>7235</v>
      </c>
      <c r="Q13" s="10" t="s">
        <v>8319</v>
      </c>
      <c r="R13" t="s">
        <v>8357</v>
      </c>
      <c r="S13" s="14">
        <v>41942.653379629628</v>
      </c>
      <c r="T13" s="14">
        <v>41972.6950462963</v>
      </c>
    </row>
    <row r="14" spans="1:20" ht="15.5" customHeight="1" x14ac:dyDescent="0.35">
      <c r="A14">
        <v>2518</v>
      </c>
      <c r="B14" s="3" t="s">
        <v>2518</v>
      </c>
      <c r="C14" s="3" t="s">
        <v>6628</v>
      </c>
      <c r="D14" s="6">
        <v>5000</v>
      </c>
      <c r="E14" s="8">
        <v>0</v>
      </c>
      <c r="F14" t="s">
        <v>8220</v>
      </c>
      <c r="G14" t="s">
        <v>8223</v>
      </c>
      <c r="H14" t="s">
        <v>8245</v>
      </c>
      <c r="I14">
        <v>1415899228</v>
      </c>
      <c r="J14">
        <v>1413303628</v>
      </c>
      <c r="K14" t="b">
        <v>0</v>
      </c>
      <c r="L14">
        <v>0</v>
      </c>
      <c r="M14" t="b">
        <v>0</v>
      </c>
      <c r="N14" t="s">
        <v>8297</v>
      </c>
      <c r="O14">
        <v>0</v>
      </c>
      <c r="P14" t="s">
        <v>7235</v>
      </c>
      <c r="Q14" s="10" t="s">
        <v>8319</v>
      </c>
      <c r="R14" t="s">
        <v>8357</v>
      </c>
      <c r="S14" s="14">
        <v>41926.680879629632</v>
      </c>
      <c r="T14" s="14">
        <v>41956.722546296296</v>
      </c>
    </row>
    <row r="15" spans="1:20" ht="15.5" customHeight="1" x14ac:dyDescent="0.35">
      <c r="A15">
        <v>2520</v>
      </c>
      <c r="B15" s="3" t="s">
        <v>2520</v>
      </c>
      <c r="C15" s="3" t="s">
        <v>6630</v>
      </c>
      <c r="D15" s="6">
        <v>100000</v>
      </c>
      <c r="E15" s="8">
        <v>0</v>
      </c>
      <c r="F15" t="s">
        <v>8220</v>
      </c>
      <c r="G15" t="s">
        <v>8223</v>
      </c>
      <c r="H15" t="s">
        <v>8245</v>
      </c>
      <c r="I15">
        <v>1476559260</v>
      </c>
      <c r="J15">
        <v>1472567085</v>
      </c>
      <c r="K15" t="b">
        <v>0</v>
      </c>
      <c r="L15">
        <v>0</v>
      </c>
      <c r="M15" t="b">
        <v>0</v>
      </c>
      <c r="N15" t="s">
        <v>8297</v>
      </c>
      <c r="O15">
        <v>0</v>
      </c>
      <c r="P15" t="s">
        <v>7235</v>
      </c>
      <c r="Q15" s="10" t="s">
        <v>8319</v>
      </c>
      <c r="R15" t="s">
        <v>8357</v>
      </c>
      <c r="S15" s="14">
        <v>42612.600520833337</v>
      </c>
      <c r="T15" s="14">
        <v>42658.806249999994</v>
      </c>
    </row>
    <row r="16" spans="1:20" ht="15.5" customHeight="1" x14ac:dyDescent="0.35">
      <c r="B16" s="3"/>
      <c r="C16" s="3"/>
      <c r="D16" s="6"/>
      <c r="E16" s="8"/>
      <c r="Q16" s="10"/>
      <c r="S16" s="14"/>
      <c r="T16" s="14"/>
    </row>
    <row r="17" spans="2:20" ht="15.5" customHeight="1" x14ac:dyDescent="0.35">
      <c r="B17" s="3"/>
      <c r="C17" s="3"/>
      <c r="D17" s="6"/>
      <c r="E17" s="8"/>
      <c r="Q17" s="10"/>
      <c r="S17" s="14"/>
      <c r="T17" s="14"/>
    </row>
    <row r="18" spans="2:20" ht="15.5" customHeight="1" x14ac:dyDescent="0.35">
      <c r="B18" s="3"/>
      <c r="C18" s="3"/>
      <c r="D18" s="6"/>
      <c r="E18" s="8"/>
      <c r="Q18" s="10"/>
      <c r="S18" s="14"/>
      <c r="T18" s="14"/>
    </row>
    <row r="19" spans="2:20" ht="15.5" customHeight="1" x14ac:dyDescent="0.35">
      <c r="B19" s="3"/>
      <c r="C19" s="3"/>
      <c r="D19" s="6"/>
      <c r="E19" s="8"/>
      <c r="Q19" s="10"/>
      <c r="S19" s="14"/>
      <c r="T19" s="14"/>
    </row>
    <row r="20" spans="2:20" ht="15.5" customHeight="1" x14ac:dyDescent="0.35">
      <c r="B20" s="3"/>
      <c r="C20" s="3"/>
      <c r="D20" s="6"/>
      <c r="E20" s="8"/>
      <c r="Q20" s="10"/>
      <c r="S20" s="14"/>
      <c r="T20" s="14"/>
    </row>
    <row r="21" spans="2:20" ht="15.5" customHeight="1" x14ac:dyDescent="0.35">
      <c r="B21" s="3"/>
      <c r="C21" s="3"/>
      <c r="D21" s="6"/>
      <c r="E21" s="8"/>
      <c r="Q21" s="10"/>
      <c r="S21" s="14"/>
      <c r="T21" s="14"/>
    </row>
    <row r="22" spans="2:20" ht="15.5" customHeight="1" x14ac:dyDescent="0.35">
      <c r="B22" s="3"/>
      <c r="C22" s="3"/>
      <c r="D22" s="6"/>
      <c r="E22" s="8"/>
      <c r="Q22" s="10"/>
      <c r="S22" s="14"/>
      <c r="T22" s="14"/>
    </row>
    <row r="23" spans="2:20" ht="15.5" customHeight="1" x14ac:dyDescent="0.35">
      <c r="B23" s="3"/>
      <c r="C23" s="3"/>
      <c r="D23" s="6"/>
      <c r="E23" s="8"/>
      <c r="Q23" s="10"/>
      <c r="S23" s="14"/>
      <c r="T23" s="14"/>
    </row>
    <row r="24" spans="2:20" ht="15.5" customHeight="1" x14ac:dyDescent="0.35">
      <c r="B24" s="3"/>
      <c r="C24" s="3"/>
      <c r="D24" s="6"/>
      <c r="E24" s="8"/>
      <c r="Q24" s="10"/>
      <c r="S24" s="14"/>
      <c r="T24" s="14"/>
    </row>
    <row r="25" spans="2:20" ht="15.5" customHeight="1" x14ac:dyDescent="0.35">
      <c r="B25" s="3"/>
      <c r="C25" s="3"/>
      <c r="D25" s="6"/>
      <c r="E25" s="8"/>
      <c r="Q25" s="10"/>
      <c r="S25" s="14"/>
      <c r="T25" s="14"/>
    </row>
    <row r="26" spans="2:20" ht="15.5" customHeight="1" x14ac:dyDescent="0.35">
      <c r="B26" s="3"/>
      <c r="C26" s="3"/>
      <c r="D26" s="6"/>
      <c r="E26" s="8"/>
      <c r="Q26" s="10"/>
      <c r="S26" s="14"/>
      <c r="T26" s="14"/>
    </row>
    <row r="27" spans="2:20" ht="15.5" customHeight="1" x14ac:dyDescent="0.35">
      <c r="B27" s="3"/>
      <c r="C27" s="3"/>
      <c r="D27" s="6"/>
      <c r="E27" s="8"/>
      <c r="Q27" s="10"/>
      <c r="S27" s="14"/>
      <c r="T27" s="14"/>
    </row>
    <row r="28" spans="2:20" ht="15.5" customHeight="1" x14ac:dyDescent="0.35">
      <c r="B28" s="3"/>
      <c r="C28" s="3"/>
      <c r="D28" s="6"/>
      <c r="E28" s="8"/>
      <c r="Q28" s="10"/>
      <c r="S28" s="14"/>
      <c r="T28" s="14"/>
    </row>
    <row r="29" spans="2:20" ht="15.5" customHeight="1" x14ac:dyDescent="0.35">
      <c r="B29" s="3"/>
      <c r="C29" s="3"/>
      <c r="D29" s="6"/>
      <c r="E29" s="8"/>
      <c r="Q29" s="10"/>
      <c r="S29" s="14"/>
      <c r="T29" s="14"/>
    </row>
    <row r="30" spans="2:20" ht="15.5" customHeight="1" x14ac:dyDescent="0.35">
      <c r="B30" s="3"/>
      <c r="C30" s="3"/>
      <c r="D30" s="6"/>
      <c r="E30" s="8"/>
      <c r="Q30" s="10"/>
      <c r="S30" s="14"/>
      <c r="T30" s="14"/>
    </row>
    <row r="31" spans="2:20" ht="15.5" customHeight="1" x14ac:dyDescent="0.35">
      <c r="B31" s="3"/>
      <c r="C31" s="3"/>
      <c r="D31" s="6"/>
      <c r="E31" s="8"/>
      <c r="Q31" s="10"/>
      <c r="S31" s="14"/>
      <c r="T31" s="14"/>
    </row>
    <row r="32" spans="2:20" ht="15.5" customHeight="1" x14ac:dyDescent="0.35">
      <c r="B32" s="3"/>
      <c r="C32" s="3"/>
      <c r="D32" s="6"/>
      <c r="E32" s="8"/>
      <c r="Q32" s="10"/>
      <c r="S32" s="14"/>
      <c r="T32" s="14"/>
    </row>
    <row r="33" spans="2:20" ht="15.5" customHeight="1" x14ac:dyDescent="0.35">
      <c r="B33" s="3"/>
      <c r="C33" s="3"/>
      <c r="D33" s="6"/>
      <c r="E33" s="8"/>
      <c r="Q33" s="10"/>
      <c r="S33" s="14"/>
      <c r="T33" s="14"/>
    </row>
    <row r="34" spans="2:20" ht="15.5" customHeight="1" x14ac:dyDescent="0.35">
      <c r="B34" s="3"/>
      <c r="C34" s="3"/>
      <c r="D34" s="6"/>
      <c r="E34" s="8"/>
      <c r="Q34" s="10"/>
      <c r="S34" s="14"/>
      <c r="T34" s="14"/>
    </row>
    <row r="35" spans="2:20" ht="15.5" customHeight="1" x14ac:dyDescent="0.35">
      <c r="B35" s="3"/>
      <c r="C35" s="3"/>
      <c r="D35" s="6"/>
      <c r="E35" s="8"/>
      <c r="Q35" s="10"/>
      <c r="S35" s="14"/>
      <c r="T35" s="14"/>
    </row>
    <row r="36" spans="2:20" ht="15.5" customHeight="1" x14ac:dyDescent="0.35">
      <c r="B36" s="3"/>
      <c r="C36" s="3"/>
      <c r="D36" s="6"/>
      <c r="E36" s="8"/>
      <c r="Q36" s="10"/>
      <c r="S36" s="14"/>
      <c r="T36" s="14"/>
    </row>
    <row r="37" spans="2:20" ht="15.5" customHeight="1" x14ac:dyDescent="0.35">
      <c r="B37" s="3"/>
      <c r="C37" s="3"/>
      <c r="D37" s="6"/>
      <c r="E37" s="8"/>
      <c r="Q37" s="10"/>
      <c r="S37" s="14"/>
      <c r="T37" s="14"/>
    </row>
    <row r="38" spans="2:20" ht="15.5" customHeight="1" x14ac:dyDescent="0.35">
      <c r="B38" s="3"/>
      <c r="C38" s="3"/>
      <c r="D38" s="6"/>
      <c r="E38" s="8"/>
      <c r="Q38" s="10"/>
      <c r="S38" s="14"/>
      <c r="T38" s="14"/>
    </row>
    <row r="39" spans="2:20" ht="15.5" customHeight="1" x14ac:dyDescent="0.35">
      <c r="B39" s="3"/>
      <c r="C39" s="3"/>
      <c r="D39" s="6"/>
      <c r="E39" s="8"/>
      <c r="Q39" s="10"/>
      <c r="S39" s="14"/>
      <c r="T39" s="14"/>
    </row>
    <row r="40" spans="2:20" ht="15.5" customHeight="1" x14ac:dyDescent="0.35">
      <c r="B40" s="3"/>
      <c r="C40" s="3"/>
      <c r="D40" s="6"/>
      <c r="E40" s="8"/>
      <c r="Q40" s="10"/>
      <c r="S40" s="14"/>
      <c r="T40" s="14"/>
    </row>
    <row r="41" spans="2:20" ht="15.5" customHeight="1" x14ac:dyDescent="0.35">
      <c r="B41" s="3"/>
      <c r="C41" s="3"/>
      <c r="D41" s="6"/>
      <c r="E41" s="8"/>
      <c r="Q41" s="10"/>
      <c r="S41" s="14"/>
      <c r="T41" s="14"/>
    </row>
    <row r="42" spans="2:20" ht="15.5" customHeight="1" x14ac:dyDescent="0.35">
      <c r="B42" s="3"/>
      <c r="C42" s="3"/>
      <c r="D42" s="6"/>
      <c r="E42" s="8"/>
      <c r="Q42" s="10"/>
      <c r="S42" s="14"/>
      <c r="T42" s="14"/>
    </row>
    <row r="43" spans="2:20" ht="15.5" customHeight="1" x14ac:dyDescent="0.35">
      <c r="B43" s="3"/>
      <c r="C43" s="3"/>
      <c r="D43" s="6"/>
      <c r="E43" s="8"/>
      <c r="Q43" s="10"/>
      <c r="S43" s="14"/>
      <c r="T43" s="14"/>
    </row>
    <row r="44" spans="2:20" ht="15.5" customHeight="1" x14ac:dyDescent="0.35">
      <c r="B44" s="3"/>
      <c r="C44" s="3"/>
      <c r="D44" s="6"/>
      <c r="E44" s="8"/>
      <c r="Q44" s="10"/>
      <c r="S44" s="14"/>
      <c r="T44" s="14"/>
    </row>
    <row r="45" spans="2:20" ht="15.5" customHeight="1" x14ac:dyDescent="0.35">
      <c r="B45" s="3"/>
      <c r="C45" s="3"/>
      <c r="D45" s="6"/>
      <c r="E45" s="8"/>
      <c r="Q45" s="10"/>
      <c r="S45" s="14"/>
      <c r="T45" s="14"/>
    </row>
    <row r="46" spans="2:20" ht="15.5" customHeight="1" x14ac:dyDescent="0.35">
      <c r="B46" s="3"/>
      <c r="C46" s="3"/>
      <c r="D46" s="6"/>
      <c r="E46" s="8"/>
      <c r="Q46" s="10"/>
      <c r="S46" s="14"/>
      <c r="T46" s="14"/>
    </row>
    <row r="47" spans="2:20" ht="15.5" customHeight="1" x14ac:dyDescent="0.35">
      <c r="B47" s="3"/>
      <c r="C47" s="3"/>
      <c r="D47" s="6"/>
      <c r="E47" s="8"/>
      <c r="Q47" s="10"/>
      <c r="S47" s="14"/>
      <c r="T47" s="14"/>
    </row>
    <row r="48" spans="2:20" ht="15.5" customHeight="1" x14ac:dyDescent="0.35">
      <c r="B48" s="3"/>
      <c r="C48" s="3"/>
      <c r="D48" s="6"/>
      <c r="E48" s="8"/>
      <c r="Q48" s="10"/>
      <c r="S48" s="14"/>
      <c r="T48" s="14"/>
    </row>
    <row r="49" spans="2:20" ht="15.5" customHeight="1" x14ac:dyDescent="0.35">
      <c r="B49" s="3"/>
      <c r="C49" s="3"/>
      <c r="D49" s="6"/>
      <c r="E49" s="8"/>
      <c r="Q49" s="10"/>
      <c r="S49" s="14"/>
      <c r="T49" s="14"/>
    </row>
    <row r="50" spans="2:20" ht="15.5" customHeight="1" x14ac:dyDescent="0.35">
      <c r="B50" s="3"/>
      <c r="C50" s="3"/>
      <c r="D50" s="6"/>
      <c r="E50" s="8"/>
      <c r="Q50" s="10"/>
      <c r="S50" s="14"/>
      <c r="T50" s="14"/>
    </row>
    <row r="51" spans="2:20" ht="15.5" customHeight="1" x14ac:dyDescent="0.35">
      <c r="B51" s="3"/>
      <c r="C51" s="3"/>
      <c r="D51" s="6"/>
      <c r="E51" s="8"/>
      <c r="Q51" s="10"/>
      <c r="S51" s="14"/>
      <c r="T51" s="14"/>
    </row>
    <row r="52" spans="2:20" ht="15.5" customHeight="1" x14ac:dyDescent="0.35">
      <c r="B52" s="3"/>
      <c r="C52" s="3"/>
      <c r="D52" s="6"/>
      <c r="E52" s="8"/>
      <c r="Q52" s="10"/>
      <c r="S52" s="14"/>
      <c r="T52" s="14"/>
    </row>
    <row r="53" spans="2:20" ht="15.5" customHeight="1" x14ac:dyDescent="0.35">
      <c r="B53" s="3"/>
      <c r="C53" s="3"/>
      <c r="D53" s="6"/>
      <c r="E53" s="8"/>
      <c r="Q53" s="10"/>
      <c r="S53" s="14"/>
      <c r="T53" s="14"/>
    </row>
    <row r="54" spans="2:20" ht="15.5" customHeight="1" x14ac:dyDescent="0.35">
      <c r="B54" s="3"/>
      <c r="C54" s="3"/>
      <c r="D54" s="6"/>
      <c r="E54" s="8"/>
      <c r="Q54" s="10"/>
      <c r="S54" s="14"/>
      <c r="T54" s="14"/>
    </row>
    <row r="55" spans="2:20" ht="15.5" customHeight="1" x14ac:dyDescent="0.35">
      <c r="B55" s="3"/>
      <c r="C55" s="3"/>
      <c r="D55" s="6"/>
      <c r="E55" s="8"/>
      <c r="Q55" s="10"/>
      <c r="S55" s="14"/>
      <c r="T55" s="14"/>
    </row>
    <row r="56" spans="2:20" ht="15.5" customHeight="1" x14ac:dyDescent="0.35">
      <c r="B56" s="3"/>
      <c r="C56" s="3"/>
      <c r="D56" s="6"/>
      <c r="E56" s="8"/>
      <c r="Q56" s="10"/>
      <c r="S56" s="14"/>
      <c r="T56" s="14"/>
    </row>
    <row r="57" spans="2:20" ht="15.5" customHeight="1" x14ac:dyDescent="0.35">
      <c r="B57" s="3"/>
      <c r="C57" s="3"/>
      <c r="D57" s="6"/>
      <c r="E57" s="8"/>
      <c r="Q57" s="10"/>
      <c r="S57" s="14"/>
      <c r="T57" s="14"/>
    </row>
    <row r="58" spans="2:20" ht="15.5" customHeight="1" x14ac:dyDescent="0.35">
      <c r="B58" s="3"/>
      <c r="C58" s="3"/>
      <c r="D58" s="6"/>
      <c r="E58" s="8"/>
      <c r="Q58" s="10"/>
      <c r="S58" s="14"/>
      <c r="T58" s="14"/>
    </row>
    <row r="59" spans="2:20" ht="15.5" customHeight="1" x14ac:dyDescent="0.35">
      <c r="B59" s="3"/>
      <c r="C59" s="3"/>
      <c r="D59" s="6"/>
      <c r="E59" s="8"/>
      <c r="Q59" s="10"/>
      <c r="S59" s="14"/>
      <c r="T59" s="14"/>
    </row>
    <row r="60" spans="2:20" ht="15.5" customHeight="1" x14ac:dyDescent="0.35">
      <c r="B60" s="3"/>
      <c r="C60" s="3"/>
      <c r="D60" s="6"/>
      <c r="E60" s="8"/>
      <c r="Q60" s="10"/>
      <c r="S60" s="14"/>
      <c r="T60" s="14"/>
    </row>
    <row r="61" spans="2:20" ht="15.5" customHeight="1" x14ac:dyDescent="0.35">
      <c r="B61" s="3"/>
      <c r="C61" s="3"/>
      <c r="D61" s="6"/>
      <c r="E61" s="8"/>
      <c r="Q61" s="10"/>
      <c r="S61" s="14"/>
      <c r="T61" s="14"/>
    </row>
    <row r="62" spans="2:20" ht="15.5" customHeight="1" x14ac:dyDescent="0.35">
      <c r="B62" s="3"/>
      <c r="C62" s="3"/>
      <c r="D62" s="6"/>
      <c r="E62" s="8"/>
      <c r="Q62" s="10"/>
      <c r="S62" s="14"/>
      <c r="T62" s="14"/>
    </row>
    <row r="63" spans="2:20" ht="15.5" customHeight="1" x14ac:dyDescent="0.35">
      <c r="B63" s="3"/>
      <c r="C63" s="3"/>
      <c r="D63" s="6"/>
      <c r="E63" s="8"/>
      <c r="Q63" s="10"/>
      <c r="S63" s="14"/>
      <c r="T63" s="14"/>
    </row>
    <row r="64" spans="2:20" ht="15.5" customHeight="1" x14ac:dyDescent="0.35">
      <c r="B64" s="3"/>
      <c r="C64" s="3"/>
      <c r="D64" s="6"/>
      <c r="E64" s="8"/>
      <c r="Q64" s="10"/>
      <c r="S64" s="14"/>
      <c r="T64" s="14"/>
    </row>
    <row r="65" spans="2:20" ht="15.5" customHeight="1" x14ac:dyDescent="0.35">
      <c r="B65" s="3"/>
      <c r="C65" s="3"/>
      <c r="D65" s="6"/>
      <c r="E65" s="8"/>
      <c r="Q65" s="10"/>
      <c r="S65" s="14"/>
      <c r="T65" s="14"/>
    </row>
    <row r="66" spans="2:20" ht="15.5" customHeight="1" x14ac:dyDescent="0.35">
      <c r="B66" s="3"/>
      <c r="C66" s="3"/>
      <c r="D66" s="6"/>
      <c r="E66" s="8"/>
      <c r="Q66" s="10"/>
      <c r="S66" s="14"/>
      <c r="T66" s="14"/>
    </row>
    <row r="67" spans="2:20" ht="15.5" customHeight="1" x14ac:dyDescent="0.35">
      <c r="B67" s="3"/>
      <c r="C67" s="3"/>
      <c r="D67" s="6"/>
      <c r="E67" s="8"/>
      <c r="Q67" s="10"/>
      <c r="S67" s="14"/>
      <c r="T67" s="14"/>
    </row>
    <row r="68" spans="2:20" ht="15.5" customHeight="1" x14ac:dyDescent="0.35">
      <c r="B68" s="3"/>
      <c r="C68" s="3"/>
      <c r="D68" s="6"/>
      <c r="E68" s="8"/>
      <c r="Q68" s="10"/>
      <c r="S68" s="14"/>
      <c r="T68" s="14"/>
    </row>
  </sheetData>
  <conditionalFormatting sqref="F16:F68">
    <cfRule type="cellIs" dxfId="19" priority="7" operator="equal">
      <formula>"failed"</formula>
    </cfRule>
    <cfRule type="cellIs" dxfId="18" priority="8" operator="equal">
      <formula>"canceled"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6:O68">
    <cfRule type="colorScale" priority="6">
      <colorScale>
        <cfvo type="min"/>
        <cfvo type="percent" val="90"/>
        <color rgb="FFFFA7A7"/>
        <color theme="4" tint="0.79998168889431442"/>
      </colorScale>
    </cfRule>
  </conditionalFormatting>
  <conditionalFormatting sqref="F1:F15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5 R1:T1">
    <cfRule type="colorScale" priority="1">
      <colorScale>
        <cfvo type="min"/>
        <cfvo type="percent" val="90"/>
        <color rgb="FFFFA7A7"/>
        <color theme="4" tint="0.7999816888943144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BE2E-271F-4CC7-8051-31D79A412DF7}">
  <dimension ref="A1:T181"/>
  <sheetViews>
    <sheetView workbookViewId="0">
      <selection activeCell="D7" sqref="D7"/>
    </sheetView>
  </sheetViews>
  <sheetFormatPr defaultRowHeight="14.5" x14ac:dyDescent="0.35"/>
  <cols>
    <col min="1" max="20" width="15.1796875" customWidth="1"/>
  </cols>
  <sheetData>
    <row r="1" spans="1:20" ht="15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5.5" customHeight="1" x14ac:dyDescent="0.35">
      <c r="A2">
        <v>371</v>
      </c>
      <c r="B2" s="3" t="s">
        <v>372</v>
      </c>
      <c r="C2" s="3" t="s">
        <v>4481</v>
      </c>
      <c r="D2" s="6">
        <v>150000</v>
      </c>
      <c r="E2" s="8">
        <v>171253</v>
      </c>
      <c r="F2" t="s">
        <v>8218</v>
      </c>
      <c r="G2" t="s">
        <v>8223</v>
      </c>
      <c r="H2" t="s">
        <v>8245</v>
      </c>
      <c r="I2">
        <v>1359743139</v>
      </c>
      <c r="J2">
        <v>1355855139</v>
      </c>
      <c r="K2" t="b">
        <v>0</v>
      </c>
      <c r="L2">
        <v>1062</v>
      </c>
      <c r="M2" t="b">
        <v>1</v>
      </c>
      <c r="N2" t="s">
        <v>8267</v>
      </c>
      <c r="O2">
        <v>114</v>
      </c>
      <c r="P2">
        <v>161.26</v>
      </c>
      <c r="Q2" s="10" t="s">
        <v>8321</v>
      </c>
      <c r="R2" t="s">
        <v>8322</v>
      </c>
      <c r="S2" s="14">
        <v>41261.767812500002</v>
      </c>
      <c r="T2" s="14">
        <v>41306.767812500002</v>
      </c>
    </row>
    <row r="3" spans="1:20" ht="15.5" customHeight="1" x14ac:dyDescent="0.35">
      <c r="A3">
        <v>326</v>
      </c>
      <c r="B3" s="3" t="s">
        <v>327</v>
      </c>
      <c r="C3" s="3" t="s">
        <v>4436</v>
      </c>
      <c r="D3" s="6">
        <v>150000</v>
      </c>
      <c r="E3" s="8">
        <v>169394.6</v>
      </c>
      <c r="F3" t="s">
        <v>8218</v>
      </c>
      <c r="G3" t="s">
        <v>8223</v>
      </c>
      <c r="H3" t="s">
        <v>8245</v>
      </c>
      <c r="I3">
        <v>1489532220</v>
      </c>
      <c r="J3">
        <v>1486625606</v>
      </c>
      <c r="K3" t="b">
        <v>1</v>
      </c>
      <c r="L3">
        <v>1151</v>
      </c>
      <c r="M3" t="b">
        <v>1</v>
      </c>
      <c r="N3" t="s">
        <v>8267</v>
      </c>
      <c r="O3">
        <v>113</v>
      </c>
      <c r="P3">
        <v>147.16999999999999</v>
      </c>
      <c r="Q3" s="10" t="s">
        <v>8321</v>
      </c>
      <c r="R3" t="s">
        <v>8322</v>
      </c>
      <c r="S3" s="14">
        <v>42775.314884259264</v>
      </c>
      <c r="T3" s="14">
        <v>42808.956250000003</v>
      </c>
    </row>
    <row r="4" spans="1:20" ht="15.5" customHeight="1" x14ac:dyDescent="0.35">
      <c r="A4">
        <v>269</v>
      </c>
      <c r="B4" s="3" t="s">
        <v>270</v>
      </c>
      <c r="C4" s="3" t="s">
        <v>4379</v>
      </c>
      <c r="D4" s="6">
        <v>100000</v>
      </c>
      <c r="E4" s="8">
        <v>147233.76999999999</v>
      </c>
      <c r="F4" t="s">
        <v>8218</v>
      </c>
      <c r="G4" t="s">
        <v>8225</v>
      </c>
      <c r="H4" t="s">
        <v>8247</v>
      </c>
      <c r="I4">
        <v>1487738622</v>
      </c>
      <c r="J4">
        <v>1485146622</v>
      </c>
      <c r="K4" t="b">
        <v>1</v>
      </c>
      <c r="L4">
        <v>1596</v>
      </c>
      <c r="M4" t="b">
        <v>1</v>
      </c>
      <c r="N4" t="s">
        <v>8267</v>
      </c>
      <c r="O4">
        <v>147</v>
      </c>
      <c r="P4">
        <v>92.25</v>
      </c>
      <c r="Q4" s="10" t="s">
        <v>8321</v>
      </c>
      <c r="R4" t="s">
        <v>8322</v>
      </c>
      <c r="S4" s="14">
        <v>42758.197013888886</v>
      </c>
      <c r="T4" s="14">
        <v>42788.197013888886</v>
      </c>
    </row>
    <row r="5" spans="1:20" ht="15.5" customHeight="1" x14ac:dyDescent="0.35">
      <c r="A5">
        <v>298</v>
      </c>
      <c r="B5" s="3" t="s">
        <v>299</v>
      </c>
      <c r="C5" s="3" t="s">
        <v>4408</v>
      </c>
      <c r="D5" s="6">
        <v>126000</v>
      </c>
      <c r="E5" s="8">
        <v>137254.84</v>
      </c>
      <c r="F5" t="s">
        <v>8218</v>
      </c>
      <c r="G5" t="s">
        <v>8223</v>
      </c>
      <c r="H5" t="s">
        <v>8245</v>
      </c>
      <c r="I5">
        <v>1399669200</v>
      </c>
      <c r="J5">
        <v>1394536048</v>
      </c>
      <c r="K5" t="b">
        <v>1</v>
      </c>
      <c r="L5">
        <v>2436</v>
      </c>
      <c r="M5" t="b">
        <v>1</v>
      </c>
      <c r="N5" t="s">
        <v>8267</v>
      </c>
      <c r="O5">
        <v>109</v>
      </c>
      <c r="P5">
        <v>56.34</v>
      </c>
      <c r="Q5" s="10" t="s">
        <v>8321</v>
      </c>
      <c r="R5" t="s">
        <v>8322</v>
      </c>
      <c r="S5" s="14">
        <v>41709.463518518518</v>
      </c>
      <c r="T5" s="14">
        <v>41768.875</v>
      </c>
    </row>
    <row r="6" spans="1:20" ht="15.5" customHeight="1" x14ac:dyDescent="0.35">
      <c r="A6">
        <v>389</v>
      </c>
      <c r="B6" s="3" t="s">
        <v>390</v>
      </c>
      <c r="C6" s="3" t="s">
        <v>4499</v>
      </c>
      <c r="D6" s="6">
        <v>68000</v>
      </c>
      <c r="E6" s="8">
        <v>123444.12</v>
      </c>
      <c r="F6" t="s">
        <v>8218</v>
      </c>
      <c r="G6" t="s">
        <v>8223</v>
      </c>
      <c r="H6" t="s">
        <v>8245</v>
      </c>
      <c r="I6">
        <v>1394233140</v>
      </c>
      <c r="J6">
        <v>1391477450</v>
      </c>
      <c r="K6" t="b">
        <v>0</v>
      </c>
      <c r="L6">
        <v>1510</v>
      </c>
      <c r="M6" t="b">
        <v>1</v>
      </c>
      <c r="N6" t="s">
        <v>8267</v>
      </c>
      <c r="O6">
        <v>182</v>
      </c>
      <c r="P6">
        <v>81.75</v>
      </c>
      <c r="Q6" s="10" t="s">
        <v>8321</v>
      </c>
      <c r="R6" t="s">
        <v>8322</v>
      </c>
      <c r="S6" s="14">
        <v>41674.063078703701</v>
      </c>
      <c r="T6" s="14">
        <v>41705.957638888889</v>
      </c>
    </row>
    <row r="7" spans="1:20" ht="15.5" customHeight="1" x14ac:dyDescent="0.35">
      <c r="A7">
        <v>280</v>
      </c>
      <c r="B7" s="3" t="s">
        <v>281</v>
      </c>
      <c r="C7" s="3" t="s">
        <v>4390</v>
      </c>
      <c r="D7" s="6">
        <v>75000</v>
      </c>
      <c r="E7" s="8">
        <v>117108</v>
      </c>
      <c r="F7" t="s">
        <v>8218</v>
      </c>
      <c r="G7" t="s">
        <v>8223</v>
      </c>
      <c r="H7" t="s">
        <v>8245</v>
      </c>
      <c r="I7">
        <v>1401459035</v>
      </c>
      <c r="J7">
        <v>1397571035</v>
      </c>
      <c r="K7" t="b">
        <v>1</v>
      </c>
      <c r="L7">
        <v>2139</v>
      </c>
      <c r="M7" t="b">
        <v>1</v>
      </c>
      <c r="N7" t="s">
        <v>8267</v>
      </c>
      <c r="O7">
        <v>156</v>
      </c>
      <c r="P7">
        <v>54.75</v>
      </c>
      <c r="Q7" s="10" t="s">
        <v>8321</v>
      </c>
      <c r="R7" t="s">
        <v>8322</v>
      </c>
      <c r="S7" s="14">
        <v>41744.590682870366</v>
      </c>
      <c r="T7" s="14">
        <v>41789.590682870366</v>
      </c>
    </row>
    <row r="8" spans="1:20" ht="15.5" customHeight="1" x14ac:dyDescent="0.35">
      <c r="A8">
        <v>332</v>
      </c>
      <c r="B8" s="3" t="s">
        <v>333</v>
      </c>
      <c r="C8" s="3" t="s">
        <v>4442</v>
      </c>
      <c r="D8" s="6">
        <v>100000</v>
      </c>
      <c r="E8" s="8">
        <v>113015</v>
      </c>
      <c r="F8" t="s">
        <v>8218</v>
      </c>
      <c r="G8" t="s">
        <v>8223</v>
      </c>
      <c r="H8" t="s">
        <v>8245</v>
      </c>
      <c r="I8">
        <v>1446019200</v>
      </c>
      <c r="J8">
        <v>1442420377</v>
      </c>
      <c r="K8" t="b">
        <v>1</v>
      </c>
      <c r="L8">
        <v>555</v>
      </c>
      <c r="M8" t="b">
        <v>1</v>
      </c>
      <c r="N8" t="s">
        <v>8267</v>
      </c>
      <c r="O8">
        <v>113</v>
      </c>
      <c r="P8">
        <v>203.63</v>
      </c>
      <c r="Q8" s="10" t="s">
        <v>8321</v>
      </c>
      <c r="R8" t="s">
        <v>8322</v>
      </c>
      <c r="S8" s="14">
        <v>42263.680289351847</v>
      </c>
      <c r="T8" s="14">
        <v>42305.333333333328</v>
      </c>
    </row>
    <row r="9" spans="1:20" ht="15.5" customHeight="1" x14ac:dyDescent="0.35">
      <c r="A9">
        <v>259</v>
      </c>
      <c r="B9" s="3" t="s">
        <v>260</v>
      </c>
      <c r="C9" s="3" t="s">
        <v>4369</v>
      </c>
      <c r="D9" s="6">
        <v>75000</v>
      </c>
      <c r="E9" s="8">
        <v>98953.42</v>
      </c>
      <c r="F9" t="s">
        <v>8218</v>
      </c>
      <c r="G9" t="s">
        <v>8223</v>
      </c>
      <c r="H9" t="s">
        <v>8245</v>
      </c>
      <c r="I9">
        <v>1428514969</v>
      </c>
      <c r="J9">
        <v>1425922969</v>
      </c>
      <c r="K9" t="b">
        <v>1</v>
      </c>
      <c r="L9">
        <v>942</v>
      </c>
      <c r="M9" t="b">
        <v>1</v>
      </c>
      <c r="N9" t="s">
        <v>8267</v>
      </c>
      <c r="O9">
        <v>132</v>
      </c>
      <c r="P9">
        <v>105.05</v>
      </c>
      <c r="Q9" s="10" t="s">
        <v>8321</v>
      </c>
      <c r="R9" t="s">
        <v>8322</v>
      </c>
      <c r="S9" s="14">
        <v>42072.738067129627</v>
      </c>
      <c r="T9" s="14">
        <v>42102.738067129627</v>
      </c>
    </row>
    <row r="10" spans="1:20" ht="15.5" customHeight="1" x14ac:dyDescent="0.3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0" t="s">
        <v>8321</v>
      </c>
      <c r="R10" t="s">
        <v>8322</v>
      </c>
      <c r="S10" s="14">
        <v>40870.774409722224</v>
      </c>
      <c r="T10" s="14">
        <v>40915.774409722224</v>
      </c>
    </row>
    <row r="11" spans="1:20" ht="15.5" customHeight="1" x14ac:dyDescent="0.35">
      <c r="A11">
        <v>387</v>
      </c>
      <c r="B11" s="3" t="s">
        <v>388</v>
      </c>
      <c r="C11" s="3" t="s">
        <v>4497</v>
      </c>
      <c r="D11" s="6">
        <v>38000</v>
      </c>
      <c r="E11" s="8">
        <v>81316</v>
      </c>
      <c r="F11" t="s">
        <v>8218</v>
      </c>
      <c r="G11" t="s">
        <v>8223</v>
      </c>
      <c r="H11" t="s">
        <v>8245</v>
      </c>
      <c r="I11">
        <v>1439618400</v>
      </c>
      <c r="J11">
        <v>1436976858</v>
      </c>
      <c r="K11" t="b">
        <v>0</v>
      </c>
      <c r="L11">
        <v>562</v>
      </c>
      <c r="M11" t="b">
        <v>1</v>
      </c>
      <c r="N11" t="s">
        <v>8267</v>
      </c>
      <c r="O11">
        <v>214</v>
      </c>
      <c r="P11">
        <v>144.69</v>
      </c>
      <c r="Q11" s="10" t="s">
        <v>8321</v>
      </c>
      <c r="R11" t="s">
        <v>8322</v>
      </c>
      <c r="S11" s="14">
        <v>42200.67659722222</v>
      </c>
      <c r="T11" s="14">
        <v>42231.25</v>
      </c>
    </row>
    <row r="12" spans="1:20" ht="15.5" customHeight="1" x14ac:dyDescent="0.35">
      <c r="A12">
        <v>328</v>
      </c>
      <c r="B12" s="3" t="s">
        <v>329</v>
      </c>
      <c r="C12" s="3" t="s">
        <v>4438</v>
      </c>
      <c r="D12" s="6">
        <v>75000</v>
      </c>
      <c r="E12" s="8">
        <v>77710.8</v>
      </c>
      <c r="F12" t="s">
        <v>8218</v>
      </c>
      <c r="G12" t="s">
        <v>8223</v>
      </c>
      <c r="H12" t="s">
        <v>8245</v>
      </c>
      <c r="I12">
        <v>1446350400</v>
      </c>
      <c r="J12">
        <v>1443739388</v>
      </c>
      <c r="K12" t="b">
        <v>1</v>
      </c>
      <c r="L12">
        <v>498</v>
      </c>
      <c r="M12" t="b">
        <v>1</v>
      </c>
      <c r="N12" t="s">
        <v>8267</v>
      </c>
      <c r="O12">
        <v>104</v>
      </c>
      <c r="P12">
        <v>156.05000000000001</v>
      </c>
      <c r="Q12" s="10" t="s">
        <v>8321</v>
      </c>
      <c r="R12" t="s">
        <v>8322</v>
      </c>
      <c r="S12" s="14">
        <v>42278.946620370371</v>
      </c>
      <c r="T12" s="14">
        <v>42309.166666666672</v>
      </c>
    </row>
    <row r="13" spans="1:20" ht="15.5" customHeight="1" x14ac:dyDescent="0.35">
      <c r="A13">
        <v>292</v>
      </c>
      <c r="B13" s="3" t="s">
        <v>293</v>
      </c>
      <c r="C13" s="3" t="s">
        <v>4402</v>
      </c>
      <c r="D13" s="6">
        <v>75000</v>
      </c>
      <c r="E13" s="8">
        <v>76130.2</v>
      </c>
      <c r="F13" t="s">
        <v>8218</v>
      </c>
      <c r="G13" t="s">
        <v>8223</v>
      </c>
      <c r="H13" t="s">
        <v>8245</v>
      </c>
      <c r="I13">
        <v>1319860740</v>
      </c>
      <c r="J13">
        <v>1317064599</v>
      </c>
      <c r="K13" t="b">
        <v>1</v>
      </c>
      <c r="L13">
        <v>493</v>
      </c>
      <c r="M13" t="b">
        <v>1</v>
      </c>
      <c r="N13" t="s">
        <v>8267</v>
      </c>
      <c r="O13">
        <v>102</v>
      </c>
      <c r="P13">
        <v>154.41999999999999</v>
      </c>
      <c r="Q13" s="10" t="s">
        <v>8321</v>
      </c>
      <c r="R13" t="s">
        <v>8322</v>
      </c>
      <c r="S13" s="14">
        <v>40812.803229166668</v>
      </c>
      <c r="T13" s="14">
        <v>40845.165972222225</v>
      </c>
    </row>
    <row r="14" spans="1:20" ht="15.5" customHeight="1" x14ac:dyDescent="0.35">
      <c r="A14">
        <v>277</v>
      </c>
      <c r="B14" s="3" t="s">
        <v>278</v>
      </c>
      <c r="C14" s="3" t="s">
        <v>4387</v>
      </c>
      <c r="D14" s="6">
        <v>65000</v>
      </c>
      <c r="E14" s="8">
        <v>71748</v>
      </c>
      <c r="F14" t="s">
        <v>8218</v>
      </c>
      <c r="G14" t="s">
        <v>8223</v>
      </c>
      <c r="H14" t="s">
        <v>8245</v>
      </c>
      <c r="I14">
        <v>1432416219</v>
      </c>
      <c r="J14">
        <v>1429824219</v>
      </c>
      <c r="K14" t="b">
        <v>1</v>
      </c>
      <c r="L14">
        <v>951</v>
      </c>
      <c r="M14" t="b">
        <v>1</v>
      </c>
      <c r="N14" t="s">
        <v>8267</v>
      </c>
      <c r="O14">
        <v>110</v>
      </c>
      <c r="P14">
        <v>75.44</v>
      </c>
      <c r="Q14" s="10" t="s">
        <v>8321</v>
      </c>
      <c r="R14" t="s">
        <v>8322</v>
      </c>
      <c r="S14" s="14">
        <v>42117.891423611116</v>
      </c>
      <c r="T14" s="14">
        <v>42147.891423611116</v>
      </c>
    </row>
    <row r="15" spans="1:20" ht="15.5" customHeight="1" x14ac:dyDescent="0.35">
      <c r="A15">
        <v>295</v>
      </c>
      <c r="B15" s="3" t="s">
        <v>296</v>
      </c>
      <c r="C15" s="3" t="s">
        <v>4405</v>
      </c>
      <c r="D15" s="6">
        <v>50000</v>
      </c>
      <c r="E15" s="8">
        <v>66554.559999999998</v>
      </c>
      <c r="F15" t="s">
        <v>8218</v>
      </c>
      <c r="G15" t="s">
        <v>8223</v>
      </c>
      <c r="H15" t="s">
        <v>8245</v>
      </c>
      <c r="I15">
        <v>1383264000</v>
      </c>
      <c r="J15">
        <v>1378080409</v>
      </c>
      <c r="K15" t="b">
        <v>1</v>
      </c>
      <c r="L15">
        <v>665</v>
      </c>
      <c r="M15" t="b">
        <v>1</v>
      </c>
      <c r="N15" t="s">
        <v>8267</v>
      </c>
      <c r="O15">
        <v>133</v>
      </c>
      <c r="P15">
        <v>100.08</v>
      </c>
      <c r="Q15" s="10" t="s">
        <v>8321</v>
      </c>
      <c r="R15" t="s">
        <v>8322</v>
      </c>
      <c r="S15" s="14">
        <v>41519.004733796297</v>
      </c>
      <c r="T15" s="14">
        <v>41579</v>
      </c>
    </row>
    <row r="16" spans="1:20" ht="15.5" customHeight="1" x14ac:dyDescent="0.35">
      <c r="A16">
        <v>353</v>
      </c>
      <c r="B16" s="3" t="s">
        <v>354</v>
      </c>
      <c r="C16" s="3" t="s">
        <v>4463</v>
      </c>
      <c r="D16" s="6">
        <v>58425</v>
      </c>
      <c r="E16" s="8">
        <v>63460.18</v>
      </c>
      <c r="F16" t="s">
        <v>8218</v>
      </c>
      <c r="G16" t="s">
        <v>8223</v>
      </c>
      <c r="H16" t="s">
        <v>8245</v>
      </c>
      <c r="I16">
        <v>1447963219</v>
      </c>
      <c r="J16">
        <v>1445367619</v>
      </c>
      <c r="K16" t="b">
        <v>1</v>
      </c>
      <c r="L16">
        <v>613</v>
      </c>
      <c r="M16" t="b">
        <v>1</v>
      </c>
      <c r="N16" t="s">
        <v>8267</v>
      </c>
      <c r="O16">
        <v>109</v>
      </c>
      <c r="P16">
        <v>103.52</v>
      </c>
      <c r="Q16" s="10" t="s">
        <v>8321</v>
      </c>
      <c r="R16" t="s">
        <v>8322</v>
      </c>
      <c r="S16" s="14">
        <v>42297.791886574079</v>
      </c>
      <c r="T16" s="14">
        <v>42327.833553240736</v>
      </c>
    </row>
    <row r="17" spans="1:20" ht="15.5" customHeight="1" x14ac:dyDescent="0.35">
      <c r="A17">
        <v>258</v>
      </c>
      <c r="B17" s="3" t="s">
        <v>259</v>
      </c>
      <c r="C17" s="3" t="s">
        <v>4368</v>
      </c>
      <c r="D17" s="6">
        <v>30000</v>
      </c>
      <c r="E17" s="8">
        <v>57342</v>
      </c>
      <c r="F17" t="s">
        <v>8218</v>
      </c>
      <c r="G17" t="s">
        <v>8223</v>
      </c>
      <c r="H17" t="s">
        <v>8245</v>
      </c>
      <c r="I17">
        <v>1308359666</v>
      </c>
      <c r="J17">
        <v>1305767666</v>
      </c>
      <c r="K17" t="b">
        <v>1</v>
      </c>
      <c r="L17">
        <v>688</v>
      </c>
      <c r="M17" t="b">
        <v>1</v>
      </c>
      <c r="N17" t="s">
        <v>8267</v>
      </c>
      <c r="O17">
        <v>191</v>
      </c>
      <c r="P17">
        <v>83.35</v>
      </c>
      <c r="Q17" s="10" t="s">
        <v>8321</v>
      </c>
      <c r="R17" t="s">
        <v>8322</v>
      </c>
      <c r="S17" s="14">
        <v>40682.051689814813</v>
      </c>
      <c r="T17" s="14">
        <v>40712.051689814813</v>
      </c>
    </row>
    <row r="18" spans="1:20" ht="15.5" customHeight="1" x14ac:dyDescent="0.35">
      <c r="A18">
        <v>393</v>
      </c>
      <c r="B18" s="3" t="s">
        <v>394</v>
      </c>
      <c r="C18" s="3" t="s">
        <v>4503</v>
      </c>
      <c r="D18" s="6">
        <v>50000</v>
      </c>
      <c r="E18" s="8">
        <v>55223</v>
      </c>
      <c r="F18" t="s">
        <v>8218</v>
      </c>
      <c r="G18" t="s">
        <v>8223</v>
      </c>
      <c r="H18" t="s">
        <v>8245</v>
      </c>
      <c r="I18">
        <v>1381424452</v>
      </c>
      <c r="J18">
        <v>1378746052</v>
      </c>
      <c r="K18" t="b">
        <v>0</v>
      </c>
      <c r="L18">
        <v>351</v>
      </c>
      <c r="M18" t="b">
        <v>1</v>
      </c>
      <c r="N18" t="s">
        <v>8267</v>
      </c>
      <c r="O18">
        <v>110</v>
      </c>
      <c r="P18">
        <v>157.33000000000001</v>
      </c>
      <c r="Q18" s="10" t="s">
        <v>8321</v>
      </c>
      <c r="R18" t="s">
        <v>8322</v>
      </c>
      <c r="S18" s="14">
        <v>41526.708935185183</v>
      </c>
      <c r="T18" s="14">
        <v>41557.708935185183</v>
      </c>
    </row>
    <row r="19" spans="1:20" ht="15.5" customHeight="1" x14ac:dyDescent="0.35">
      <c r="A19">
        <v>342</v>
      </c>
      <c r="B19" s="3" t="s">
        <v>343</v>
      </c>
      <c r="C19" s="3" t="s">
        <v>4452</v>
      </c>
      <c r="D19" s="6">
        <v>55000</v>
      </c>
      <c r="E19" s="8">
        <v>55201.52</v>
      </c>
      <c r="F19" t="s">
        <v>8218</v>
      </c>
      <c r="G19" t="s">
        <v>8223</v>
      </c>
      <c r="H19" t="s">
        <v>8245</v>
      </c>
      <c r="I19">
        <v>1461955465</v>
      </c>
      <c r="J19">
        <v>1459363465</v>
      </c>
      <c r="K19" t="b">
        <v>1</v>
      </c>
      <c r="L19">
        <v>325</v>
      </c>
      <c r="M19" t="b">
        <v>1</v>
      </c>
      <c r="N19" t="s">
        <v>8267</v>
      </c>
      <c r="O19">
        <v>100</v>
      </c>
      <c r="P19">
        <v>169.85</v>
      </c>
      <c r="Q19" s="10" t="s">
        <v>8321</v>
      </c>
      <c r="R19" t="s">
        <v>8322</v>
      </c>
      <c r="S19" s="14">
        <v>42459.780844907407</v>
      </c>
      <c r="T19" s="14">
        <v>42489.780844907407</v>
      </c>
    </row>
    <row r="20" spans="1:20" ht="15.5" customHeight="1" x14ac:dyDescent="0.35">
      <c r="A20">
        <v>325</v>
      </c>
      <c r="B20" s="3" t="s">
        <v>326</v>
      </c>
      <c r="C20" s="3" t="s">
        <v>4435</v>
      </c>
      <c r="D20" s="6">
        <v>50000</v>
      </c>
      <c r="E20" s="8">
        <v>52198</v>
      </c>
      <c r="F20" t="s">
        <v>8218</v>
      </c>
      <c r="G20" t="s">
        <v>8223</v>
      </c>
      <c r="H20" t="s">
        <v>8245</v>
      </c>
      <c r="I20">
        <v>1482208233</v>
      </c>
      <c r="J20">
        <v>1479184233</v>
      </c>
      <c r="K20" t="b">
        <v>1</v>
      </c>
      <c r="L20">
        <v>736</v>
      </c>
      <c r="M20" t="b">
        <v>1</v>
      </c>
      <c r="N20" t="s">
        <v>8267</v>
      </c>
      <c r="O20">
        <v>104</v>
      </c>
      <c r="P20">
        <v>70.92</v>
      </c>
      <c r="Q20" s="10" t="s">
        <v>8321</v>
      </c>
      <c r="R20" t="s">
        <v>8322</v>
      </c>
      <c r="S20" s="14">
        <v>42689.187881944439</v>
      </c>
      <c r="T20" s="14">
        <v>42724.187881944439</v>
      </c>
    </row>
    <row r="21" spans="1:20" ht="15.5" customHeight="1" x14ac:dyDescent="0.35">
      <c r="A21">
        <v>401</v>
      </c>
      <c r="B21" s="3" t="s">
        <v>402</v>
      </c>
      <c r="C21" s="3" t="s">
        <v>4511</v>
      </c>
      <c r="D21" s="6">
        <v>50000</v>
      </c>
      <c r="E21" s="8">
        <v>51906</v>
      </c>
      <c r="F21" t="s">
        <v>8218</v>
      </c>
      <c r="G21" t="s">
        <v>8223</v>
      </c>
      <c r="H21" t="s">
        <v>8245</v>
      </c>
      <c r="I21">
        <v>1312747970</v>
      </c>
      <c r="J21">
        <v>1310155970</v>
      </c>
      <c r="K21" t="b">
        <v>0</v>
      </c>
      <c r="L21">
        <v>73</v>
      </c>
      <c r="M21" t="b">
        <v>1</v>
      </c>
      <c r="N21" t="s">
        <v>8267</v>
      </c>
      <c r="O21">
        <v>104</v>
      </c>
      <c r="P21">
        <v>711.04</v>
      </c>
      <c r="Q21" s="10" t="s">
        <v>8321</v>
      </c>
      <c r="R21" t="s">
        <v>8322</v>
      </c>
      <c r="S21" s="14">
        <v>40732.842245370368</v>
      </c>
      <c r="T21" s="14">
        <v>40762.842245370368</v>
      </c>
    </row>
    <row r="22" spans="1:20" ht="15.5" customHeight="1" x14ac:dyDescent="0.35">
      <c r="A22">
        <v>288</v>
      </c>
      <c r="B22" s="3" t="s">
        <v>289</v>
      </c>
      <c r="C22" s="3" t="s">
        <v>4398</v>
      </c>
      <c r="D22" s="6">
        <v>50000</v>
      </c>
      <c r="E22" s="8">
        <v>51605.31</v>
      </c>
      <c r="F22" t="s">
        <v>8218</v>
      </c>
      <c r="G22" t="s">
        <v>8223</v>
      </c>
      <c r="H22" t="s">
        <v>8245</v>
      </c>
      <c r="I22">
        <v>1340683393</v>
      </c>
      <c r="J22">
        <v>1337659393</v>
      </c>
      <c r="K22" t="b">
        <v>1</v>
      </c>
      <c r="L22">
        <v>447</v>
      </c>
      <c r="M22" t="b">
        <v>1</v>
      </c>
      <c r="N22" t="s">
        <v>8267</v>
      </c>
      <c r="O22">
        <v>103</v>
      </c>
      <c r="P22">
        <v>115.45</v>
      </c>
      <c r="Q22" s="10" t="s">
        <v>8321</v>
      </c>
      <c r="R22" t="s">
        <v>8322</v>
      </c>
      <c r="S22" s="14">
        <v>41051.168900462959</v>
      </c>
      <c r="T22" s="14">
        <v>41086.168900462959</v>
      </c>
    </row>
    <row r="23" spans="1:20" ht="15.5" customHeight="1" x14ac:dyDescent="0.35">
      <c r="A23">
        <v>358</v>
      </c>
      <c r="B23" s="3" t="s">
        <v>359</v>
      </c>
      <c r="C23" s="3" t="s">
        <v>4468</v>
      </c>
      <c r="D23" s="6">
        <v>50000</v>
      </c>
      <c r="E23" s="8">
        <v>51544</v>
      </c>
      <c r="F23" t="s">
        <v>8218</v>
      </c>
      <c r="G23" t="s">
        <v>8223</v>
      </c>
      <c r="H23" t="s">
        <v>8245</v>
      </c>
      <c r="I23">
        <v>1466002800</v>
      </c>
      <c r="J23">
        <v>1463517521</v>
      </c>
      <c r="K23" t="b">
        <v>1</v>
      </c>
      <c r="L23">
        <v>267</v>
      </c>
      <c r="M23" t="b">
        <v>1</v>
      </c>
      <c r="N23" t="s">
        <v>8267</v>
      </c>
      <c r="O23">
        <v>103</v>
      </c>
      <c r="P23">
        <v>193.05</v>
      </c>
      <c r="Q23" s="10" t="s">
        <v>8321</v>
      </c>
      <c r="R23" t="s">
        <v>8322</v>
      </c>
      <c r="S23" s="14">
        <v>42507.860196759255</v>
      </c>
      <c r="T23" s="14">
        <v>42536.625</v>
      </c>
    </row>
    <row r="24" spans="1:20" ht="15.5" customHeight="1" x14ac:dyDescent="0.35">
      <c r="A24">
        <v>333</v>
      </c>
      <c r="B24" s="3" t="s">
        <v>334</v>
      </c>
      <c r="C24" s="3" t="s">
        <v>4443</v>
      </c>
      <c r="D24" s="6">
        <v>40000</v>
      </c>
      <c r="E24" s="8">
        <v>50091</v>
      </c>
      <c r="F24" t="s">
        <v>8218</v>
      </c>
      <c r="G24" t="s">
        <v>8223</v>
      </c>
      <c r="H24" t="s">
        <v>8245</v>
      </c>
      <c r="I24">
        <v>1460038591</v>
      </c>
      <c r="J24">
        <v>1457450191</v>
      </c>
      <c r="K24" t="b">
        <v>1</v>
      </c>
      <c r="L24">
        <v>266</v>
      </c>
      <c r="M24" t="b">
        <v>1</v>
      </c>
      <c r="N24" t="s">
        <v>8267</v>
      </c>
      <c r="O24">
        <v>125</v>
      </c>
      <c r="P24">
        <v>188.31</v>
      </c>
      <c r="Q24" s="10" t="s">
        <v>8321</v>
      </c>
      <c r="R24" t="s">
        <v>8322</v>
      </c>
      <c r="S24" s="14">
        <v>42437.636469907404</v>
      </c>
      <c r="T24" s="14">
        <v>42467.59480324074</v>
      </c>
    </row>
    <row r="25" spans="1:20" ht="15.5" customHeight="1" x14ac:dyDescent="0.35">
      <c r="A25">
        <v>282</v>
      </c>
      <c r="B25" s="3" t="s">
        <v>283</v>
      </c>
      <c r="C25" s="3" t="s">
        <v>4392</v>
      </c>
      <c r="D25" s="6">
        <v>45000</v>
      </c>
      <c r="E25" s="8">
        <v>45535</v>
      </c>
      <c r="F25" t="s">
        <v>8218</v>
      </c>
      <c r="G25" t="s">
        <v>8223</v>
      </c>
      <c r="H25" t="s">
        <v>8245</v>
      </c>
      <c r="I25">
        <v>1266876000</v>
      </c>
      <c r="J25">
        <v>1263679492</v>
      </c>
      <c r="K25" t="b">
        <v>1</v>
      </c>
      <c r="L25">
        <v>179</v>
      </c>
      <c r="M25" t="b">
        <v>1</v>
      </c>
      <c r="N25" t="s">
        <v>8267</v>
      </c>
      <c r="O25">
        <v>101</v>
      </c>
      <c r="P25">
        <v>254.39</v>
      </c>
      <c r="Q25" s="10" t="s">
        <v>8321</v>
      </c>
      <c r="R25" t="s">
        <v>8322</v>
      </c>
      <c r="S25" s="14">
        <v>40194.920046296298</v>
      </c>
      <c r="T25" s="14">
        <v>40231.916666666664</v>
      </c>
    </row>
    <row r="26" spans="1:20" ht="15.5" customHeight="1" x14ac:dyDescent="0.35">
      <c r="A26">
        <v>347</v>
      </c>
      <c r="B26" s="3" t="s">
        <v>348</v>
      </c>
      <c r="C26" s="3" t="s">
        <v>4457</v>
      </c>
      <c r="D26" s="6">
        <v>40000</v>
      </c>
      <c r="E26" s="8">
        <v>44636.2</v>
      </c>
      <c r="F26" t="s">
        <v>8218</v>
      </c>
      <c r="G26" t="s">
        <v>8223</v>
      </c>
      <c r="H26" t="s">
        <v>8245</v>
      </c>
      <c r="I26">
        <v>1447505609</v>
      </c>
      <c r="J26">
        <v>1444910009</v>
      </c>
      <c r="K26" t="b">
        <v>1</v>
      </c>
      <c r="L26">
        <v>379</v>
      </c>
      <c r="M26" t="b">
        <v>1</v>
      </c>
      <c r="N26" t="s">
        <v>8267</v>
      </c>
      <c r="O26">
        <v>112</v>
      </c>
      <c r="P26">
        <v>117.77</v>
      </c>
      <c r="Q26" s="10" t="s">
        <v>8321</v>
      </c>
      <c r="R26" t="s">
        <v>8322</v>
      </c>
      <c r="S26" s="14">
        <v>42292.495474537034</v>
      </c>
      <c r="T26" s="14">
        <v>42322.537141203706</v>
      </c>
    </row>
    <row r="27" spans="1:20" ht="15.5" customHeight="1" x14ac:dyDescent="0.35">
      <c r="A27">
        <v>340</v>
      </c>
      <c r="B27" s="3" t="s">
        <v>341</v>
      </c>
      <c r="C27" s="3" t="s">
        <v>4450</v>
      </c>
      <c r="D27" s="6">
        <v>35000</v>
      </c>
      <c r="E27" s="8">
        <v>43758</v>
      </c>
      <c r="F27" t="s">
        <v>8218</v>
      </c>
      <c r="G27" t="s">
        <v>8223</v>
      </c>
      <c r="H27" t="s">
        <v>8245</v>
      </c>
      <c r="I27">
        <v>1489006800</v>
      </c>
      <c r="J27">
        <v>1486397007</v>
      </c>
      <c r="K27" t="b">
        <v>1</v>
      </c>
      <c r="L27">
        <v>299</v>
      </c>
      <c r="M27" t="b">
        <v>1</v>
      </c>
      <c r="N27" t="s">
        <v>8267</v>
      </c>
      <c r="O27">
        <v>125</v>
      </c>
      <c r="P27">
        <v>146.35</v>
      </c>
      <c r="Q27" s="10" t="s">
        <v>8321</v>
      </c>
      <c r="R27" t="s">
        <v>8322</v>
      </c>
      <c r="S27" s="14">
        <v>42772.669062500005</v>
      </c>
      <c r="T27" s="14">
        <v>42802.875</v>
      </c>
    </row>
    <row r="28" spans="1:20" ht="15.5" customHeight="1" x14ac:dyDescent="0.35">
      <c r="A28">
        <v>351</v>
      </c>
      <c r="B28" s="3" t="s">
        <v>352</v>
      </c>
      <c r="C28" s="3" t="s">
        <v>4461</v>
      </c>
      <c r="D28" s="6">
        <v>34000</v>
      </c>
      <c r="E28" s="8">
        <v>43296</v>
      </c>
      <c r="F28" t="s">
        <v>8218</v>
      </c>
      <c r="G28" t="s">
        <v>8226</v>
      </c>
      <c r="H28" t="s">
        <v>8248</v>
      </c>
      <c r="I28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v>127</v>
      </c>
      <c r="P28">
        <v>44.91</v>
      </c>
      <c r="Q28" s="10" t="s">
        <v>8321</v>
      </c>
      <c r="R28" t="s">
        <v>8322</v>
      </c>
      <c r="S28" s="14">
        <v>42427.964745370366</v>
      </c>
      <c r="T28" s="14">
        <v>42467.923078703709</v>
      </c>
    </row>
    <row r="29" spans="1:20" ht="15.5" customHeight="1" x14ac:dyDescent="0.35">
      <c r="A29">
        <v>331</v>
      </c>
      <c r="B29" s="3" t="s">
        <v>332</v>
      </c>
      <c r="C29" s="3" t="s">
        <v>4441</v>
      </c>
      <c r="D29" s="6">
        <v>40000</v>
      </c>
      <c r="E29" s="8">
        <v>42642</v>
      </c>
      <c r="F29" t="s">
        <v>8218</v>
      </c>
      <c r="G29" t="s">
        <v>8223</v>
      </c>
      <c r="H29" t="s">
        <v>8245</v>
      </c>
      <c r="I29">
        <v>1466171834</v>
      </c>
      <c r="J29">
        <v>1463493434</v>
      </c>
      <c r="K29" t="b">
        <v>1</v>
      </c>
      <c r="L29">
        <v>438</v>
      </c>
      <c r="M29" t="b">
        <v>1</v>
      </c>
      <c r="N29" t="s">
        <v>8267</v>
      </c>
      <c r="O29">
        <v>107</v>
      </c>
      <c r="P29">
        <v>97.36</v>
      </c>
      <c r="Q29" s="10" t="s">
        <v>8321</v>
      </c>
      <c r="R29" t="s">
        <v>8322</v>
      </c>
      <c r="S29" s="14">
        <v>42507.581412037034</v>
      </c>
      <c r="T29" s="14">
        <v>42538.581412037034</v>
      </c>
    </row>
    <row r="30" spans="1:20" ht="15.5" customHeight="1" x14ac:dyDescent="0.35">
      <c r="A30">
        <v>284</v>
      </c>
      <c r="B30" s="3" t="s">
        <v>285</v>
      </c>
      <c r="C30" s="3" t="s">
        <v>4394</v>
      </c>
      <c r="D30" s="6">
        <v>40000</v>
      </c>
      <c r="E30" s="8">
        <v>41850.46</v>
      </c>
      <c r="F30" t="s">
        <v>8218</v>
      </c>
      <c r="G30" t="s">
        <v>8223</v>
      </c>
      <c r="H30" t="s">
        <v>8245</v>
      </c>
      <c r="I30">
        <v>1327167780</v>
      </c>
      <c r="J30">
        <v>1325007780</v>
      </c>
      <c r="K30" t="b">
        <v>1</v>
      </c>
      <c r="L30">
        <v>760</v>
      </c>
      <c r="M30" t="b">
        <v>1</v>
      </c>
      <c r="N30" t="s">
        <v>8267</v>
      </c>
      <c r="O30">
        <v>105</v>
      </c>
      <c r="P30">
        <v>55.07</v>
      </c>
      <c r="Q30" s="10" t="s">
        <v>8321</v>
      </c>
      <c r="R30" t="s">
        <v>8322</v>
      </c>
      <c r="S30" s="14">
        <v>40904.738194444442</v>
      </c>
      <c r="T30" s="14">
        <v>40929.738194444442</v>
      </c>
    </row>
    <row r="31" spans="1:20" ht="15.5" customHeight="1" x14ac:dyDescent="0.35">
      <c r="A31">
        <v>241</v>
      </c>
      <c r="B31" s="3" t="s">
        <v>243</v>
      </c>
      <c r="C31" s="3" t="s">
        <v>4351</v>
      </c>
      <c r="D31" s="6">
        <v>36400</v>
      </c>
      <c r="E31" s="8">
        <v>41000</v>
      </c>
      <c r="F31" t="s">
        <v>8218</v>
      </c>
      <c r="G31" t="s">
        <v>8223</v>
      </c>
      <c r="H31" t="s">
        <v>8245</v>
      </c>
      <c r="I31">
        <v>1419180304</v>
      </c>
      <c r="J31">
        <v>1415292304</v>
      </c>
      <c r="K31" t="b">
        <v>1</v>
      </c>
      <c r="L31">
        <v>376</v>
      </c>
      <c r="M31" t="b">
        <v>1</v>
      </c>
      <c r="N31" t="s">
        <v>8267</v>
      </c>
      <c r="O31">
        <v>113</v>
      </c>
      <c r="P31">
        <v>109.04</v>
      </c>
      <c r="Q31" s="10" t="s">
        <v>8321</v>
      </c>
      <c r="R31" t="s">
        <v>8322</v>
      </c>
      <c r="S31" s="14">
        <v>41949.697962962964</v>
      </c>
      <c r="T31" s="14">
        <v>41994.697962962964</v>
      </c>
    </row>
    <row r="32" spans="1:20" ht="15.5" customHeight="1" x14ac:dyDescent="0.35">
      <c r="A32">
        <v>355</v>
      </c>
      <c r="B32" s="3" t="s">
        <v>356</v>
      </c>
      <c r="C32" s="3" t="s">
        <v>4465</v>
      </c>
      <c r="D32" s="6">
        <v>35000</v>
      </c>
      <c r="E32" s="8">
        <v>40690</v>
      </c>
      <c r="F32" t="s">
        <v>8218</v>
      </c>
      <c r="G32" t="s">
        <v>8223</v>
      </c>
      <c r="H32" t="s">
        <v>8245</v>
      </c>
      <c r="I32">
        <v>1417420994</v>
      </c>
      <c r="J32">
        <v>1414738994</v>
      </c>
      <c r="K32" t="b">
        <v>1</v>
      </c>
      <c r="L32">
        <v>165</v>
      </c>
      <c r="M32" t="b">
        <v>1</v>
      </c>
      <c r="N32" t="s">
        <v>8267</v>
      </c>
      <c r="O32">
        <v>116</v>
      </c>
      <c r="P32">
        <v>246.61</v>
      </c>
      <c r="Q32" s="10" t="s">
        <v>8321</v>
      </c>
      <c r="R32" t="s">
        <v>8322</v>
      </c>
      <c r="S32" s="14">
        <v>41943.293912037036</v>
      </c>
      <c r="T32" s="14">
        <v>41974.3355787037</v>
      </c>
    </row>
    <row r="33" spans="1:20" ht="15.5" customHeight="1" x14ac:dyDescent="0.35">
      <c r="A33">
        <v>278</v>
      </c>
      <c r="B33" s="3" t="s">
        <v>279</v>
      </c>
      <c r="C33" s="3" t="s">
        <v>4388</v>
      </c>
      <c r="D33" s="6">
        <v>27000</v>
      </c>
      <c r="E33" s="8">
        <v>40594</v>
      </c>
      <c r="F33" t="s">
        <v>8218</v>
      </c>
      <c r="G33" t="s">
        <v>8223</v>
      </c>
      <c r="H33" t="s">
        <v>8245</v>
      </c>
      <c r="I33">
        <v>1350003539</v>
      </c>
      <c r="J33">
        <v>1347411539</v>
      </c>
      <c r="K33" t="b">
        <v>1</v>
      </c>
      <c r="L33">
        <v>415</v>
      </c>
      <c r="M33" t="b">
        <v>1</v>
      </c>
      <c r="N33" t="s">
        <v>8267</v>
      </c>
      <c r="O33">
        <v>150</v>
      </c>
      <c r="P33">
        <v>97.82</v>
      </c>
      <c r="Q33" s="10" t="s">
        <v>8321</v>
      </c>
      <c r="R33" t="s">
        <v>8322</v>
      </c>
      <c r="S33" s="14">
        <v>41164.040960648148</v>
      </c>
      <c r="T33" s="14">
        <v>41194.040960648148</v>
      </c>
    </row>
    <row r="34" spans="1:20" ht="15.5" customHeight="1" x14ac:dyDescent="0.35">
      <c r="A34">
        <v>361</v>
      </c>
      <c r="B34" s="3" t="s">
        <v>362</v>
      </c>
      <c r="C34" s="3" t="s">
        <v>4471</v>
      </c>
      <c r="D34" s="6">
        <v>35000</v>
      </c>
      <c r="E34" s="8">
        <v>38876.949999999997</v>
      </c>
      <c r="F34" t="s">
        <v>8218</v>
      </c>
      <c r="G34" t="s">
        <v>8223</v>
      </c>
      <c r="H34" t="s">
        <v>8245</v>
      </c>
      <c r="I34">
        <v>1416704506</v>
      </c>
      <c r="J34">
        <v>1414108906</v>
      </c>
      <c r="K34" t="b">
        <v>0</v>
      </c>
      <c r="L34">
        <v>354</v>
      </c>
      <c r="M34" t="b">
        <v>1</v>
      </c>
      <c r="N34" t="s">
        <v>8267</v>
      </c>
      <c r="O34">
        <v>111</v>
      </c>
      <c r="P34">
        <v>109.82</v>
      </c>
      <c r="Q34" s="10" t="s">
        <v>8321</v>
      </c>
      <c r="R34" t="s">
        <v>8322</v>
      </c>
      <c r="S34" s="14">
        <v>41936.001226851848</v>
      </c>
      <c r="T34" s="14">
        <v>41966.042893518519</v>
      </c>
    </row>
    <row r="35" spans="1:20" ht="15.5" customHeight="1" x14ac:dyDescent="0.35">
      <c r="A35">
        <v>366</v>
      </c>
      <c r="B35" s="3" t="s">
        <v>367</v>
      </c>
      <c r="C35" s="3" t="s">
        <v>4476</v>
      </c>
      <c r="D35" s="6">
        <v>38000</v>
      </c>
      <c r="E35" s="8">
        <v>38500</v>
      </c>
      <c r="F35" t="s">
        <v>8218</v>
      </c>
      <c r="G35" t="s">
        <v>8223</v>
      </c>
      <c r="H35" t="s">
        <v>8245</v>
      </c>
      <c r="I35">
        <v>1337540518</v>
      </c>
      <c r="J35">
        <v>1334948518</v>
      </c>
      <c r="K35" t="b">
        <v>0</v>
      </c>
      <c r="L35">
        <v>134</v>
      </c>
      <c r="M35" t="b">
        <v>1</v>
      </c>
      <c r="N35" t="s">
        <v>8267</v>
      </c>
      <c r="O35">
        <v>101</v>
      </c>
      <c r="P35">
        <v>287.31</v>
      </c>
      <c r="Q35" s="10" t="s">
        <v>8321</v>
      </c>
      <c r="R35" t="s">
        <v>8322</v>
      </c>
      <c r="S35" s="14">
        <v>41019.793032407404</v>
      </c>
      <c r="T35" s="14">
        <v>41049.793032407404</v>
      </c>
    </row>
    <row r="36" spans="1:20" ht="15.5" customHeight="1" x14ac:dyDescent="0.35">
      <c r="A36">
        <v>257</v>
      </c>
      <c r="B36" s="3" t="s">
        <v>258</v>
      </c>
      <c r="C36" s="3" t="s">
        <v>4367</v>
      </c>
      <c r="D36" s="6">
        <v>35000</v>
      </c>
      <c r="E36" s="8">
        <v>37354.269999999997</v>
      </c>
      <c r="F36" t="s">
        <v>8218</v>
      </c>
      <c r="G36" t="s">
        <v>8223</v>
      </c>
      <c r="H36" t="s">
        <v>8245</v>
      </c>
      <c r="I36">
        <v>1463670162</v>
      </c>
      <c r="J36">
        <v>1461078162</v>
      </c>
      <c r="K36" t="b">
        <v>1</v>
      </c>
      <c r="L36">
        <v>560</v>
      </c>
      <c r="M36" t="b">
        <v>1</v>
      </c>
      <c r="N36" t="s">
        <v>8267</v>
      </c>
      <c r="O36">
        <v>107</v>
      </c>
      <c r="P36">
        <v>66.7</v>
      </c>
      <c r="Q36" s="10" t="s">
        <v>8321</v>
      </c>
      <c r="R36" t="s">
        <v>8322</v>
      </c>
      <c r="S36" s="14">
        <v>42479.626875000002</v>
      </c>
      <c r="T36" s="14">
        <v>42509.626875000002</v>
      </c>
    </row>
    <row r="37" spans="1:20" ht="15.5" customHeight="1" x14ac:dyDescent="0.35">
      <c r="A37">
        <v>404</v>
      </c>
      <c r="B37" s="3" t="s">
        <v>405</v>
      </c>
      <c r="C37" s="3" t="s">
        <v>4514</v>
      </c>
      <c r="D37" s="6">
        <v>35000</v>
      </c>
      <c r="E37" s="8">
        <v>36082</v>
      </c>
      <c r="F37" t="s">
        <v>8218</v>
      </c>
      <c r="G37" t="s">
        <v>8223</v>
      </c>
      <c r="H37" t="s">
        <v>8245</v>
      </c>
      <c r="I37">
        <v>1391641440</v>
      </c>
      <c r="J37">
        <v>1389107062</v>
      </c>
      <c r="K37" t="b">
        <v>0</v>
      </c>
      <c r="L37">
        <v>271</v>
      </c>
      <c r="M37" t="b">
        <v>1</v>
      </c>
      <c r="N37" t="s">
        <v>8267</v>
      </c>
      <c r="O37">
        <v>103</v>
      </c>
      <c r="P37">
        <v>133.13999999999999</v>
      </c>
      <c r="Q37" s="10" t="s">
        <v>8321</v>
      </c>
      <c r="R37" t="s">
        <v>8322</v>
      </c>
      <c r="S37" s="14">
        <v>41646.628032407411</v>
      </c>
      <c r="T37" s="14">
        <v>41675.961111111108</v>
      </c>
    </row>
    <row r="38" spans="1:20" ht="15.5" customHeight="1" x14ac:dyDescent="0.35">
      <c r="A38">
        <v>321</v>
      </c>
      <c r="B38" s="3" t="s">
        <v>322</v>
      </c>
      <c r="C38" s="3" t="s">
        <v>4431</v>
      </c>
      <c r="D38" s="6">
        <v>35000</v>
      </c>
      <c r="E38" s="8">
        <v>35932</v>
      </c>
      <c r="F38" t="s">
        <v>8218</v>
      </c>
      <c r="G38" t="s">
        <v>8235</v>
      </c>
      <c r="H38" t="s">
        <v>8248</v>
      </c>
      <c r="I38">
        <v>1478605386</v>
      </c>
      <c r="J38">
        <v>1475577786</v>
      </c>
      <c r="K38" t="b">
        <v>1</v>
      </c>
      <c r="L38">
        <v>337</v>
      </c>
      <c r="M38" t="b">
        <v>1</v>
      </c>
      <c r="N38" t="s">
        <v>8267</v>
      </c>
      <c r="O38">
        <v>103</v>
      </c>
      <c r="P38">
        <v>106.62</v>
      </c>
      <c r="Q38" s="10" t="s">
        <v>8321</v>
      </c>
      <c r="R38" t="s">
        <v>8322</v>
      </c>
      <c r="S38" s="14">
        <v>42647.446597222224</v>
      </c>
      <c r="T38" s="14">
        <v>42682.488263888896</v>
      </c>
    </row>
    <row r="39" spans="1:20" ht="15.5" customHeight="1" x14ac:dyDescent="0.35">
      <c r="A39">
        <v>330</v>
      </c>
      <c r="B39" s="3" t="s">
        <v>331</v>
      </c>
      <c r="C39" s="3" t="s">
        <v>4440</v>
      </c>
      <c r="D39" s="6">
        <v>35000</v>
      </c>
      <c r="E39" s="8">
        <v>35640</v>
      </c>
      <c r="F39" t="s">
        <v>8218</v>
      </c>
      <c r="G39" t="s">
        <v>8223</v>
      </c>
      <c r="H39" t="s">
        <v>8245</v>
      </c>
      <c r="I39">
        <v>1368763140</v>
      </c>
      <c r="J39">
        <v>1366028563</v>
      </c>
      <c r="K39" t="b">
        <v>1</v>
      </c>
      <c r="L39">
        <v>340</v>
      </c>
      <c r="M39" t="b">
        <v>1</v>
      </c>
      <c r="N39" t="s">
        <v>8267</v>
      </c>
      <c r="O39">
        <v>102</v>
      </c>
      <c r="P39">
        <v>104.82</v>
      </c>
      <c r="Q39" s="10" t="s">
        <v>8321</v>
      </c>
      <c r="R39" t="s">
        <v>8322</v>
      </c>
      <c r="S39" s="14">
        <v>41379.515775462962</v>
      </c>
      <c r="T39" s="14">
        <v>41411.165972222225</v>
      </c>
    </row>
    <row r="40" spans="1:20" ht="15.5" customHeight="1" x14ac:dyDescent="0.35">
      <c r="A40">
        <v>344</v>
      </c>
      <c r="B40" s="3" t="s">
        <v>345</v>
      </c>
      <c r="C40" s="3" t="s">
        <v>4454</v>
      </c>
      <c r="D40" s="6">
        <v>33500</v>
      </c>
      <c r="E40" s="8">
        <v>34198</v>
      </c>
      <c r="F40" t="s">
        <v>8218</v>
      </c>
      <c r="G40" t="s">
        <v>8223</v>
      </c>
      <c r="H40" t="s">
        <v>8245</v>
      </c>
      <c r="I40">
        <v>1433125200</v>
      </c>
      <c r="J40">
        <v>1429312694</v>
      </c>
      <c r="K40" t="b">
        <v>1</v>
      </c>
      <c r="L40">
        <v>285</v>
      </c>
      <c r="M40" t="b">
        <v>1</v>
      </c>
      <c r="N40" t="s">
        <v>8267</v>
      </c>
      <c r="O40">
        <v>102</v>
      </c>
      <c r="P40">
        <v>119.99</v>
      </c>
      <c r="Q40" s="10" t="s">
        <v>8321</v>
      </c>
      <c r="R40" t="s">
        <v>8322</v>
      </c>
      <c r="S40" s="14">
        <v>42111.970995370371</v>
      </c>
      <c r="T40" s="14">
        <v>42156.097222222219</v>
      </c>
    </row>
    <row r="41" spans="1:20" ht="15.5" customHeight="1" x14ac:dyDescent="0.35">
      <c r="A41">
        <v>285</v>
      </c>
      <c r="B41" s="3" t="s">
        <v>286</v>
      </c>
      <c r="C41" s="3" t="s">
        <v>4395</v>
      </c>
      <c r="D41" s="6">
        <v>14000</v>
      </c>
      <c r="E41" s="8">
        <v>32035.51</v>
      </c>
      <c r="F41" t="s">
        <v>8218</v>
      </c>
      <c r="G41" t="s">
        <v>8223</v>
      </c>
      <c r="H41" t="s">
        <v>8245</v>
      </c>
      <c r="I41">
        <v>1379614128</v>
      </c>
      <c r="J41">
        <v>1377022128</v>
      </c>
      <c r="K41" t="b">
        <v>1</v>
      </c>
      <c r="L41">
        <v>563</v>
      </c>
      <c r="M41" t="b">
        <v>1</v>
      </c>
      <c r="N41" t="s">
        <v>8267</v>
      </c>
      <c r="O41">
        <v>229</v>
      </c>
      <c r="P41">
        <v>56.9</v>
      </c>
      <c r="Q41" s="10" t="s">
        <v>8321</v>
      </c>
      <c r="R41" t="s">
        <v>8322</v>
      </c>
      <c r="S41" s="14">
        <v>41506.756111111114</v>
      </c>
      <c r="T41" s="14">
        <v>41536.756111111114</v>
      </c>
    </row>
    <row r="42" spans="1:20" ht="15.5" customHeight="1" x14ac:dyDescent="0.35">
      <c r="A42">
        <v>250</v>
      </c>
      <c r="B42" s="3" t="s">
        <v>251</v>
      </c>
      <c r="C42" s="3" t="s">
        <v>4360</v>
      </c>
      <c r="D42" s="6">
        <v>30000</v>
      </c>
      <c r="E42" s="8">
        <v>31675</v>
      </c>
      <c r="F42" t="s">
        <v>8218</v>
      </c>
      <c r="G42" t="s">
        <v>8223</v>
      </c>
      <c r="H42" t="s">
        <v>8245</v>
      </c>
      <c r="I42">
        <v>1370525691</v>
      </c>
      <c r="J42">
        <v>1367933691</v>
      </c>
      <c r="K42" t="b">
        <v>1</v>
      </c>
      <c r="L42">
        <v>437</v>
      </c>
      <c r="M42" t="b">
        <v>1</v>
      </c>
      <c r="N42" t="s">
        <v>8267</v>
      </c>
      <c r="O42">
        <v>106</v>
      </c>
      <c r="P42">
        <v>72.48</v>
      </c>
      <c r="Q42" s="10" t="s">
        <v>8321</v>
      </c>
      <c r="R42" t="s">
        <v>8322</v>
      </c>
      <c r="S42" s="14">
        <v>41401.565868055557</v>
      </c>
      <c r="T42" s="14">
        <v>41431.565868055557</v>
      </c>
    </row>
    <row r="43" spans="1:20" ht="15.5" customHeight="1" x14ac:dyDescent="0.35">
      <c r="A43">
        <v>271</v>
      </c>
      <c r="B43" s="3" t="s">
        <v>272</v>
      </c>
      <c r="C43" s="3" t="s">
        <v>4381</v>
      </c>
      <c r="D43" s="6">
        <v>30000</v>
      </c>
      <c r="E43" s="8">
        <v>31404</v>
      </c>
      <c r="F43" t="s">
        <v>8218</v>
      </c>
      <c r="G43" t="s">
        <v>8223</v>
      </c>
      <c r="H43" t="s">
        <v>8245</v>
      </c>
      <c r="I43">
        <v>1388649600</v>
      </c>
      <c r="J43">
        <v>1386123861</v>
      </c>
      <c r="K43" t="b">
        <v>1</v>
      </c>
      <c r="L43">
        <v>287</v>
      </c>
      <c r="M43" t="b">
        <v>1</v>
      </c>
      <c r="N43" t="s">
        <v>8267</v>
      </c>
      <c r="O43">
        <v>105</v>
      </c>
      <c r="P43">
        <v>109.42</v>
      </c>
      <c r="Q43" s="10" t="s">
        <v>8321</v>
      </c>
      <c r="R43" t="s">
        <v>8322</v>
      </c>
      <c r="S43" s="14">
        <v>41612.10024305556</v>
      </c>
      <c r="T43" s="14">
        <v>41641.333333333336</v>
      </c>
    </row>
    <row r="44" spans="1:20" ht="15.5" customHeight="1" x14ac:dyDescent="0.35">
      <c r="A44">
        <v>343</v>
      </c>
      <c r="B44" s="3" t="s">
        <v>344</v>
      </c>
      <c r="C44" s="3" t="s">
        <v>4453</v>
      </c>
      <c r="D44" s="6">
        <v>30000</v>
      </c>
      <c r="E44" s="8">
        <v>30608.59</v>
      </c>
      <c r="F44" t="s">
        <v>8218</v>
      </c>
      <c r="G44" t="s">
        <v>8223</v>
      </c>
      <c r="H44" t="s">
        <v>8245</v>
      </c>
      <c r="I44">
        <v>1415934000</v>
      </c>
      <c r="J44">
        <v>1413308545</v>
      </c>
      <c r="K44" t="b">
        <v>1</v>
      </c>
      <c r="L44">
        <v>524</v>
      </c>
      <c r="M44" t="b">
        <v>1</v>
      </c>
      <c r="N44" t="s">
        <v>8267</v>
      </c>
      <c r="O44">
        <v>102</v>
      </c>
      <c r="P44">
        <v>58.41</v>
      </c>
      <c r="Q44" s="10" t="s">
        <v>8321</v>
      </c>
      <c r="R44" t="s">
        <v>8322</v>
      </c>
      <c r="S44" s="14">
        <v>41926.73778935185</v>
      </c>
      <c r="T44" s="14">
        <v>41957.125</v>
      </c>
    </row>
    <row r="45" spans="1:20" ht="15.5" customHeight="1" x14ac:dyDescent="0.35">
      <c r="A45">
        <v>370</v>
      </c>
      <c r="B45" s="3" t="s">
        <v>371</v>
      </c>
      <c r="C45" s="3" t="s">
        <v>4480</v>
      </c>
      <c r="D45" s="6">
        <v>25000</v>
      </c>
      <c r="E45" s="8">
        <v>30505</v>
      </c>
      <c r="F45" t="s">
        <v>8218</v>
      </c>
      <c r="G45" t="s">
        <v>8223</v>
      </c>
      <c r="H45" t="s">
        <v>8245</v>
      </c>
      <c r="I45">
        <v>1483729500</v>
      </c>
      <c r="J45">
        <v>1481137500</v>
      </c>
      <c r="K45" t="b">
        <v>0</v>
      </c>
      <c r="L45">
        <v>43</v>
      </c>
      <c r="M45" t="b">
        <v>1</v>
      </c>
      <c r="N45" t="s">
        <v>8267</v>
      </c>
      <c r="O45">
        <v>122</v>
      </c>
      <c r="P45">
        <v>709.42</v>
      </c>
      <c r="Q45" s="10" t="s">
        <v>8321</v>
      </c>
      <c r="R45" t="s">
        <v>8322</v>
      </c>
      <c r="S45" s="14">
        <v>42711.795138888891</v>
      </c>
      <c r="T45" s="14">
        <v>42741.795138888891</v>
      </c>
    </row>
    <row r="46" spans="1:20" ht="15.5" customHeight="1" x14ac:dyDescent="0.35">
      <c r="A46">
        <v>411</v>
      </c>
      <c r="B46" s="3" t="s">
        <v>412</v>
      </c>
      <c r="C46" s="3" t="s">
        <v>4521</v>
      </c>
      <c r="D46" s="6">
        <v>30000</v>
      </c>
      <c r="E46" s="8">
        <v>30315</v>
      </c>
      <c r="F46" t="s">
        <v>8218</v>
      </c>
      <c r="G46" t="s">
        <v>8223</v>
      </c>
      <c r="H46" t="s">
        <v>8245</v>
      </c>
      <c r="I46">
        <v>1387688400</v>
      </c>
      <c r="J46">
        <v>1384920804</v>
      </c>
      <c r="K46" t="b">
        <v>0</v>
      </c>
      <c r="L46">
        <v>241</v>
      </c>
      <c r="M46" t="b">
        <v>1</v>
      </c>
      <c r="N46" t="s">
        <v>8267</v>
      </c>
      <c r="O46">
        <v>101</v>
      </c>
      <c r="P46">
        <v>125.79</v>
      </c>
      <c r="Q46" s="10" t="s">
        <v>8321</v>
      </c>
      <c r="R46" t="s">
        <v>8322</v>
      </c>
      <c r="S46" s="14">
        <v>41598.17597222222</v>
      </c>
      <c r="T46" s="14">
        <v>41630.208333333336</v>
      </c>
    </row>
    <row r="47" spans="1:20" ht="15.5" customHeight="1" x14ac:dyDescent="0.35">
      <c r="A47">
        <v>317</v>
      </c>
      <c r="B47" s="3" t="s">
        <v>318</v>
      </c>
      <c r="C47" s="3" t="s">
        <v>4427</v>
      </c>
      <c r="D47" s="6">
        <v>30000</v>
      </c>
      <c r="E47" s="8">
        <v>30241</v>
      </c>
      <c r="F47" t="s">
        <v>8218</v>
      </c>
      <c r="G47" t="s">
        <v>8223</v>
      </c>
      <c r="H47" t="s">
        <v>8245</v>
      </c>
      <c r="I47">
        <v>1386778483</v>
      </c>
      <c r="J47">
        <v>1384186483</v>
      </c>
      <c r="K47" t="b">
        <v>1</v>
      </c>
      <c r="L47">
        <v>316</v>
      </c>
      <c r="M47" t="b">
        <v>1</v>
      </c>
      <c r="N47" t="s">
        <v>8267</v>
      </c>
      <c r="O47">
        <v>101</v>
      </c>
      <c r="P47">
        <v>95.7</v>
      </c>
      <c r="Q47" s="10" t="s">
        <v>8321</v>
      </c>
      <c r="R47" t="s">
        <v>8322</v>
      </c>
      <c r="S47" s="14">
        <v>41589.676886574074</v>
      </c>
      <c r="T47" s="14">
        <v>41619.676886574074</v>
      </c>
    </row>
    <row r="48" spans="1:20" ht="15.5" customHeight="1" x14ac:dyDescent="0.35">
      <c r="A48">
        <v>296</v>
      </c>
      <c r="B48" s="3" t="s">
        <v>297</v>
      </c>
      <c r="C48" s="3" t="s">
        <v>4406</v>
      </c>
      <c r="D48" s="6">
        <v>25000</v>
      </c>
      <c r="E48" s="8">
        <v>29681.55</v>
      </c>
      <c r="F48" t="s">
        <v>8218</v>
      </c>
      <c r="G48" t="s">
        <v>8223</v>
      </c>
      <c r="H48" t="s">
        <v>8245</v>
      </c>
      <c r="I48">
        <v>1347017083</v>
      </c>
      <c r="J48">
        <v>1344857083</v>
      </c>
      <c r="K48" t="b">
        <v>1</v>
      </c>
      <c r="L48">
        <v>129</v>
      </c>
      <c r="M48" t="b">
        <v>1</v>
      </c>
      <c r="N48" t="s">
        <v>8267</v>
      </c>
      <c r="O48">
        <v>119</v>
      </c>
      <c r="P48">
        <v>230.09</v>
      </c>
      <c r="Q48" s="10" t="s">
        <v>8321</v>
      </c>
      <c r="R48" t="s">
        <v>8322</v>
      </c>
      <c r="S48" s="14">
        <v>41134.475497685184</v>
      </c>
      <c r="T48" s="14">
        <v>41159.475497685184</v>
      </c>
    </row>
    <row r="49" spans="1:20" ht="15.5" customHeight="1" x14ac:dyDescent="0.35">
      <c r="A49">
        <v>263</v>
      </c>
      <c r="B49" s="3" t="s">
        <v>264</v>
      </c>
      <c r="C49" s="3" t="s">
        <v>4373</v>
      </c>
      <c r="D49" s="6">
        <v>25000</v>
      </c>
      <c r="E49" s="8">
        <v>29520.27</v>
      </c>
      <c r="F49" t="s">
        <v>8218</v>
      </c>
      <c r="G49" t="s">
        <v>8223</v>
      </c>
      <c r="H49" t="s">
        <v>8245</v>
      </c>
      <c r="I49">
        <v>1348786494</v>
      </c>
      <c r="J49">
        <v>1346194494</v>
      </c>
      <c r="K49" t="b">
        <v>1</v>
      </c>
      <c r="L49">
        <v>963</v>
      </c>
      <c r="M49" t="b">
        <v>1</v>
      </c>
      <c r="N49" t="s">
        <v>8267</v>
      </c>
      <c r="O49">
        <v>118</v>
      </c>
      <c r="P49">
        <v>30.65</v>
      </c>
      <c r="Q49" s="10" t="s">
        <v>8321</v>
      </c>
      <c r="R49" t="s">
        <v>8322</v>
      </c>
      <c r="S49" s="14">
        <v>41149.954791666663</v>
      </c>
      <c r="T49" s="14">
        <v>41179.954791666663</v>
      </c>
    </row>
    <row r="50" spans="1:20" ht="15.5" customHeight="1" x14ac:dyDescent="0.35">
      <c r="A50">
        <v>336</v>
      </c>
      <c r="B50" s="3" t="s">
        <v>337</v>
      </c>
      <c r="C50" s="3" t="s">
        <v>4446</v>
      </c>
      <c r="D50" s="6">
        <v>25000</v>
      </c>
      <c r="E50" s="8">
        <v>29209.78</v>
      </c>
      <c r="F50" t="s">
        <v>8218</v>
      </c>
      <c r="G50" t="s">
        <v>8223</v>
      </c>
      <c r="H50" t="s">
        <v>8245</v>
      </c>
      <c r="I50">
        <v>1447427918</v>
      </c>
      <c r="J50">
        <v>1444832318</v>
      </c>
      <c r="K50" t="b">
        <v>1</v>
      </c>
      <c r="L50">
        <v>493</v>
      </c>
      <c r="M50" t="b">
        <v>1</v>
      </c>
      <c r="N50" t="s">
        <v>8267</v>
      </c>
      <c r="O50">
        <v>117</v>
      </c>
      <c r="P50">
        <v>59.25</v>
      </c>
      <c r="Q50" s="10" t="s">
        <v>8321</v>
      </c>
      <c r="R50" t="s">
        <v>8322</v>
      </c>
      <c r="S50" s="14">
        <v>42291.596273148149</v>
      </c>
      <c r="T50" s="14">
        <v>42321.637939814813</v>
      </c>
    </row>
    <row r="51" spans="1:20" ht="15.5" customHeight="1" x14ac:dyDescent="0.35">
      <c r="A51">
        <v>350</v>
      </c>
      <c r="B51" s="3" t="s">
        <v>351</v>
      </c>
      <c r="C51" s="3" t="s">
        <v>4460</v>
      </c>
      <c r="D51" s="6">
        <v>25000</v>
      </c>
      <c r="E51" s="8">
        <v>28690</v>
      </c>
      <c r="F51" t="s">
        <v>8218</v>
      </c>
      <c r="G51" t="s">
        <v>8223</v>
      </c>
      <c r="H51" t="s">
        <v>8245</v>
      </c>
      <c r="I51">
        <v>1473566340</v>
      </c>
      <c r="J51">
        <v>1470274509</v>
      </c>
      <c r="K51" t="b">
        <v>1</v>
      </c>
      <c r="L51">
        <v>221</v>
      </c>
      <c r="M51" t="b">
        <v>1</v>
      </c>
      <c r="N51" t="s">
        <v>8267</v>
      </c>
      <c r="O51">
        <v>115</v>
      </c>
      <c r="P51">
        <v>129.82</v>
      </c>
      <c r="Q51" s="10" t="s">
        <v>8321</v>
      </c>
      <c r="R51" t="s">
        <v>8322</v>
      </c>
      <c r="S51" s="14">
        <v>42586.066076388888</v>
      </c>
      <c r="T51" s="14">
        <v>42624.165972222225</v>
      </c>
    </row>
    <row r="52" spans="1:20" ht="15.5" customHeight="1" x14ac:dyDescent="0.35">
      <c r="A52">
        <v>254</v>
      </c>
      <c r="B52" s="3" t="s">
        <v>255</v>
      </c>
      <c r="C52" s="3" t="s">
        <v>4364</v>
      </c>
      <c r="D52" s="6">
        <v>24000</v>
      </c>
      <c r="E52" s="8">
        <v>28067.34</v>
      </c>
      <c r="F52" t="s">
        <v>8218</v>
      </c>
      <c r="G52" t="s">
        <v>8223</v>
      </c>
      <c r="H52" t="s">
        <v>8245</v>
      </c>
      <c r="I52">
        <v>1445047200</v>
      </c>
      <c r="J52">
        <v>1442443910</v>
      </c>
      <c r="K52" t="b">
        <v>1</v>
      </c>
      <c r="L52">
        <v>314</v>
      </c>
      <c r="M52" t="b">
        <v>1</v>
      </c>
      <c r="N52" t="s">
        <v>8267</v>
      </c>
      <c r="O52">
        <v>117</v>
      </c>
      <c r="P52">
        <v>89.39</v>
      </c>
      <c r="Q52" s="10" t="s">
        <v>8321</v>
      </c>
      <c r="R52" t="s">
        <v>8322</v>
      </c>
      <c r="S52" s="14">
        <v>42263.952662037031</v>
      </c>
      <c r="T52" s="14">
        <v>42294.083333333328</v>
      </c>
    </row>
    <row r="53" spans="1:20" ht="15.5" customHeight="1" x14ac:dyDescent="0.35">
      <c r="A53">
        <v>322</v>
      </c>
      <c r="B53" s="3" t="s">
        <v>323</v>
      </c>
      <c r="C53" s="3" t="s">
        <v>4432</v>
      </c>
      <c r="D53" s="6">
        <v>25000</v>
      </c>
      <c r="E53" s="8">
        <v>26978</v>
      </c>
      <c r="F53" t="s">
        <v>8218</v>
      </c>
      <c r="G53" t="s">
        <v>8223</v>
      </c>
      <c r="H53" t="s">
        <v>8245</v>
      </c>
      <c r="I53">
        <v>1463146848</v>
      </c>
      <c r="J53">
        <v>1460554848</v>
      </c>
      <c r="K53" t="b">
        <v>1</v>
      </c>
      <c r="L53">
        <v>186</v>
      </c>
      <c r="M53" t="b">
        <v>1</v>
      </c>
      <c r="N53" t="s">
        <v>8267</v>
      </c>
      <c r="O53">
        <v>108</v>
      </c>
      <c r="P53">
        <v>145.04</v>
      </c>
      <c r="Q53" s="10" t="s">
        <v>8321</v>
      </c>
      <c r="R53" t="s">
        <v>8322</v>
      </c>
      <c r="S53" s="14">
        <v>42473.57</v>
      </c>
      <c r="T53" s="14">
        <v>42503.57</v>
      </c>
    </row>
    <row r="54" spans="1:20" ht="15.5" customHeight="1" x14ac:dyDescent="0.35">
      <c r="A54">
        <v>279</v>
      </c>
      <c r="B54" s="3" t="s">
        <v>280</v>
      </c>
      <c r="C54" s="3" t="s">
        <v>4389</v>
      </c>
      <c r="D54" s="6">
        <v>17000</v>
      </c>
      <c r="E54" s="8">
        <v>26744.11</v>
      </c>
      <c r="F54" t="s">
        <v>8218</v>
      </c>
      <c r="G54" t="s">
        <v>8223</v>
      </c>
      <c r="H54" t="s">
        <v>8245</v>
      </c>
      <c r="I54">
        <v>1488160860</v>
      </c>
      <c r="J54">
        <v>1485237096</v>
      </c>
      <c r="K54" t="b">
        <v>1</v>
      </c>
      <c r="L54">
        <v>305</v>
      </c>
      <c r="M54" t="b">
        <v>1</v>
      </c>
      <c r="N54" t="s">
        <v>8267</v>
      </c>
      <c r="O54">
        <v>157</v>
      </c>
      <c r="P54">
        <v>87.69</v>
      </c>
      <c r="Q54" s="10" t="s">
        <v>8321</v>
      </c>
      <c r="R54" t="s">
        <v>8322</v>
      </c>
      <c r="S54" s="14">
        <v>42759.244166666671</v>
      </c>
      <c r="T54" s="14">
        <v>42793.084027777775</v>
      </c>
    </row>
    <row r="55" spans="1:20" ht="15.5" customHeight="1" x14ac:dyDescent="0.35">
      <c r="A55">
        <v>385</v>
      </c>
      <c r="B55" s="3" t="s">
        <v>386</v>
      </c>
      <c r="C55" s="3" t="s">
        <v>4495</v>
      </c>
      <c r="D55" s="6">
        <v>25000</v>
      </c>
      <c r="E55" s="8">
        <v>26495.5</v>
      </c>
      <c r="F55" t="s">
        <v>8218</v>
      </c>
      <c r="G55" t="s">
        <v>8223</v>
      </c>
      <c r="H55" t="s">
        <v>8245</v>
      </c>
      <c r="I55">
        <v>1416582101</v>
      </c>
      <c r="J55">
        <v>1413986501</v>
      </c>
      <c r="K55" t="b">
        <v>0</v>
      </c>
      <c r="L55">
        <v>237</v>
      </c>
      <c r="M55" t="b">
        <v>1</v>
      </c>
      <c r="N55" t="s">
        <v>8267</v>
      </c>
      <c r="O55">
        <v>106</v>
      </c>
      <c r="P55">
        <v>111.8</v>
      </c>
      <c r="Q55" s="10" t="s">
        <v>8321</v>
      </c>
      <c r="R55" t="s">
        <v>8322</v>
      </c>
      <c r="S55" s="14">
        <v>41934.584502314814</v>
      </c>
      <c r="T55" s="14">
        <v>41964.626168981486</v>
      </c>
    </row>
    <row r="56" spans="1:20" ht="15.5" customHeight="1" x14ac:dyDescent="0.35">
      <c r="A56">
        <v>287</v>
      </c>
      <c r="B56" s="3" t="s">
        <v>288</v>
      </c>
      <c r="C56" s="3" t="s">
        <v>4397</v>
      </c>
      <c r="D56" s="6">
        <v>15000</v>
      </c>
      <c r="E56" s="8">
        <v>26445</v>
      </c>
      <c r="F56" t="s">
        <v>8218</v>
      </c>
      <c r="G56" t="s">
        <v>8223</v>
      </c>
      <c r="H56" t="s">
        <v>8245</v>
      </c>
      <c r="I56">
        <v>1351828800</v>
      </c>
      <c r="J56">
        <v>1349160018</v>
      </c>
      <c r="K56" t="b">
        <v>1</v>
      </c>
      <c r="L56">
        <v>290</v>
      </c>
      <c r="M56" t="b">
        <v>1</v>
      </c>
      <c r="N56" t="s">
        <v>8267</v>
      </c>
      <c r="O56">
        <v>176</v>
      </c>
      <c r="P56">
        <v>91.19</v>
      </c>
      <c r="Q56" s="10" t="s">
        <v>8321</v>
      </c>
      <c r="R56" t="s">
        <v>8322</v>
      </c>
      <c r="S56" s="14">
        <v>41184.277986111112</v>
      </c>
      <c r="T56" s="14">
        <v>41215.166666666664</v>
      </c>
    </row>
    <row r="57" spans="1:20" ht="15.5" customHeight="1" x14ac:dyDescent="0.35">
      <c r="A57">
        <v>293</v>
      </c>
      <c r="B57" s="3" t="s">
        <v>294</v>
      </c>
      <c r="C57" s="3" t="s">
        <v>4403</v>
      </c>
      <c r="D57" s="6">
        <v>26000</v>
      </c>
      <c r="E57" s="8">
        <v>26360</v>
      </c>
      <c r="F57" t="s">
        <v>8218</v>
      </c>
      <c r="G57" t="s">
        <v>8223</v>
      </c>
      <c r="H57" t="s">
        <v>8245</v>
      </c>
      <c r="I57">
        <v>1398009714</v>
      </c>
      <c r="J57">
        <v>1395417714</v>
      </c>
      <c r="K57" t="b">
        <v>1</v>
      </c>
      <c r="L57">
        <v>131</v>
      </c>
      <c r="M57" t="b">
        <v>1</v>
      </c>
      <c r="N57" t="s">
        <v>8267</v>
      </c>
      <c r="O57">
        <v>101</v>
      </c>
      <c r="P57">
        <v>201.22</v>
      </c>
      <c r="Q57" s="10" t="s">
        <v>8321</v>
      </c>
      <c r="R57" t="s">
        <v>8322</v>
      </c>
      <c r="S57" s="14">
        <v>41719.667986111112</v>
      </c>
      <c r="T57" s="14">
        <v>41749.667986111112</v>
      </c>
    </row>
    <row r="58" spans="1:20" ht="15.5" customHeight="1" x14ac:dyDescent="0.35">
      <c r="A58">
        <v>381</v>
      </c>
      <c r="B58" s="3" t="s">
        <v>382</v>
      </c>
      <c r="C58" s="3" t="s">
        <v>4491</v>
      </c>
      <c r="D58" s="6">
        <v>25000</v>
      </c>
      <c r="E58" s="8">
        <v>26182.5</v>
      </c>
      <c r="F58" t="s">
        <v>8218</v>
      </c>
      <c r="G58" t="s">
        <v>8223</v>
      </c>
      <c r="H58" t="s">
        <v>8245</v>
      </c>
      <c r="I58">
        <v>1343624400</v>
      </c>
      <c r="J58">
        <v>1340642717</v>
      </c>
      <c r="K58" t="b">
        <v>0</v>
      </c>
      <c r="L58">
        <v>251</v>
      </c>
      <c r="M58" t="b">
        <v>1</v>
      </c>
      <c r="N58" t="s">
        <v>8267</v>
      </c>
      <c r="O58">
        <v>105</v>
      </c>
      <c r="P58">
        <v>104.31</v>
      </c>
      <c r="Q58" s="10" t="s">
        <v>8321</v>
      </c>
      <c r="R58" t="s">
        <v>8322</v>
      </c>
      <c r="S58" s="14">
        <v>41085.698113425926</v>
      </c>
      <c r="T58" s="14">
        <v>41120.208333333336</v>
      </c>
    </row>
    <row r="59" spans="1:20" ht="15.5" customHeight="1" x14ac:dyDescent="0.35">
      <c r="A59">
        <v>357</v>
      </c>
      <c r="B59" s="3" t="s">
        <v>358</v>
      </c>
      <c r="C59" s="3" t="s">
        <v>4467</v>
      </c>
      <c r="D59" s="6">
        <v>15000</v>
      </c>
      <c r="E59" s="8">
        <v>26100</v>
      </c>
      <c r="F59" t="s">
        <v>8218</v>
      </c>
      <c r="G59" t="s">
        <v>8223</v>
      </c>
      <c r="H59" t="s">
        <v>8245</v>
      </c>
      <c r="I59">
        <v>1429852797</v>
      </c>
      <c r="J59">
        <v>1426396797</v>
      </c>
      <c r="K59" t="b">
        <v>1</v>
      </c>
      <c r="L59">
        <v>303</v>
      </c>
      <c r="M59" t="b">
        <v>1</v>
      </c>
      <c r="N59" t="s">
        <v>8267</v>
      </c>
      <c r="O59">
        <v>174</v>
      </c>
      <c r="P59">
        <v>86.14</v>
      </c>
      <c r="Q59" s="10" t="s">
        <v>8321</v>
      </c>
      <c r="R59" t="s">
        <v>8322</v>
      </c>
      <c r="S59" s="14">
        <v>42078.222187499996</v>
      </c>
      <c r="T59" s="14">
        <v>42118.222187499996</v>
      </c>
    </row>
    <row r="60" spans="1:20" ht="15.5" customHeight="1" x14ac:dyDescent="0.35">
      <c r="A60">
        <v>243</v>
      </c>
      <c r="B60" s="3" t="s">
        <v>245</v>
      </c>
      <c r="C60" s="3" t="s">
        <v>4353</v>
      </c>
      <c r="D60" s="6">
        <v>25000</v>
      </c>
      <c r="E60" s="8">
        <v>25648</v>
      </c>
      <c r="F60" t="s">
        <v>8218</v>
      </c>
      <c r="G60" t="s">
        <v>8223</v>
      </c>
      <c r="H60" t="s">
        <v>8245</v>
      </c>
      <c r="I60">
        <v>1393031304</v>
      </c>
      <c r="J60">
        <v>1390439304</v>
      </c>
      <c r="K60" t="b">
        <v>1</v>
      </c>
      <c r="L60">
        <v>328</v>
      </c>
      <c r="M60" t="b">
        <v>1</v>
      </c>
      <c r="N60" t="s">
        <v>8267</v>
      </c>
      <c r="O60">
        <v>103</v>
      </c>
      <c r="P60">
        <v>78.2</v>
      </c>
      <c r="Q60" s="10" t="s">
        <v>8321</v>
      </c>
      <c r="R60" t="s">
        <v>8322</v>
      </c>
      <c r="S60" s="14">
        <v>41662.047500000001</v>
      </c>
      <c r="T60" s="14">
        <v>41692.047500000001</v>
      </c>
    </row>
    <row r="61" spans="1:20" ht="15.5" customHeight="1" x14ac:dyDescent="0.35">
      <c r="A61">
        <v>300</v>
      </c>
      <c r="B61" s="3" t="s">
        <v>301</v>
      </c>
      <c r="C61" s="3" t="s">
        <v>4410</v>
      </c>
      <c r="D61" s="6">
        <v>25000</v>
      </c>
      <c r="E61" s="8">
        <v>25430.66</v>
      </c>
      <c r="F61" t="s">
        <v>8218</v>
      </c>
      <c r="G61" t="s">
        <v>8223</v>
      </c>
      <c r="H61" t="s">
        <v>8245</v>
      </c>
      <c r="I61">
        <v>1303686138</v>
      </c>
      <c r="J61">
        <v>1301007738</v>
      </c>
      <c r="K61" t="b">
        <v>1</v>
      </c>
      <c r="L61">
        <v>298</v>
      </c>
      <c r="M61" t="b">
        <v>1</v>
      </c>
      <c r="N61" t="s">
        <v>8267</v>
      </c>
      <c r="O61">
        <v>102</v>
      </c>
      <c r="P61">
        <v>85.34</v>
      </c>
      <c r="Q61" s="10" t="s">
        <v>8321</v>
      </c>
      <c r="R61" t="s">
        <v>8322</v>
      </c>
      <c r="S61" s="14">
        <v>40626.959930555553</v>
      </c>
      <c r="T61" s="14">
        <v>40657.959930555553</v>
      </c>
    </row>
    <row r="62" spans="1:20" ht="15.5" customHeight="1" x14ac:dyDescent="0.35">
      <c r="A62">
        <v>359</v>
      </c>
      <c r="B62" s="3" t="s">
        <v>360</v>
      </c>
      <c r="C62" s="3" t="s">
        <v>4469</v>
      </c>
      <c r="D62" s="6">
        <v>24200</v>
      </c>
      <c r="E62" s="8">
        <v>25375</v>
      </c>
      <c r="F62" t="s">
        <v>8218</v>
      </c>
      <c r="G62" t="s">
        <v>8223</v>
      </c>
      <c r="H62" t="s">
        <v>8245</v>
      </c>
      <c r="I62">
        <v>1415941920</v>
      </c>
      <c r="J62">
        <v>1414028490</v>
      </c>
      <c r="K62" t="b">
        <v>1</v>
      </c>
      <c r="L62">
        <v>302</v>
      </c>
      <c r="M62" t="b">
        <v>1</v>
      </c>
      <c r="N62" t="s">
        <v>8267</v>
      </c>
      <c r="O62">
        <v>105</v>
      </c>
      <c r="P62">
        <v>84.02</v>
      </c>
      <c r="Q62" s="10" t="s">
        <v>8321</v>
      </c>
      <c r="R62" t="s">
        <v>8322</v>
      </c>
      <c r="S62" s="14">
        <v>41935.070486111108</v>
      </c>
      <c r="T62" s="14">
        <v>41957.216666666667</v>
      </c>
    </row>
    <row r="63" spans="1:20" ht="15.5" customHeight="1" x14ac:dyDescent="0.35">
      <c r="A63">
        <v>315</v>
      </c>
      <c r="B63" s="3" t="s">
        <v>316</v>
      </c>
      <c r="C63" s="3" t="s">
        <v>4425</v>
      </c>
      <c r="D63" s="6">
        <v>25000</v>
      </c>
      <c r="E63" s="8">
        <v>25312</v>
      </c>
      <c r="F63" t="s">
        <v>8218</v>
      </c>
      <c r="G63" t="s">
        <v>8223</v>
      </c>
      <c r="H63" t="s">
        <v>8245</v>
      </c>
      <c r="I63">
        <v>1345660334</v>
      </c>
      <c r="J63">
        <v>1343068334</v>
      </c>
      <c r="K63" t="b">
        <v>1</v>
      </c>
      <c r="L63">
        <v>126</v>
      </c>
      <c r="M63" t="b">
        <v>1</v>
      </c>
      <c r="N63" t="s">
        <v>8267</v>
      </c>
      <c r="O63">
        <v>101</v>
      </c>
      <c r="P63">
        <v>200.89</v>
      </c>
      <c r="Q63" s="10" t="s">
        <v>8321</v>
      </c>
      <c r="R63" t="s">
        <v>8322</v>
      </c>
      <c r="S63" s="14">
        <v>41113.77238425926</v>
      </c>
      <c r="T63" s="14">
        <v>41143.77238425926</v>
      </c>
    </row>
    <row r="64" spans="1:20" ht="15.5" customHeight="1" x14ac:dyDescent="0.35">
      <c r="A64">
        <v>307</v>
      </c>
      <c r="B64" s="3" t="s">
        <v>308</v>
      </c>
      <c r="C64" s="3" t="s">
        <v>4417</v>
      </c>
      <c r="D64" s="6">
        <v>22000</v>
      </c>
      <c r="E64" s="8">
        <v>24490</v>
      </c>
      <c r="F64" t="s">
        <v>8218</v>
      </c>
      <c r="G64" t="s">
        <v>8223</v>
      </c>
      <c r="H64" t="s">
        <v>8245</v>
      </c>
      <c r="I64">
        <v>1360276801</v>
      </c>
      <c r="J64">
        <v>1357684801</v>
      </c>
      <c r="K64" t="b">
        <v>1</v>
      </c>
      <c r="L64">
        <v>576</v>
      </c>
      <c r="M64" t="b">
        <v>1</v>
      </c>
      <c r="N64" t="s">
        <v>8267</v>
      </c>
      <c r="O64">
        <v>111</v>
      </c>
      <c r="P64">
        <v>42.52</v>
      </c>
      <c r="Q64" s="10" t="s">
        <v>8321</v>
      </c>
      <c r="R64" t="s">
        <v>8322</v>
      </c>
      <c r="S64" s="14">
        <v>41282.944456018515</v>
      </c>
      <c r="T64" s="14">
        <v>41312.944456018515</v>
      </c>
    </row>
    <row r="65" spans="1:20" ht="15.5" customHeight="1" x14ac:dyDescent="0.35">
      <c r="A65">
        <v>418</v>
      </c>
      <c r="B65" s="3" t="s">
        <v>419</v>
      </c>
      <c r="C65" s="3" t="s">
        <v>4528</v>
      </c>
      <c r="D65" s="6">
        <v>22400</v>
      </c>
      <c r="E65" s="8">
        <v>22542</v>
      </c>
      <c r="F65" t="s">
        <v>8218</v>
      </c>
      <c r="G65" t="s">
        <v>8223</v>
      </c>
      <c r="H65" t="s">
        <v>8245</v>
      </c>
      <c r="I65">
        <v>1437633997</v>
      </c>
      <c r="J65">
        <v>1435041997</v>
      </c>
      <c r="K65" t="b">
        <v>0</v>
      </c>
      <c r="L65">
        <v>104</v>
      </c>
      <c r="M65" t="b">
        <v>1</v>
      </c>
      <c r="N65" t="s">
        <v>8267</v>
      </c>
      <c r="O65">
        <v>101</v>
      </c>
      <c r="P65">
        <v>216.75</v>
      </c>
      <c r="Q65" s="10" t="s">
        <v>8321</v>
      </c>
      <c r="R65" t="s">
        <v>8322</v>
      </c>
      <c r="S65" s="14">
        <v>42178.282372685186</v>
      </c>
      <c r="T65" s="14">
        <v>42208.282372685186</v>
      </c>
    </row>
    <row r="66" spans="1:20" ht="15.5" customHeight="1" x14ac:dyDescent="0.35">
      <c r="A66">
        <v>384</v>
      </c>
      <c r="B66" s="3" t="s">
        <v>385</v>
      </c>
      <c r="C66" s="3" t="s">
        <v>4494</v>
      </c>
      <c r="D66" s="6">
        <v>20000</v>
      </c>
      <c r="E66" s="8">
        <v>22421</v>
      </c>
      <c r="F66" t="s">
        <v>8218</v>
      </c>
      <c r="G66" t="s">
        <v>8223</v>
      </c>
      <c r="H66" t="s">
        <v>8245</v>
      </c>
      <c r="I66">
        <v>1420569947</v>
      </c>
      <c r="J66">
        <v>1417977947</v>
      </c>
      <c r="K66" t="b">
        <v>0</v>
      </c>
      <c r="L66">
        <v>383</v>
      </c>
      <c r="M66" t="b">
        <v>1</v>
      </c>
      <c r="N66" t="s">
        <v>8267</v>
      </c>
      <c r="O66">
        <v>112</v>
      </c>
      <c r="P66">
        <v>58.54</v>
      </c>
      <c r="Q66" s="10" t="s">
        <v>8321</v>
      </c>
      <c r="R66" t="s">
        <v>8322</v>
      </c>
      <c r="S66" s="14">
        <v>41980.781793981485</v>
      </c>
      <c r="T66" s="14">
        <v>42010.781793981485</v>
      </c>
    </row>
    <row r="67" spans="1:20" ht="15.5" customHeight="1" x14ac:dyDescent="0.35">
      <c r="A67">
        <v>275</v>
      </c>
      <c r="B67" s="3" t="s">
        <v>276</v>
      </c>
      <c r="C67" s="3" t="s">
        <v>4385</v>
      </c>
      <c r="D67" s="6">
        <v>20000</v>
      </c>
      <c r="E67" s="8">
        <v>21679</v>
      </c>
      <c r="F67" t="s">
        <v>8218</v>
      </c>
      <c r="G67" t="s">
        <v>8223</v>
      </c>
      <c r="H67" t="s">
        <v>8245</v>
      </c>
      <c r="I67">
        <v>1352511966</v>
      </c>
      <c r="J67">
        <v>1349916366</v>
      </c>
      <c r="K67" t="b">
        <v>1</v>
      </c>
      <c r="L67">
        <v>332</v>
      </c>
      <c r="M67" t="b">
        <v>1</v>
      </c>
      <c r="N67" t="s">
        <v>8267</v>
      </c>
      <c r="O67">
        <v>108</v>
      </c>
      <c r="P67">
        <v>65.3</v>
      </c>
      <c r="Q67" s="10" t="s">
        <v>8321</v>
      </c>
      <c r="R67" t="s">
        <v>8322</v>
      </c>
      <c r="S67" s="14">
        <v>41193.032013888893</v>
      </c>
      <c r="T67" s="14">
        <v>41223.073680555557</v>
      </c>
    </row>
    <row r="68" spans="1:20" ht="15.5" customHeight="1" x14ac:dyDescent="0.35">
      <c r="A68">
        <v>261</v>
      </c>
      <c r="B68" s="3" t="s">
        <v>262</v>
      </c>
      <c r="C68" s="3" t="s">
        <v>4371</v>
      </c>
      <c r="D68" s="6">
        <v>20000</v>
      </c>
      <c r="E68" s="8">
        <v>21480</v>
      </c>
      <c r="F68" t="s">
        <v>8218</v>
      </c>
      <c r="G68" t="s">
        <v>8223</v>
      </c>
      <c r="H68" t="s">
        <v>8245</v>
      </c>
      <c r="I68">
        <v>1339080900</v>
      </c>
      <c r="J68">
        <v>1334783704</v>
      </c>
      <c r="K68" t="b">
        <v>1</v>
      </c>
      <c r="L68">
        <v>220</v>
      </c>
      <c r="M68" t="b">
        <v>1</v>
      </c>
      <c r="N68" t="s">
        <v>8267</v>
      </c>
      <c r="O68">
        <v>107</v>
      </c>
      <c r="P68">
        <v>97.64</v>
      </c>
      <c r="Q68" s="10" t="s">
        <v>8321</v>
      </c>
      <c r="R68" t="s">
        <v>8322</v>
      </c>
      <c r="S68" s="14">
        <v>41017.885462962964</v>
      </c>
      <c r="T68" s="14">
        <v>41067.621527777781</v>
      </c>
    </row>
    <row r="69" spans="1:20" ht="15.5" customHeight="1" x14ac:dyDescent="0.35">
      <c r="A69">
        <v>309</v>
      </c>
      <c r="B69" s="3" t="s">
        <v>310</v>
      </c>
      <c r="C69" s="3" t="s">
        <v>4419</v>
      </c>
      <c r="D69" s="6">
        <v>18000</v>
      </c>
      <c r="E69" s="8">
        <v>21410</v>
      </c>
      <c r="F69" t="s">
        <v>8218</v>
      </c>
      <c r="G69" t="s">
        <v>8223</v>
      </c>
      <c r="H69" t="s">
        <v>8245</v>
      </c>
      <c r="I69">
        <v>1346695334</v>
      </c>
      <c r="J69">
        <v>1344880934</v>
      </c>
      <c r="K69" t="b">
        <v>1</v>
      </c>
      <c r="L69">
        <v>238</v>
      </c>
      <c r="M69" t="b">
        <v>1</v>
      </c>
      <c r="N69" t="s">
        <v>8267</v>
      </c>
      <c r="O69">
        <v>119</v>
      </c>
      <c r="P69">
        <v>89.96</v>
      </c>
      <c r="Q69" s="10" t="s">
        <v>8321</v>
      </c>
      <c r="R69" t="s">
        <v>8322</v>
      </c>
      <c r="S69" s="14">
        <v>41134.751550925925</v>
      </c>
      <c r="T69" s="14">
        <v>41155.751550925925</v>
      </c>
    </row>
    <row r="70" spans="1:20" ht="15.5" customHeight="1" x14ac:dyDescent="0.35">
      <c r="A70">
        <v>399</v>
      </c>
      <c r="B70" s="3" t="s">
        <v>400</v>
      </c>
      <c r="C70" s="3" t="s">
        <v>4509</v>
      </c>
      <c r="D70" s="6">
        <v>20000</v>
      </c>
      <c r="E70" s="8">
        <v>21361</v>
      </c>
      <c r="F70" t="s">
        <v>8218</v>
      </c>
      <c r="G70" t="s">
        <v>8224</v>
      </c>
      <c r="H70" t="s">
        <v>8246</v>
      </c>
      <c r="I70">
        <v>1481716800</v>
      </c>
      <c r="J70">
        <v>1479070867</v>
      </c>
      <c r="K70" t="b">
        <v>0</v>
      </c>
      <c r="L70">
        <v>95</v>
      </c>
      <c r="M70" t="b">
        <v>1</v>
      </c>
      <c r="N70" t="s">
        <v>8267</v>
      </c>
      <c r="O70">
        <v>107</v>
      </c>
      <c r="P70">
        <v>224.85</v>
      </c>
      <c r="Q70" s="10" t="s">
        <v>8321</v>
      </c>
      <c r="R70" t="s">
        <v>8322</v>
      </c>
      <c r="S70" s="14">
        <v>42687.875775462962</v>
      </c>
      <c r="T70" s="14">
        <v>42718.5</v>
      </c>
    </row>
    <row r="71" spans="1:20" ht="15.5" customHeight="1" x14ac:dyDescent="0.35">
      <c r="A71">
        <v>320</v>
      </c>
      <c r="B71" s="3" t="s">
        <v>321</v>
      </c>
      <c r="C71" s="3" t="s">
        <v>4430</v>
      </c>
      <c r="D71" s="6">
        <v>20000</v>
      </c>
      <c r="E71" s="8">
        <v>21316</v>
      </c>
      <c r="F71" t="s">
        <v>8218</v>
      </c>
      <c r="G71" t="s">
        <v>8224</v>
      </c>
      <c r="H71" t="s">
        <v>8246</v>
      </c>
      <c r="I71">
        <v>1450825200</v>
      </c>
      <c r="J71">
        <v>1448284433</v>
      </c>
      <c r="K71" t="b">
        <v>1</v>
      </c>
      <c r="L71">
        <v>158</v>
      </c>
      <c r="M71" t="b">
        <v>1</v>
      </c>
      <c r="N71" t="s">
        <v>8267</v>
      </c>
      <c r="O71">
        <v>107</v>
      </c>
      <c r="P71">
        <v>134.91</v>
      </c>
      <c r="Q71" s="10" t="s">
        <v>8321</v>
      </c>
      <c r="R71" t="s">
        <v>8322</v>
      </c>
      <c r="S71" s="14">
        <v>42331.551307870366</v>
      </c>
      <c r="T71" s="14">
        <v>42360.958333333328</v>
      </c>
    </row>
    <row r="72" spans="1:20" ht="15.5" customHeight="1" x14ac:dyDescent="0.35">
      <c r="A72">
        <v>311</v>
      </c>
      <c r="B72" s="3" t="s">
        <v>312</v>
      </c>
      <c r="C72" s="3" t="s">
        <v>4421</v>
      </c>
      <c r="D72" s="6">
        <v>20000</v>
      </c>
      <c r="E72" s="8">
        <v>20820.330000000002</v>
      </c>
      <c r="F72" t="s">
        <v>8218</v>
      </c>
      <c r="G72" t="s">
        <v>8223</v>
      </c>
      <c r="H72" t="s">
        <v>8245</v>
      </c>
      <c r="I72">
        <v>1325404740</v>
      </c>
      <c r="J72">
        <v>1321852592</v>
      </c>
      <c r="K72" t="b">
        <v>1</v>
      </c>
      <c r="L72">
        <v>150</v>
      </c>
      <c r="M72" t="b">
        <v>1</v>
      </c>
      <c r="N72" t="s">
        <v>8267</v>
      </c>
      <c r="O72">
        <v>104</v>
      </c>
      <c r="P72">
        <v>138.80000000000001</v>
      </c>
      <c r="Q72" s="10" t="s">
        <v>8321</v>
      </c>
      <c r="R72" t="s">
        <v>8322</v>
      </c>
      <c r="S72" s="14">
        <v>40868.219814814816</v>
      </c>
      <c r="T72" s="14">
        <v>40909.332638888889</v>
      </c>
    </row>
    <row r="73" spans="1:20" ht="15.5" customHeight="1" x14ac:dyDescent="0.35">
      <c r="A73">
        <v>283</v>
      </c>
      <c r="B73" s="3" t="s">
        <v>284</v>
      </c>
      <c r="C73" s="3" t="s">
        <v>4393</v>
      </c>
      <c r="D73" s="6">
        <v>18000</v>
      </c>
      <c r="E73" s="8">
        <v>20569.05</v>
      </c>
      <c r="F73" t="s">
        <v>8218</v>
      </c>
      <c r="G73" t="s">
        <v>8223</v>
      </c>
      <c r="H73" t="s">
        <v>8245</v>
      </c>
      <c r="I73">
        <v>1306904340</v>
      </c>
      <c r="J73">
        <v>1305219744</v>
      </c>
      <c r="K73" t="b">
        <v>1</v>
      </c>
      <c r="L73">
        <v>202</v>
      </c>
      <c r="M73" t="b">
        <v>1</v>
      </c>
      <c r="N73" t="s">
        <v>8267</v>
      </c>
      <c r="O73">
        <v>114</v>
      </c>
      <c r="P73">
        <v>101.83</v>
      </c>
      <c r="Q73" s="10" t="s">
        <v>8321</v>
      </c>
      <c r="R73" t="s">
        <v>8322</v>
      </c>
      <c r="S73" s="14">
        <v>40675.71</v>
      </c>
      <c r="T73" s="14">
        <v>40695.207638888889</v>
      </c>
    </row>
    <row r="74" spans="1:20" ht="15.5" customHeight="1" x14ac:dyDescent="0.35">
      <c r="A74">
        <v>297</v>
      </c>
      <c r="B74" s="3" t="s">
        <v>298</v>
      </c>
      <c r="C74" s="3" t="s">
        <v>4407</v>
      </c>
      <c r="D74" s="6">
        <v>20000</v>
      </c>
      <c r="E74" s="8">
        <v>20128</v>
      </c>
      <c r="F74" t="s">
        <v>8218</v>
      </c>
      <c r="G74" t="s">
        <v>8223</v>
      </c>
      <c r="H74" t="s">
        <v>8245</v>
      </c>
      <c r="I74">
        <v>1430452740</v>
      </c>
      <c r="J74">
        <v>1427390901</v>
      </c>
      <c r="K74" t="b">
        <v>1</v>
      </c>
      <c r="L74">
        <v>142</v>
      </c>
      <c r="M74" t="b">
        <v>1</v>
      </c>
      <c r="N74" t="s">
        <v>8267</v>
      </c>
      <c r="O74">
        <v>101</v>
      </c>
      <c r="P74">
        <v>141.75</v>
      </c>
      <c r="Q74" s="10" t="s">
        <v>8321</v>
      </c>
      <c r="R74" t="s">
        <v>8322</v>
      </c>
      <c r="S74" s="14">
        <v>42089.72802083334</v>
      </c>
      <c r="T74" s="14">
        <v>42125.165972222225</v>
      </c>
    </row>
    <row r="75" spans="1:20" ht="15.5" customHeight="1" x14ac:dyDescent="0.35">
      <c r="A75">
        <v>391</v>
      </c>
      <c r="B75" s="3" t="s">
        <v>392</v>
      </c>
      <c r="C75" s="3" t="s">
        <v>4501</v>
      </c>
      <c r="D75" s="6">
        <v>20000</v>
      </c>
      <c r="E75" s="8">
        <v>20122</v>
      </c>
      <c r="F75" t="s">
        <v>8218</v>
      </c>
      <c r="G75" t="s">
        <v>8223</v>
      </c>
      <c r="H75" t="s">
        <v>8245</v>
      </c>
      <c r="I75">
        <v>1324169940</v>
      </c>
      <c r="J75">
        <v>1321578051</v>
      </c>
      <c r="K75" t="b">
        <v>0</v>
      </c>
      <c r="L75">
        <v>193</v>
      </c>
      <c r="M75" t="b">
        <v>1</v>
      </c>
      <c r="N75" t="s">
        <v>8267</v>
      </c>
      <c r="O75">
        <v>101</v>
      </c>
      <c r="P75">
        <v>104.26</v>
      </c>
      <c r="Q75" s="10" t="s">
        <v>8321</v>
      </c>
      <c r="R75" t="s">
        <v>8322</v>
      </c>
      <c r="S75" s="14">
        <v>40865.042256944449</v>
      </c>
      <c r="T75" s="14">
        <v>40895.040972222225</v>
      </c>
    </row>
    <row r="76" spans="1:20" ht="15.5" customHeight="1" x14ac:dyDescent="0.35">
      <c r="A76">
        <v>414</v>
      </c>
      <c r="B76" s="3" t="s">
        <v>415</v>
      </c>
      <c r="C76" s="3" t="s">
        <v>4524</v>
      </c>
      <c r="D76" s="6">
        <v>18500</v>
      </c>
      <c r="E76" s="8">
        <v>19028</v>
      </c>
      <c r="F76" t="s">
        <v>8218</v>
      </c>
      <c r="G76" t="s">
        <v>8223</v>
      </c>
      <c r="H76" t="s">
        <v>8245</v>
      </c>
      <c r="I76">
        <v>1381541465</v>
      </c>
      <c r="J76">
        <v>1378949465</v>
      </c>
      <c r="K76" t="b">
        <v>0</v>
      </c>
      <c r="L76">
        <v>208</v>
      </c>
      <c r="M76" t="b">
        <v>1</v>
      </c>
      <c r="N76" t="s">
        <v>8267</v>
      </c>
      <c r="O76">
        <v>103</v>
      </c>
      <c r="P76">
        <v>91.48</v>
      </c>
      <c r="Q76" s="10" t="s">
        <v>8321</v>
      </c>
      <c r="R76" t="s">
        <v>8322</v>
      </c>
      <c r="S76" s="14">
        <v>41529.063252314816</v>
      </c>
      <c r="T76" s="14">
        <v>41559.063252314816</v>
      </c>
    </row>
    <row r="77" spans="1:20" ht="15.5" customHeight="1" x14ac:dyDescent="0.35">
      <c r="A77">
        <v>392</v>
      </c>
      <c r="B77" s="3" t="s">
        <v>393</v>
      </c>
      <c r="C77" s="3" t="s">
        <v>4502</v>
      </c>
      <c r="D77" s="6">
        <v>18500</v>
      </c>
      <c r="E77" s="8">
        <v>18667</v>
      </c>
      <c r="F77" t="s">
        <v>8218</v>
      </c>
      <c r="G77" t="s">
        <v>8223</v>
      </c>
      <c r="H77" t="s">
        <v>8245</v>
      </c>
      <c r="I77">
        <v>1315450800</v>
      </c>
      <c r="J77">
        <v>1312823571</v>
      </c>
      <c r="K77" t="b">
        <v>0</v>
      </c>
      <c r="L77">
        <v>206</v>
      </c>
      <c r="M77" t="b">
        <v>1</v>
      </c>
      <c r="N77" t="s">
        <v>8267</v>
      </c>
      <c r="O77">
        <v>101</v>
      </c>
      <c r="P77">
        <v>90.62</v>
      </c>
      <c r="Q77" s="10" t="s">
        <v>8321</v>
      </c>
      <c r="R77" t="s">
        <v>8322</v>
      </c>
      <c r="S77" s="14">
        <v>40763.717256944445</v>
      </c>
      <c r="T77" s="14">
        <v>40794.125</v>
      </c>
    </row>
    <row r="78" spans="1:20" ht="15.5" customHeight="1" x14ac:dyDescent="0.35">
      <c r="A78">
        <v>256</v>
      </c>
      <c r="B78" s="3" t="s">
        <v>257</v>
      </c>
      <c r="C78" s="3" t="s">
        <v>4366</v>
      </c>
      <c r="D78" s="6">
        <v>13000</v>
      </c>
      <c r="E78" s="8">
        <v>18083</v>
      </c>
      <c r="F78" t="s">
        <v>8218</v>
      </c>
      <c r="G78" t="s">
        <v>8223</v>
      </c>
      <c r="H78" t="s">
        <v>8245</v>
      </c>
      <c r="I78">
        <v>1363458467</v>
      </c>
      <c r="J78">
        <v>1360866467</v>
      </c>
      <c r="K78" t="b">
        <v>1</v>
      </c>
      <c r="L78">
        <v>275</v>
      </c>
      <c r="M78" t="b">
        <v>1</v>
      </c>
      <c r="N78" t="s">
        <v>8267</v>
      </c>
      <c r="O78">
        <v>139</v>
      </c>
      <c r="P78">
        <v>65.760000000000005</v>
      </c>
      <c r="Q78" s="10" t="s">
        <v>8321</v>
      </c>
      <c r="R78" t="s">
        <v>8322</v>
      </c>
      <c r="S78" s="14">
        <v>41319.769293981481</v>
      </c>
      <c r="T78" s="14">
        <v>41349.769293981481</v>
      </c>
    </row>
    <row r="79" spans="1:20" ht="15.5" customHeight="1" x14ac:dyDescent="0.35">
      <c r="A79">
        <v>299</v>
      </c>
      <c r="B79" s="3" t="s">
        <v>300</v>
      </c>
      <c r="C79" s="3" t="s">
        <v>4409</v>
      </c>
      <c r="D79" s="6">
        <v>10000</v>
      </c>
      <c r="E79" s="8">
        <v>17895.25</v>
      </c>
      <c r="F79" t="s">
        <v>8218</v>
      </c>
      <c r="G79" t="s">
        <v>8223</v>
      </c>
      <c r="H79" t="s">
        <v>8245</v>
      </c>
      <c r="I79">
        <v>1289975060</v>
      </c>
      <c r="J79">
        <v>1287379460</v>
      </c>
      <c r="K79" t="b">
        <v>1</v>
      </c>
      <c r="L79">
        <v>244</v>
      </c>
      <c r="M79" t="b">
        <v>1</v>
      </c>
      <c r="N79" t="s">
        <v>8267</v>
      </c>
      <c r="O79">
        <v>179</v>
      </c>
      <c r="P79">
        <v>73.34</v>
      </c>
      <c r="Q79" s="10" t="s">
        <v>8321</v>
      </c>
      <c r="R79" t="s">
        <v>8322</v>
      </c>
      <c r="S79" s="14">
        <v>40469.225231481483</v>
      </c>
      <c r="T79" s="14">
        <v>40499.266898148147</v>
      </c>
    </row>
    <row r="80" spans="1:20" ht="15.5" customHeight="1" x14ac:dyDescent="0.35">
      <c r="A80">
        <v>345</v>
      </c>
      <c r="B80" s="3" t="s">
        <v>346</v>
      </c>
      <c r="C80" s="3" t="s">
        <v>4455</v>
      </c>
      <c r="D80" s="6">
        <v>14500</v>
      </c>
      <c r="E80" s="8">
        <v>17875</v>
      </c>
      <c r="F80" t="s">
        <v>8218</v>
      </c>
      <c r="G80" t="s">
        <v>8223</v>
      </c>
      <c r="H80" t="s">
        <v>8245</v>
      </c>
      <c r="I80">
        <v>1432161590</v>
      </c>
      <c r="J80">
        <v>1429569590</v>
      </c>
      <c r="K80" t="b">
        <v>1</v>
      </c>
      <c r="L80">
        <v>179</v>
      </c>
      <c r="M80" t="b">
        <v>1</v>
      </c>
      <c r="N80" t="s">
        <v>8267</v>
      </c>
      <c r="O80">
        <v>123</v>
      </c>
      <c r="P80">
        <v>99.86</v>
      </c>
      <c r="Q80" s="10" t="s">
        <v>8321</v>
      </c>
      <c r="R80" t="s">
        <v>8322</v>
      </c>
      <c r="S80" s="14">
        <v>42114.944328703699</v>
      </c>
      <c r="T80" s="14">
        <v>42144.944328703699</v>
      </c>
    </row>
    <row r="81" spans="1:20" ht="15.5" customHeight="1" x14ac:dyDescent="0.35">
      <c r="A81">
        <v>313</v>
      </c>
      <c r="B81" s="3" t="s">
        <v>314</v>
      </c>
      <c r="C81" s="3" t="s">
        <v>4423</v>
      </c>
      <c r="D81" s="6">
        <v>17000</v>
      </c>
      <c r="E81" s="8">
        <v>17805</v>
      </c>
      <c r="F81" t="s">
        <v>8218</v>
      </c>
      <c r="G81" t="s">
        <v>8223</v>
      </c>
      <c r="H81" t="s">
        <v>8245</v>
      </c>
      <c r="I81">
        <v>1281542340</v>
      </c>
      <c r="J81">
        <v>1277702894</v>
      </c>
      <c r="K81" t="b">
        <v>1</v>
      </c>
      <c r="L81">
        <v>222</v>
      </c>
      <c r="M81" t="b">
        <v>1</v>
      </c>
      <c r="N81" t="s">
        <v>8267</v>
      </c>
      <c r="O81">
        <v>105</v>
      </c>
      <c r="P81">
        <v>80.2</v>
      </c>
      <c r="Q81" s="10" t="s">
        <v>8321</v>
      </c>
      <c r="R81" t="s">
        <v>8322</v>
      </c>
      <c r="S81" s="14">
        <v>40357.227939814817</v>
      </c>
      <c r="T81" s="14">
        <v>40401.665972222225</v>
      </c>
    </row>
    <row r="82" spans="1:20" ht="15.5" customHeight="1" x14ac:dyDescent="0.35">
      <c r="A82">
        <v>379</v>
      </c>
      <c r="B82" s="3" t="s">
        <v>380</v>
      </c>
      <c r="C82" s="3" t="s">
        <v>4489</v>
      </c>
      <c r="D82" s="6">
        <v>15000</v>
      </c>
      <c r="E82" s="8">
        <v>17412</v>
      </c>
      <c r="F82" t="s">
        <v>8218</v>
      </c>
      <c r="G82" t="s">
        <v>8223</v>
      </c>
      <c r="H82" t="s">
        <v>8245</v>
      </c>
      <c r="I82">
        <v>1336062672</v>
      </c>
      <c r="J82">
        <v>1332174672</v>
      </c>
      <c r="K82" t="b">
        <v>0</v>
      </c>
      <c r="L82">
        <v>149</v>
      </c>
      <c r="M82" t="b">
        <v>1</v>
      </c>
      <c r="N82" t="s">
        <v>8267</v>
      </c>
      <c r="O82">
        <v>116</v>
      </c>
      <c r="P82">
        <v>116.86</v>
      </c>
      <c r="Q82" s="10" t="s">
        <v>8321</v>
      </c>
      <c r="R82" t="s">
        <v>8322</v>
      </c>
      <c r="S82" s="14">
        <v>40987.688333333332</v>
      </c>
      <c r="T82" s="14">
        <v>41032.688333333332</v>
      </c>
    </row>
    <row r="83" spans="1:20" ht="15.5" customHeight="1" x14ac:dyDescent="0.35">
      <c r="A83">
        <v>316</v>
      </c>
      <c r="B83" s="3" t="s">
        <v>317</v>
      </c>
      <c r="C83" s="3" t="s">
        <v>4426</v>
      </c>
      <c r="D83" s="6">
        <v>15000</v>
      </c>
      <c r="E83" s="8">
        <v>17066</v>
      </c>
      <c r="F83" t="s">
        <v>8218</v>
      </c>
      <c r="G83" t="s">
        <v>8228</v>
      </c>
      <c r="H83" t="s">
        <v>8250</v>
      </c>
      <c r="I83">
        <v>1418273940</v>
      </c>
      <c r="J83">
        <v>1415398197</v>
      </c>
      <c r="K83" t="b">
        <v>1</v>
      </c>
      <c r="L83">
        <v>158</v>
      </c>
      <c r="M83" t="b">
        <v>1</v>
      </c>
      <c r="N83" t="s">
        <v>8267</v>
      </c>
      <c r="O83">
        <v>114</v>
      </c>
      <c r="P83">
        <v>108.01</v>
      </c>
      <c r="Q83" s="10" t="s">
        <v>8321</v>
      </c>
      <c r="R83" t="s">
        <v>8322</v>
      </c>
      <c r="S83" s="14">
        <v>41950.923576388886</v>
      </c>
      <c r="T83" s="14">
        <v>41984.207638888889</v>
      </c>
    </row>
    <row r="84" spans="1:20" ht="15.5" customHeight="1" x14ac:dyDescent="0.35">
      <c r="A84">
        <v>346</v>
      </c>
      <c r="B84" s="3" t="s">
        <v>347</v>
      </c>
      <c r="C84" s="3" t="s">
        <v>4456</v>
      </c>
      <c r="D84" s="6">
        <v>10000</v>
      </c>
      <c r="E84" s="8">
        <v>17028.88</v>
      </c>
      <c r="F84" t="s">
        <v>8218</v>
      </c>
      <c r="G84" t="s">
        <v>8223</v>
      </c>
      <c r="H84" t="s">
        <v>8245</v>
      </c>
      <c r="I84">
        <v>1444824021</v>
      </c>
      <c r="J84">
        <v>1442232021</v>
      </c>
      <c r="K84" t="b">
        <v>1</v>
      </c>
      <c r="L84">
        <v>188</v>
      </c>
      <c r="M84" t="b">
        <v>1</v>
      </c>
      <c r="N84" t="s">
        <v>8267</v>
      </c>
      <c r="O84">
        <v>170</v>
      </c>
      <c r="P84">
        <v>90.58</v>
      </c>
      <c r="Q84" s="10" t="s">
        <v>8321</v>
      </c>
      <c r="R84" t="s">
        <v>8322</v>
      </c>
      <c r="S84" s="14">
        <v>42261.500243055561</v>
      </c>
      <c r="T84" s="14">
        <v>42291.500243055561</v>
      </c>
    </row>
    <row r="85" spans="1:20" ht="15.5" customHeight="1" x14ac:dyDescent="0.35">
      <c r="A85">
        <v>338</v>
      </c>
      <c r="B85" s="3" t="s">
        <v>339</v>
      </c>
      <c r="C85" s="3" t="s">
        <v>4448</v>
      </c>
      <c r="D85" s="6">
        <v>15000</v>
      </c>
      <c r="E85" s="8">
        <v>16520.04</v>
      </c>
      <c r="F85" t="s">
        <v>8218</v>
      </c>
      <c r="G85" t="s">
        <v>8223</v>
      </c>
      <c r="H85" t="s">
        <v>8245</v>
      </c>
      <c r="I85">
        <v>1472864400</v>
      </c>
      <c r="J85">
        <v>1468001290</v>
      </c>
      <c r="K85" t="b">
        <v>1</v>
      </c>
      <c r="L85">
        <v>236</v>
      </c>
      <c r="M85" t="b">
        <v>1</v>
      </c>
      <c r="N85" t="s">
        <v>8267</v>
      </c>
      <c r="O85">
        <v>110</v>
      </c>
      <c r="P85">
        <v>70</v>
      </c>
      <c r="Q85" s="10" t="s">
        <v>8321</v>
      </c>
      <c r="R85" t="s">
        <v>8322</v>
      </c>
      <c r="S85" s="14">
        <v>42559.755671296298</v>
      </c>
      <c r="T85" s="14">
        <v>42616.041666666672</v>
      </c>
    </row>
    <row r="86" spans="1:20" ht="15.5" customHeight="1" x14ac:dyDescent="0.35">
      <c r="A86">
        <v>286</v>
      </c>
      <c r="B86" s="3" t="s">
        <v>287</v>
      </c>
      <c r="C86" s="3" t="s">
        <v>4396</v>
      </c>
      <c r="D86" s="6">
        <v>15000</v>
      </c>
      <c r="E86" s="8">
        <v>16373</v>
      </c>
      <c r="F86" t="s">
        <v>8218</v>
      </c>
      <c r="G86" t="s">
        <v>8223</v>
      </c>
      <c r="H86" t="s">
        <v>8245</v>
      </c>
      <c r="I86">
        <v>1364236524</v>
      </c>
      <c r="J86">
        <v>1360352124</v>
      </c>
      <c r="K86" t="b">
        <v>1</v>
      </c>
      <c r="L86">
        <v>135</v>
      </c>
      <c r="M86" t="b">
        <v>1</v>
      </c>
      <c r="N86" t="s">
        <v>8267</v>
      </c>
      <c r="O86">
        <v>109</v>
      </c>
      <c r="P86">
        <v>121.28</v>
      </c>
      <c r="Q86" s="10" t="s">
        <v>8321</v>
      </c>
      <c r="R86" t="s">
        <v>8322</v>
      </c>
      <c r="S86" s="14">
        <v>41313.816249999996</v>
      </c>
      <c r="T86" s="14">
        <v>41358.774583333332</v>
      </c>
    </row>
    <row r="87" spans="1:20" ht="15.5" customHeight="1" x14ac:dyDescent="0.35">
      <c r="A87">
        <v>240</v>
      </c>
      <c r="B87" s="3" t="s">
        <v>242</v>
      </c>
      <c r="C87" s="3" t="s">
        <v>4350</v>
      </c>
      <c r="D87" s="6">
        <v>15000</v>
      </c>
      <c r="E87" s="8">
        <v>16145.12</v>
      </c>
      <c r="F87" t="s">
        <v>8218</v>
      </c>
      <c r="G87" t="s">
        <v>8223</v>
      </c>
      <c r="H87" t="s">
        <v>8245</v>
      </c>
      <c r="I87">
        <v>1367773211</v>
      </c>
      <c r="J87">
        <v>1363885211</v>
      </c>
      <c r="K87" t="b">
        <v>1</v>
      </c>
      <c r="L87">
        <v>137</v>
      </c>
      <c r="M87" t="b">
        <v>1</v>
      </c>
      <c r="N87" t="s">
        <v>8267</v>
      </c>
      <c r="O87">
        <v>108</v>
      </c>
      <c r="P87">
        <v>117.85</v>
      </c>
      <c r="Q87" s="10" t="s">
        <v>8321</v>
      </c>
      <c r="R87" t="s">
        <v>8322</v>
      </c>
      <c r="S87" s="14">
        <v>41354.708460648151</v>
      </c>
      <c r="T87" s="14">
        <v>41399.708460648151</v>
      </c>
    </row>
    <row r="88" spans="1:20" ht="15.5" customHeight="1" x14ac:dyDescent="0.35">
      <c r="A88">
        <v>396</v>
      </c>
      <c r="B88" s="3" t="s">
        <v>397</v>
      </c>
      <c r="C88" s="3" t="s">
        <v>4506</v>
      </c>
      <c r="D88" s="6">
        <v>15000</v>
      </c>
      <c r="E88" s="8">
        <v>16000</v>
      </c>
      <c r="F88" t="s">
        <v>8218</v>
      </c>
      <c r="G88" t="s">
        <v>8223</v>
      </c>
      <c r="H88" t="s">
        <v>8245</v>
      </c>
      <c r="I88">
        <v>1341668006</v>
      </c>
      <c r="J88">
        <v>1340372006</v>
      </c>
      <c r="K88" t="b">
        <v>0</v>
      </c>
      <c r="L88">
        <v>196</v>
      </c>
      <c r="M88" t="b">
        <v>1</v>
      </c>
      <c r="N88" t="s">
        <v>8267</v>
      </c>
      <c r="O88">
        <v>107</v>
      </c>
      <c r="P88">
        <v>81.63</v>
      </c>
      <c r="Q88" s="10" t="s">
        <v>8321</v>
      </c>
      <c r="R88" t="s">
        <v>8322</v>
      </c>
      <c r="S88" s="14">
        <v>41082.564884259256</v>
      </c>
      <c r="T88" s="14">
        <v>41097.564884259256</v>
      </c>
    </row>
    <row r="89" spans="1:20" ht="15.5" customHeight="1" x14ac:dyDescent="0.35">
      <c r="A89">
        <v>289</v>
      </c>
      <c r="B89" s="3" t="s">
        <v>290</v>
      </c>
      <c r="C89" s="3" t="s">
        <v>4399</v>
      </c>
      <c r="D89" s="6">
        <v>15000</v>
      </c>
      <c r="E89" s="8">
        <v>15723</v>
      </c>
      <c r="F89" t="s">
        <v>8218</v>
      </c>
      <c r="G89" t="s">
        <v>8224</v>
      </c>
      <c r="H89" t="s">
        <v>8246</v>
      </c>
      <c r="I89">
        <v>1383389834</v>
      </c>
      <c r="J89">
        <v>1380797834</v>
      </c>
      <c r="K89" t="b">
        <v>1</v>
      </c>
      <c r="L89">
        <v>232</v>
      </c>
      <c r="M89" t="b">
        <v>1</v>
      </c>
      <c r="N89" t="s">
        <v>8267</v>
      </c>
      <c r="O89">
        <v>105</v>
      </c>
      <c r="P89">
        <v>67.77</v>
      </c>
      <c r="Q89" s="10" t="s">
        <v>8321</v>
      </c>
      <c r="R89" t="s">
        <v>8322</v>
      </c>
      <c r="S89" s="14">
        <v>41550.456412037034</v>
      </c>
      <c r="T89" s="14">
        <v>41580.456412037034</v>
      </c>
    </row>
    <row r="90" spans="1:20" ht="15.5" customHeight="1" x14ac:dyDescent="0.35">
      <c r="A90">
        <v>365</v>
      </c>
      <c r="B90" s="3" t="s">
        <v>366</v>
      </c>
      <c r="C90" s="3" t="s">
        <v>4475</v>
      </c>
      <c r="D90" s="6">
        <v>15000</v>
      </c>
      <c r="E90" s="8">
        <v>15596</v>
      </c>
      <c r="F90" t="s">
        <v>8218</v>
      </c>
      <c r="G90" t="s">
        <v>8224</v>
      </c>
      <c r="H90" t="s">
        <v>8246</v>
      </c>
      <c r="I90">
        <v>1393597999</v>
      </c>
      <c r="J90">
        <v>1391005999</v>
      </c>
      <c r="K90" t="b">
        <v>0</v>
      </c>
      <c r="L90">
        <v>65</v>
      </c>
      <c r="M90" t="b">
        <v>1</v>
      </c>
      <c r="N90" t="s">
        <v>8267</v>
      </c>
      <c r="O90">
        <v>104</v>
      </c>
      <c r="P90">
        <v>239.94</v>
      </c>
      <c r="Q90" s="10" t="s">
        <v>8321</v>
      </c>
      <c r="R90" t="s">
        <v>8322</v>
      </c>
      <c r="S90" s="14">
        <v>41668.606469907405</v>
      </c>
      <c r="T90" s="14">
        <v>41698.606469907405</v>
      </c>
    </row>
    <row r="91" spans="1:20" ht="15.5" customHeight="1" x14ac:dyDescent="0.35">
      <c r="A91">
        <v>301</v>
      </c>
      <c r="B91" s="3" t="s">
        <v>302</v>
      </c>
      <c r="C91" s="3" t="s">
        <v>4411</v>
      </c>
      <c r="D91" s="6">
        <v>13000</v>
      </c>
      <c r="E91" s="8">
        <v>15435.55</v>
      </c>
      <c r="F91" t="s">
        <v>8218</v>
      </c>
      <c r="G91" t="s">
        <v>8223</v>
      </c>
      <c r="H91" t="s">
        <v>8245</v>
      </c>
      <c r="I91">
        <v>1363711335</v>
      </c>
      <c r="J91">
        <v>1360258935</v>
      </c>
      <c r="K91" t="b">
        <v>1</v>
      </c>
      <c r="L91">
        <v>251</v>
      </c>
      <c r="M91" t="b">
        <v>1</v>
      </c>
      <c r="N91" t="s">
        <v>8267</v>
      </c>
      <c r="O91">
        <v>119</v>
      </c>
      <c r="P91">
        <v>61.5</v>
      </c>
      <c r="Q91" s="10" t="s">
        <v>8321</v>
      </c>
      <c r="R91" t="s">
        <v>8322</v>
      </c>
      <c r="S91" s="14">
        <v>41312.737673611111</v>
      </c>
      <c r="T91" s="14">
        <v>41352.696006944447</v>
      </c>
    </row>
    <row r="92" spans="1:20" ht="15.5" customHeight="1" x14ac:dyDescent="0.35">
      <c r="A92">
        <v>246</v>
      </c>
      <c r="B92" s="3" t="s">
        <v>247</v>
      </c>
      <c r="C92" s="3" t="s">
        <v>4356</v>
      </c>
      <c r="D92" s="6">
        <v>5000</v>
      </c>
      <c r="E92" s="8">
        <v>15273</v>
      </c>
      <c r="F92" t="s">
        <v>8218</v>
      </c>
      <c r="G92" t="s">
        <v>8223</v>
      </c>
      <c r="H92" t="s">
        <v>8245</v>
      </c>
      <c r="I92">
        <v>1292665405</v>
      </c>
      <c r="J92">
        <v>1288341805</v>
      </c>
      <c r="K92" t="b">
        <v>1</v>
      </c>
      <c r="L92">
        <v>223</v>
      </c>
      <c r="M92" t="b">
        <v>1</v>
      </c>
      <c r="N92" t="s">
        <v>8267</v>
      </c>
      <c r="O92">
        <v>305</v>
      </c>
      <c r="P92">
        <v>68.489999999999995</v>
      </c>
      <c r="Q92" s="10" t="s">
        <v>8321</v>
      </c>
      <c r="R92" t="s">
        <v>8322</v>
      </c>
      <c r="S92" s="14">
        <v>40480.363483796296</v>
      </c>
      <c r="T92" s="14">
        <v>40530.405150462961</v>
      </c>
    </row>
    <row r="93" spans="1:20" ht="15.5" customHeight="1" x14ac:dyDescent="0.35">
      <c r="A93">
        <v>242</v>
      </c>
      <c r="B93" s="3" t="s">
        <v>244</v>
      </c>
      <c r="C93" s="3" t="s">
        <v>4352</v>
      </c>
      <c r="D93" s="6">
        <v>13000</v>
      </c>
      <c r="E93" s="8">
        <v>14750</v>
      </c>
      <c r="F93" t="s">
        <v>8218</v>
      </c>
      <c r="G93" t="s">
        <v>8223</v>
      </c>
      <c r="H93" t="s">
        <v>8245</v>
      </c>
      <c r="I93">
        <v>1324381790</v>
      </c>
      <c r="J93">
        <v>1321357790</v>
      </c>
      <c r="K93" t="b">
        <v>1</v>
      </c>
      <c r="L93">
        <v>202</v>
      </c>
      <c r="M93" t="b">
        <v>1</v>
      </c>
      <c r="N93" t="s">
        <v>8267</v>
      </c>
      <c r="O93">
        <v>113</v>
      </c>
      <c r="P93">
        <v>73.02</v>
      </c>
      <c r="Q93" s="10" t="s">
        <v>8321</v>
      </c>
      <c r="R93" t="s">
        <v>8322</v>
      </c>
      <c r="S93" s="14">
        <v>40862.492939814816</v>
      </c>
      <c r="T93" s="14">
        <v>40897.492939814816</v>
      </c>
    </row>
    <row r="94" spans="1:20" ht="15.5" customHeight="1" x14ac:dyDescent="0.35">
      <c r="A94">
        <v>318</v>
      </c>
      <c r="B94" s="3" t="s">
        <v>319</v>
      </c>
      <c r="C94" s="3" t="s">
        <v>4428</v>
      </c>
      <c r="D94" s="6">
        <v>5000</v>
      </c>
      <c r="E94" s="8">
        <v>14166</v>
      </c>
      <c r="F94" t="s">
        <v>8218</v>
      </c>
      <c r="G94" t="s">
        <v>8223</v>
      </c>
      <c r="H94" t="s">
        <v>8245</v>
      </c>
      <c r="I94">
        <v>1364342151</v>
      </c>
      <c r="J94">
        <v>1361753751</v>
      </c>
      <c r="K94" t="b">
        <v>1</v>
      </c>
      <c r="L94">
        <v>284</v>
      </c>
      <c r="M94" t="b">
        <v>1</v>
      </c>
      <c r="N94" t="s">
        <v>8267</v>
      </c>
      <c r="O94">
        <v>283</v>
      </c>
      <c r="P94">
        <v>49.88</v>
      </c>
      <c r="Q94" s="10" t="s">
        <v>8321</v>
      </c>
      <c r="R94" t="s">
        <v>8322</v>
      </c>
      <c r="S94" s="14">
        <v>41330.038784722223</v>
      </c>
      <c r="T94" s="14">
        <v>41359.997118055559</v>
      </c>
    </row>
    <row r="95" spans="1:20" ht="15.5" customHeight="1" x14ac:dyDescent="0.35">
      <c r="A95">
        <v>377</v>
      </c>
      <c r="B95" s="3" t="s">
        <v>378</v>
      </c>
      <c r="C95" s="3" t="s">
        <v>4487</v>
      </c>
      <c r="D95" s="6">
        <v>12000</v>
      </c>
      <c r="E95" s="8">
        <v>13728</v>
      </c>
      <c r="F95" t="s">
        <v>8218</v>
      </c>
      <c r="G95" t="s">
        <v>8223</v>
      </c>
      <c r="H95" t="s">
        <v>8245</v>
      </c>
      <c r="I95">
        <v>1447484460</v>
      </c>
      <c r="J95">
        <v>1444888868</v>
      </c>
      <c r="K95" t="b">
        <v>0</v>
      </c>
      <c r="L95">
        <v>133</v>
      </c>
      <c r="M95" t="b">
        <v>1</v>
      </c>
      <c r="N95" t="s">
        <v>8267</v>
      </c>
      <c r="O95">
        <v>114</v>
      </c>
      <c r="P95">
        <v>103.22</v>
      </c>
      <c r="Q95" s="10" t="s">
        <v>8321</v>
      </c>
      <c r="R95" t="s">
        <v>8322</v>
      </c>
      <c r="S95" s="14">
        <v>42292.250787037032</v>
      </c>
      <c r="T95" s="14">
        <v>42322.292361111111</v>
      </c>
    </row>
    <row r="96" spans="1:20" ht="15.5" customHeight="1" x14ac:dyDescent="0.35">
      <c r="A96">
        <v>413</v>
      </c>
      <c r="B96" s="3" t="s">
        <v>414</v>
      </c>
      <c r="C96" s="3" t="s">
        <v>4523</v>
      </c>
      <c r="D96" s="6">
        <v>12800</v>
      </c>
      <c r="E96" s="8">
        <v>13451</v>
      </c>
      <c r="F96" t="s">
        <v>8218</v>
      </c>
      <c r="G96" t="s">
        <v>8223</v>
      </c>
      <c r="H96" t="s">
        <v>8245</v>
      </c>
      <c r="I96">
        <v>1342731811</v>
      </c>
      <c r="J96">
        <v>1340139811</v>
      </c>
      <c r="K96" t="b">
        <v>0</v>
      </c>
      <c r="L96">
        <v>171</v>
      </c>
      <c r="M96" t="b">
        <v>1</v>
      </c>
      <c r="N96" t="s">
        <v>8267</v>
      </c>
      <c r="O96">
        <v>105</v>
      </c>
      <c r="P96">
        <v>78.66</v>
      </c>
      <c r="Q96" s="10" t="s">
        <v>8321</v>
      </c>
      <c r="R96" t="s">
        <v>8322</v>
      </c>
      <c r="S96" s="14">
        <v>41079.877442129626</v>
      </c>
      <c r="T96" s="14">
        <v>41109.877442129626</v>
      </c>
    </row>
    <row r="97" spans="1:20" ht="15.5" customHeight="1" x14ac:dyDescent="0.35">
      <c r="A97">
        <v>368</v>
      </c>
      <c r="B97" s="3" t="s">
        <v>369</v>
      </c>
      <c r="C97" s="3" t="s">
        <v>4478</v>
      </c>
      <c r="D97" s="6">
        <v>12500</v>
      </c>
      <c r="E97" s="8">
        <v>13014</v>
      </c>
      <c r="F97" t="s">
        <v>8218</v>
      </c>
      <c r="G97" t="s">
        <v>8223</v>
      </c>
      <c r="H97" t="s">
        <v>8245</v>
      </c>
      <c r="I97">
        <v>1426426322</v>
      </c>
      <c r="J97">
        <v>1423405922</v>
      </c>
      <c r="K97" t="b">
        <v>0</v>
      </c>
      <c r="L97">
        <v>159</v>
      </c>
      <c r="M97" t="b">
        <v>1</v>
      </c>
      <c r="N97" t="s">
        <v>8267</v>
      </c>
      <c r="O97">
        <v>104</v>
      </c>
      <c r="P97">
        <v>81.849999999999994</v>
      </c>
      <c r="Q97" s="10" t="s">
        <v>8321</v>
      </c>
      <c r="R97" t="s">
        <v>8322</v>
      </c>
      <c r="S97" s="14">
        <v>42043.605578703704</v>
      </c>
      <c r="T97" s="14">
        <v>42078.563912037032</v>
      </c>
    </row>
    <row r="98" spans="1:20" ht="15.5" customHeight="1" x14ac:dyDescent="0.35">
      <c r="A98">
        <v>267</v>
      </c>
      <c r="B98" s="3" t="s">
        <v>268</v>
      </c>
      <c r="C98" s="3" t="s">
        <v>4377</v>
      </c>
      <c r="D98" s="6">
        <v>9850</v>
      </c>
      <c r="E98" s="8">
        <v>12965.44</v>
      </c>
      <c r="F98" t="s">
        <v>8218</v>
      </c>
      <c r="G98" t="s">
        <v>8224</v>
      </c>
      <c r="H98" t="s">
        <v>8246</v>
      </c>
      <c r="I98">
        <v>1403693499</v>
      </c>
      <c r="J98">
        <v>1401101499</v>
      </c>
      <c r="K98" t="b">
        <v>1</v>
      </c>
      <c r="L98">
        <v>165</v>
      </c>
      <c r="M98" t="b">
        <v>1</v>
      </c>
      <c r="N98" t="s">
        <v>8267</v>
      </c>
      <c r="O98">
        <v>132</v>
      </c>
      <c r="P98">
        <v>78.58</v>
      </c>
      <c r="Q98" s="10" t="s">
        <v>8321</v>
      </c>
      <c r="R98" t="s">
        <v>8322</v>
      </c>
      <c r="S98" s="14">
        <v>41785.452534722222</v>
      </c>
      <c r="T98" s="14">
        <v>41815.452534722222</v>
      </c>
    </row>
    <row r="99" spans="1:20" ht="15.5" customHeight="1" x14ac:dyDescent="0.35">
      <c r="A99">
        <v>397</v>
      </c>
      <c r="B99" s="3" t="s">
        <v>398</v>
      </c>
      <c r="C99" s="3" t="s">
        <v>4507</v>
      </c>
      <c r="D99" s="6">
        <v>12444</v>
      </c>
      <c r="E99" s="8">
        <v>12929.35</v>
      </c>
      <c r="F99" t="s">
        <v>8218</v>
      </c>
      <c r="G99" t="s">
        <v>8223</v>
      </c>
      <c r="H99" t="s">
        <v>8245</v>
      </c>
      <c r="I99">
        <v>1283312640</v>
      </c>
      <c r="J99">
        <v>1279651084</v>
      </c>
      <c r="K99" t="b">
        <v>0</v>
      </c>
      <c r="L99">
        <v>229</v>
      </c>
      <c r="M99" t="b">
        <v>1</v>
      </c>
      <c r="N99" t="s">
        <v>8267</v>
      </c>
      <c r="O99">
        <v>104</v>
      </c>
      <c r="P99">
        <v>56.46</v>
      </c>
      <c r="Q99" s="10" t="s">
        <v>8321</v>
      </c>
      <c r="R99" t="s">
        <v>8322</v>
      </c>
      <c r="S99" s="14">
        <v>40379.776435185187</v>
      </c>
      <c r="T99" s="14">
        <v>40422.155555555553</v>
      </c>
    </row>
    <row r="100" spans="1:20" ht="15.5" customHeight="1" x14ac:dyDescent="0.35">
      <c r="A100">
        <v>308</v>
      </c>
      <c r="B100" s="3" t="s">
        <v>309</v>
      </c>
      <c r="C100" s="3" t="s">
        <v>4418</v>
      </c>
      <c r="D100" s="6">
        <v>12000</v>
      </c>
      <c r="E100" s="8">
        <v>12668</v>
      </c>
      <c r="F100" t="s">
        <v>8218</v>
      </c>
      <c r="G100" t="s">
        <v>8223</v>
      </c>
      <c r="H100" t="s">
        <v>8245</v>
      </c>
      <c r="I100">
        <v>1299775210</v>
      </c>
      <c r="J100">
        <v>1295887210</v>
      </c>
      <c r="K100" t="b">
        <v>1</v>
      </c>
      <c r="L100">
        <v>202</v>
      </c>
      <c r="M100" t="b">
        <v>1</v>
      </c>
      <c r="N100" t="s">
        <v>8267</v>
      </c>
      <c r="O100">
        <v>106</v>
      </c>
      <c r="P100">
        <v>62.71</v>
      </c>
      <c r="Q100" s="10" t="s">
        <v>8321</v>
      </c>
      <c r="R100" t="s">
        <v>8322</v>
      </c>
      <c r="S100" s="14">
        <v>40567.694560185184</v>
      </c>
      <c r="T100" s="14">
        <v>40612.694560185184</v>
      </c>
    </row>
    <row r="101" spans="1:20" ht="15.5" customHeight="1" x14ac:dyDescent="0.35">
      <c r="A101">
        <v>360</v>
      </c>
      <c r="B101" s="3" t="s">
        <v>361</v>
      </c>
      <c r="C101" s="3" t="s">
        <v>4470</v>
      </c>
      <c r="D101" s="6">
        <v>12000</v>
      </c>
      <c r="E101" s="8">
        <v>12165</v>
      </c>
      <c r="F101" t="s">
        <v>8218</v>
      </c>
      <c r="G101" t="s">
        <v>8223</v>
      </c>
      <c r="H101" t="s">
        <v>8245</v>
      </c>
      <c r="I101">
        <v>1437621060</v>
      </c>
      <c r="J101">
        <v>1433799180</v>
      </c>
      <c r="K101" t="b">
        <v>0</v>
      </c>
      <c r="L101">
        <v>87</v>
      </c>
      <c r="M101" t="b">
        <v>1</v>
      </c>
      <c r="N101" t="s">
        <v>8267</v>
      </c>
      <c r="O101">
        <v>101</v>
      </c>
      <c r="P101">
        <v>139.83000000000001</v>
      </c>
      <c r="Q101" s="10" t="s">
        <v>8321</v>
      </c>
      <c r="R101" t="s">
        <v>8322</v>
      </c>
      <c r="S101" s="14">
        <v>42163.897916666669</v>
      </c>
      <c r="T101" s="14">
        <v>42208.132638888885</v>
      </c>
    </row>
    <row r="102" spans="1:20" ht="15.5" customHeight="1" x14ac:dyDescent="0.35">
      <c r="A102">
        <v>349</v>
      </c>
      <c r="B102" s="3" t="s">
        <v>350</v>
      </c>
      <c r="C102" s="3" t="s">
        <v>4459</v>
      </c>
      <c r="D102" s="6">
        <v>11260</v>
      </c>
      <c r="E102" s="8">
        <v>12007.18</v>
      </c>
      <c r="F102" t="s">
        <v>8218</v>
      </c>
      <c r="G102" t="s">
        <v>8223</v>
      </c>
      <c r="H102" t="s">
        <v>8245</v>
      </c>
      <c r="I102">
        <v>1487937508</v>
      </c>
      <c r="J102">
        <v>1485345508</v>
      </c>
      <c r="K102" t="b">
        <v>1</v>
      </c>
      <c r="L102">
        <v>167</v>
      </c>
      <c r="M102" t="b">
        <v>1</v>
      </c>
      <c r="N102" t="s">
        <v>8267</v>
      </c>
      <c r="O102">
        <v>107</v>
      </c>
      <c r="P102">
        <v>71.900000000000006</v>
      </c>
      <c r="Q102" s="10" t="s">
        <v>8321</v>
      </c>
      <c r="R102" t="s">
        <v>8322</v>
      </c>
      <c r="S102" s="14">
        <v>42760.498935185184</v>
      </c>
      <c r="T102" s="14">
        <v>42790.498935185184</v>
      </c>
    </row>
    <row r="103" spans="1:20" ht="15.5" customHeight="1" x14ac:dyDescent="0.35">
      <c r="A103">
        <v>362</v>
      </c>
      <c r="B103" s="3" t="s">
        <v>363</v>
      </c>
      <c r="C103" s="3" t="s">
        <v>4472</v>
      </c>
      <c r="D103" s="6">
        <v>9665</v>
      </c>
      <c r="E103" s="8">
        <v>12000</v>
      </c>
      <c r="F103" t="s">
        <v>8218</v>
      </c>
      <c r="G103" t="s">
        <v>8223</v>
      </c>
      <c r="H103" t="s">
        <v>8245</v>
      </c>
      <c r="I103">
        <v>1407456000</v>
      </c>
      <c r="J103">
        <v>1405573391</v>
      </c>
      <c r="K103" t="b">
        <v>0</v>
      </c>
      <c r="L103">
        <v>86</v>
      </c>
      <c r="M103" t="b">
        <v>1</v>
      </c>
      <c r="N103" t="s">
        <v>8267</v>
      </c>
      <c r="O103">
        <v>124</v>
      </c>
      <c r="P103">
        <v>139.53</v>
      </c>
      <c r="Q103" s="10" t="s">
        <v>8321</v>
      </c>
      <c r="R103" t="s">
        <v>8322</v>
      </c>
      <c r="S103" s="14">
        <v>41837.210543981484</v>
      </c>
      <c r="T103" s="14">
        <v>41859</v>
      </c>
    </row>
    <row r="104" spans="1:20" ht="15.5" customHeight="1" x14ac:dyDescent="0.35">
      <c r="A104">
        <v>352</v>
      </c>
      <c r="B104" s="3" t="s">
        <v>353</v>
      </c>
      <c r="C104" s="3" t="s">
        <v>4462</v>
      </c>
      <c r="D104" s="6">
        <v>10000</v>
      </c>
      <c r="E104" s="8">
        <v>11656</v>
      </c>
      <c r="F104" t="s">
        <v>8218</v>
      </c>
      <c r="G104" t="s">
        <v>8223</v>
      </c>
      <c r="H104" t="s">
        <v>8245</v>
      </c>
      <c r="I104">
        <v>1412740868</v>
      </c>
      <c r="J104">
        <v>1410148868</v>
      </c>
      <c r="K104" t="b">
        <v>1</v>
      </c>
      <c r="L104">
        <v>286</v>
      </c>
      <c r="M104" t="b">
        <v>1</v>
      </c>
      <c r="N104" t="s">
        <v>8267</v>
      </c>
      <c r="O104">
        <v>117</v>
      </c>
      <c r="P104">
        <v>40.76</v>
      </c>
      <c r="Q104" s="10" t="s">
        <v>8321</v>
      </c>
      <c r="R104" t="s">
        <v>8322</v>
      </c>
      <c r="S104" s="14">
        <v>41890.167453703703</v>
      </c>
      <c r="T104" s="14">
        <v>41920.167453703703</v>
      </c>
    </row>
    <row r="105" spans="1:20" ht="15.5" customHeight="1" x14ac:dyDescent="0.35">
      <c r="A105">
        <v>249</v>
      </c>
      <c r="B105" s="3" t="s">
        <v>250</v>
      </c>
      <c r="C105" s="3" t="s">
        <v>4359</v>
      </c>
      <c r="D105" s="6">
        <v>10000</v>
      </c>
      <c r="E105" s="8">
        <v>11292</v>
      </c>
      <c r="F105" t="s">
        <v>8218</v>
      </c>
      <c r="G105" t="s">
        <v>8223</v>
      </c>
      <c r="H105" t="s">
        <v>8245</v>
      </c>
      <c r="I105">
        <v>1282498800</v>
      </c>
      <c r="J105">
        <v>1275603020</v>
      </c>
      <c r="K105" t="b">
        <v>1</v>
      </c>
      <c r="L105">
        <v>235</v>
      </c>
      <c r="M105" t="b">
        <v>1</v>
      </c>
      <c r="N105" t="s">
        <v>8267</v>
      </c>
      <c r="O105">
        <v>113</v>
      </c>
      <c r="P105">
        <v>48.05</v>
      </c>
      <c r="Q105" s="10" t="s">
        <v>8321</v>
      </c>
      <c r="R105" t="s">
        <v>8322</v>
      </c>
      <c r="S105" s="14">
        <v>40332.923842592594</v>
      </c>
      <c r="T105" s="14">
        <v>40412.736111111109</v>
      </c>
    </row>
    <row r="106" spans="1:20" ht="15.5" customHeight="1" x14ac:dyDescent="0.35">
      <c r="A106">
        <v>400</v>
      </c>
      <c r="B106" s="3" t="s">
        <v>401</v>
      </c>
      <c r="C106" s="3" t="s">
        <v>4510</v>
      </c>
      <c r="D106" s="6">
        <v>10000</v>
      </c>
      <c r="E106" s="8">
        <v>11230.25</v>
      </c>
      <c r="F106" t="s">
        <v>8218</v>
      </c>
      <c r="G106" t="s">
        <v>8223</v>
      </c>
      <c r="H106" t="s">
        <v>8245</v>
      </c>
      <c r="I106">
        <v>1400297400</v>
      </c>
      <c r="J106">
        <v>1397661347</v>
      </c>
      <c r="K106" t="b">
        <v>0</v>
      </c>
      <c r="L106">
        <v>62</v>
      </c>
      <c r="M106" t="b">
        <v>1</v>
      </c>
      <c r="N106" t="s">
        <v>8267</v>
      </c>
      <c r="O106">
        <v>112</v>
      </c>
      <c r="P106">
        <v>181.13</v>
      </c>
      <c r="Q106" s="10" t="s">
        <v>8321</v>
      </c>
      <c r="R106" t="s">
        <v>8322</v>
      </c>
      <c r="S106" s="14">
        <v>41745.635960648149</v>
      </c>
      <c r="T106" s="14">
        <v>41776.145833333336</v>
      </c>
    </row>
    <row r="107" spans="1:20" ht="15.5" customHeight="1" x14ac:dyDescent="0.35">
      <c r="A107">
        <v>395</v>
      </c>
      <c r="B107" s="3" t="s">
        <v>396</v>
      </c>
      <c r="C107" s="3" t="s">
        <v>4505</v>
      </c>
      <c r="D107" s="6">
        <v>10000</v>
      </c>
      <c r="E107" s="8">
        <v>10804.45</v>
      </c>
      <c r="F107" t="s">
        <v>8218</v>
      </c>
      <c r="G107" t="s">
        <v>8223</v>
      </c>
      <c r="H107" t="s">
        <v>8245</v>
      </c>
      <c r="I107">
        <v>1335562320</v>
      </c>
      <c r="J107">
        <v>1332452960</v>
      </c>
      <c r="K107" t="b">
        <v>0</v>
      </c>
      <c r="L107">
        <v>184</v>
      </c>
      <c r="M107" t="b">
        <v>1</v>
      </c>
      <c r="N107" t="s">
        <v>8267</v>
      </c>
      <c r="O107">
        <v>108</v>
      </c>
      <c r="P107">
        <v>58.72</v>
      </c>
      <c r="Q107" s="10" t="s">
        <v>8321</v>
      </c>
      <c r="R107" t="s">
        <v>8322</v>
      </c>
      <c r="S107" s="14">
        <v>40990.909259259257</v>
      </c>
      <c r="T107" s="14">
        <v>41026.897222222222</v>
      </c>
    </row>
    <row r="108" spans="1:20" ht="15.5" customHeight="1" x14ac:dyDescent="0.35">
      <c r="A108">
        <v>260</v>
      </c>
      <c r="B108" s="3" t="s">
        <v>261</v>
      </c>
      <c r="C108" s="3" t="s">
        <v>4370</v>
      </c>
      <c r="D108" s="6">
        <v>10000</v>
      </c>
      <c r="E108" s="8">
        <v>10640</v>
      </c>
      <c r="F108" t="s">
        <v>8218</v>
      </c>
      <c r="G108" t="s">
        <v>8223</v>
      </c>
      <c r="H108" t="s">
        <v>8245</v>
      </c>
      <c r="I108">
        <v>1279360740</v>
      </c>
      <c r="J108">
        <v>1275415679</v>
      </c>
      <c r="K108" t="b">
        <v>1</v>
      </c>
      <c r="L108">
        <v>88</v>
      </c>
      <c r="M108" t="b">
        <v>1</v>
      </c>
      <c r="N108" t="s">
        <v>8267</v>
      </c>
      <c r="O108">
        <v>106</v>
      </c>
      <c r="P108">
        <v>120.91</v>
      </c>
      <c r="Q108" s="10" t="s">
        <v>8321</v>
      </c>
      <c r="R108" t="s">
        <v>8322</v>
      </c>
      <c r="S108" s="14">
        <v>40330.755543981482</v>
      </c>
      <c r="T108" s="14">
        <v>40376.415972222225</v>
      </c>
    </row>
    <row r="109" spans="1:20" ht="15.5" customHeight="1" x14ac:dyDescent="0.35">
      <c r="A109">
        <v>329</v>
      </c>
      <c r="B109" s="3" t="s">
        <v>330</v>
      </c>
      <c r="C109" s="3" t="s">
        <v>4439</v>
      </c>
      <c r="D109" s="6">
        <v>10000</v>
      </c>
      <c r="E109" s="8">
        <v>10550</v>
      </c>
      <c r="F109" t="s">
        <v>8218</v>
      </c>
      <c r="G109" t="s">
        <v>8223</v>
      </c>
      <c r="H109" t="s">
        <v>8245</v>
      </c>
      <c r="I109">
        <v>1446868800</v>
      </c>
      <c r="J109">
        <v>1444821127</v>
      </c>
      <c r="K109" t="b">
        <v>1</v>
      </c>
      <c r="L109">
        <v>167</v>
      </c>
      <c r="M109" t="b">
        <v>1</v>
      </c>
      <c r="N109" t="s">
        <v>8267</v>
      </c>
      <c r="O109">
        <v>106</v>
      </c>
      <c r="P109">
        <v>63.17</v>
      </c>
      <c r="Q109" s="10" t="s">
        <v>8321</v>
      </c>
      <c r="R109" t="s">
        <v>8322</v>
      </c>
      <c r="S109" s="14">
        <v>42291.46674768519</v>
      </c>
      <c r="T109" s="14">
        <v>42315.166666666672</v>
      </c>
    </row>
    <row r="110" spans="1:20" ht="15.5" customHeight="1" x14ac:dyDescent="0.35">
      <c r="A110">
        <v>417</v>
      </c>
      <c r="B110" s="3" t="s">
        <v>418</v>
      </c>
      <c r="C110" s="3" t="s">
        <v>4527</v>
      </c>
      <c r="D110" s="6">
        <v>10500</v>
      </c>
      <c r="E110" s="8">
        <v>10526</v>
      </c>
      <c r="F110" t="s">
        <v>8218</v>
      </c>
      <c r="G110" t="s">
        <v>8223</v>
      </c>
      <c r="H110" t="s">
        <v>8245</v>
      </c>
      <c r="I110">
        <v>1365395580</v>
      </c>
      <c r="J110">
        <v>1364426260</v>
      </c>
      <c r="K110" t="b">
        <v>0</v>
      </c>
      <c r="L110">
        <v>52</v>
      </c>
      <c r="M110" t="b">
        <v>1</v>
      </c>
      <c r="N110" t="s">
        <v>8267</v>
      </c>
      <c r="O110">
        <v>100</v>
      </c>
      <c r="P110">
        <v>202.42</v>
      </c>
      <c r="Q110" s="10" t="s">
        <v>8321</v>
      </c>
      <c r="R110" t="s">
        <v>8322</v>
      </c>
      <c r="S110" s="14">
        <v>41360.970601851855</v>
      </c>
      <c r="T110" s="14">
        <v>41372.189583333333</v>
      </c>
    </row>
    <row r="111" spans="1:20" ht="15.5" customHeight="1" x14ac:dyDescent="0.35">
      <c r="A111">
        <v>367</v>
      </c>
      <c r="B111" s="3" t="s">
        <v>368</v>
      </c>
      <c r="C111" s="3" t="s">
        <v>4477</v>
      </c>
      <c r="D111" s="6">
        <v>10000</v>
      </c>
      <c r="E111" s="8">
        <v>10335.01</v>
      </c>
      <c r="F111" t="s">
        <v>8218</v>
      </c>
      <c r="G111" t="s">
        <v>8223</v>
      </c>
      <c r="H111" t="s">
        <v>8245</v>
      </c>
      <c r="I111">
        <v>1367384340</v>
      </c>
      <c r="J111">
        <v>1363960278</v>
      </c>
      <c r="K111" t="b">
        <v>0</v>
      </c>
      <c r="L111">
        <v>119</v>
      </c>
      <c r="M111" t="b">
        <v>1</v>
      </c>
      <c r="N111" t="s">
        <v>8267</v>
      </c>
      <c r="O111">
        <v>103</v>
      </c>
      <c r="P111">
        <v>86.85</v>
      </c>
      <c r="Q111" s="10" t="s">
        <v>8321</v>
      </c>
      <c r="R111" t="s">
        <v>8322</v>
      </c>
      <c r="S111" s="14">
        <v>41355.577291666668</v>
      </c>
      <c r="T111" s="14">
        <v>41395.207638888889</v>
      </c>
    </row>
    <row r="112" spans="1:20" ht="15.5" customHeight="1" x14ac:dyDescent="0.35">
      <c r="A112">
        <v>348</v>
      </c>
      <c r="B112" s="3" t="s">
        <v>349</v>
      </c>
      <c r="C112" s="3" t="s">
        <v>4458</v>
      </c>
      <c r="D112" s="6">
        <v>10000</v>
      </c>
      <c r="E112" s="8">
        <v>10300</v>
      </c>
      <c r="F112" t="s">
        <v>8218</v>
      </c>
      <c r="G112" t="s">
        <v>8223</v>
      </c>
      <c r="H112" t="s">
        <v>8245</v>
      </c>
      <c r="I112">
        <v>1440165916</v>
      </c>
      <c r="J112">
        <v>1437573916</v>
      </c>
      <c r="K112" t="b">
        <v>1</v>
      </c>
      <c r="L112">
        <v>119</v>
      </c>
      <c r="M112" t="b">
        <v>1</v>
      </c>
      <c r="N112" t="s">
        <v>8267</v>
      </c>
      <c r="O112">
        <v>103</v>
      </c>
      <c r="P112">
        <v>86.55</v>
      </c>
      <c r="Q112" s="10" t="s">
        <v>8321</v>
      </c>
      <c r="R112" t="s">
        <v>8322</v>
      </c>
      <c r="S112" s="14">
        <v>42207.58699074074</v>
      </c>
      <c r="T112" s="14">
        <v>42237.58699074074</v>
      </c>
    </row>
    <row r="113" spans="1:20" ht="15.5" customHeight="1" x14ac:dyDescent="0.35">
      <c r="A113">
        <v>334</v>
      </c>
      <c r="B113" s="3" t="s">
        <v>335</v>
      </c>
      <c r="C113" s="3" t="s">
        <v>4444</v>
      </c>
      <c r="D113" s="6">
        <v>10000</v>
      </c>
      <c r="E113" s="8">
        <v>10119</v>
      </c>
      <c r="F113" t="s">
        <v>8218</v>
      </c>
      <c r="G113" t="s">
        <v>8223</v>
      </c>
      <c r="H113" t="s">
        <v>8245</v>
      </c>
      <c r="I113">
        <v>1431716400</v>
      </c>
      <c r="J113">
        <v>1428423757</v>
      </c>
      <c r="K113" t="b">
        <v>1</v>
      </c>
      <c r="L113">
        <v>69</v>
      </c>
      <c r="M113" t="b">
        <v>1</v>
      </c>
      <c r="N113" t="s">
        <v>8267</v>
      </c>
      <c r="O113">
        <v>101</v>
      </c>
      <c r="P113">
        <v>146.65</v>
      </c>
      <c r="Q113" s="10" t="s">
        <v>8321</v>
      </c>
      <c r="R113" t="s">
        <v>8322</v>
      </c>
      <c r="S113" s="14">
        <v>42101.682372685187</v>
      </c>
      <c r="T113" s="14">
        <v>42139.791666666672</v>
      </c>
    </row>
    <row r="114" spans="1:20" ht="15.5" customHeight="1" x14ac:dyDescent="0.35">
      <c r="A114">
        <v>302</v>
      </c>
      <c r="B114" s="3" t="s">
        <v>303</v>
      </c>
      <c r="C114" s="3" t="s">
        <v>4412</v>
      </c>
      <c r="D114" s="6">
        <v>10000</v>
      </c>
      <c r="E114" s="8">
        <v>10046</v>
      </c>
      <c r="F114" t="s">
        <v>8218</v>
      </c>
      <c r="G114" t="s">
        <v>8223</v>
      </c>
      <c r="H114" t="s">
        <v>8245</v>
      </c>
      <c r="I114">
        <v>1330115638</v>
      </c>
      <c r="J114">
        <v>1327523638</v>
      </c>
      <c r="K114" t="b">
        <v>1</v>
      </c>
      <c r="L114">
        <v>108</v>
      </c>
      <c r="M114" t="b">
        <v>1</v>
      </c>
      <c r="N114" t="s">
        <v>8267</v>
      </c>
      <c r="O114">
        <v>100</v>
      </c>
      <c r="P114">
        <v>93.02</v>
      </c>
      <c r="Q114" s="10" t="s">
        <v>8321</v>
      </c>
      <c r="R114" t="s">
        <v>8322</v>
      </c>
      <c r="S114" s="14">
        <v>40933.856921296298</v>
      </c>
      <c r="T114" s="14">
        <v>40963.856921296298</v>
      </c>
    </row>
    <row r="115" spans="1:20" ht="15.5" customHeight="1" x14ac:dyDescent="0.35">
      <c r="A115">
        <v>305</v>
      </c>
      <c r="B115" s="3" t="s">
        <v>306</v>
      </c>
      <c r="C115" s="3" t="s">
        <v>4415</v>
      </c>
      <c r="D115" s="6">
        <v>7500</v>
      </c>
      <c r="E115" s="8">
        <v>9775</v>
      </c>
      <c r="F115" t="s">
        <v>8218</v>
      </c>
      <c r="G115" t="s">
        <v>8223</v>
      </c>
      <c r="H115" t="s">
        <v>8245</v>
      </c>
      <c r="I115">
        <v>1331392049</v>
      </c>
      <c r="J115">
        <v>1328800049</v>
      </c>
      <c r="K115" t="b">
        <v>1</v>
      </c>
      <c r="L115">
        <v>189</v>
      </c>
      <c r="M115" t="b">
        <v>1</v>
      </c>
      <c r="N115" t="s">
        <v>8267</v>
      </c>
      <c r="O115">
        <v>130</v>
      </c>
      <c r="P115">
        <v>51.72</v>
      </c>
      <c r="Q115" s="10" t="s">
        <v>8321</v>
      </c>
      <c r="R115" t="s">
        <v>8322</v>
      </c>
      <c r="S115" s="14">
        <v>40948.630196759259</v>
      </c>
      <c r="T115" s="14">
        <v>40978.630196759259</v>
      </c>
    </row>
    <row r="116" spans="1:20" ht="15.5" customHeight="1" x14ac:dyDescent="0.35">
      <c r="A116">
        <v>398</v>
      </c>
      <c r="B116" s="3" t="s">
        <v>399</v>
      </c>
      <c r="C116" s="3" t="s">
        <v>4508</v>
      </c>
      <c r="D116" s="6">
        <v>7500</v>
      </c>
      <c r="E116" s="8">
        <v>9387</v>
      </c>
      <c r="F116" t="s">
        <v>8218</v>
      </c>
      <c r="G116" t="s">
        <v>8223</v>
      </c>
      <c r="H116" t="s">
        <v>8245</v>
      </c>
      <c r="I116">
        <v>1430334126</v>
      </c>
      <c r="J116">
        <v>1426446126</v>
      </c>
      <c r="K116" t="b">
        <v>0</v>
      </c>
      <c r="L116">
        <v>67</v>
      </c>
      <c r="M116" t="b">
        <v>1</v>
      </c>
      <c r="N116" t="s">
        <v>8267</v>
      </c>
      <c r="O116">
        <v>125</v>
      </c>
      <c r="P116">
        <v>140.1</v>
      </c>
      <c r="Q116" s="10" t="s">
        <v>8321</v>
      </c>
      <c r="R116" t="s">
        <v>8322</v>
      </c>
      <c r="S116" s="14">
        <v>42078.793124999997</v>
      </c>
      <c r="T116" s="14">
        <v>42123.793124999997</v>
      </c>
    </row>
    <row r="117" spans="1:20" ht="15.5" customHeight="1" x14ac:dyDescent="0.35">
      <c r="A117">
        <v>252</v>
      </c>
      <c r="B117" s="3" t="s">
        <v>253</v>
      </c>
      <c r="C117" s="3" t="s">
        <v>4362</v>
      </c>
      <c r="D117" s="6">
        <v>5000</v>
      </c>
      <c r="E117" s="8">
        <v>9228</v>
      </c>
      <c r="F117" t="s">
        <v>8218</v>
      </c>
      <c r="G117" t="s">
        <v>8223</v>
      </c>
      <c r="H117" t="s">
        <v>8245</v>
      </c>
      <c r="I117">
        <v>1275364740</v>
      </c>
      <c r="J117">
        <v>1269878058</v>
      </c>
      <c r="K117" t="b">
        <v>1</v>
      </c>
      <c r="L117">
        <v>108</v>
      </c>
      <c r="M117" t="b">
        <v>1</v>
      </c>
      <c r="N117" t="s">
        <v>8267</v>
      </c>
      <c r="O117">
        <v>185</v>
      </c>
      <c r="P117">
        <v>85.44</v>
      </c>
      <c r="Q117" s="10" t="s">
        <v>8321</v>
      </c>
      <c r="R117" t="s">
        <v>8322</v>
      </c>
      <c r="S117" s="14">
        <v>40266.662708333337</v>
      </c>
      <c r="T117" s="14">
        <v>40330.165972222225</v>
      </c>
    </row>
    <row r="118" spans="1:20" ht="15.5" customHeight="1" x14ac:dyDescent="0.35">
      <c r="A118">
        <v>363</v>
      </c>
      <c r="B118" s="3" t="s">
        <v>364</v>
      </c>
      <c r="C118" s="3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0" t="s">
        <v>8321</v>
      </c>
      <c r="R118" t="s">
        <v>8322</v>
      </c>
      <c r="S118" s="14">
        <v>40255.744629629626</v>
      </c>
      <c r="T118" s="14">
        <v>40300.806944444441</v>
      </c>
    </row>
    <row r="119" spans="1:20" ht="15.5" customHeight="1" x14ac:dyDescent="0.35">
      <c r="A119">
        <v>312</v>
      </c>
      <c r="B119" s="3" t="s">
        <v>313</v>
      </c>
      <c r="C119" s="3" t="s">
        <v>4422</v>
      </c>
      <c r="D119" s="6">
        <v>8000</v>
      </c>
      <c r="E119" s="8">
        <v>8950</v>
      </c>
      <c r="F119" t="s">
        <v>8218</v>
      </c>
      <c r="G119" t="s">
        <v>8223</v>
      </c>
      <c r="H119" t="s">
        <v>8245</v>
      </c>
      <c r="I119">
        <v>1365973432</v>
      </c>
      <c r="J119">
        <v>1363381432</v>
      </c>
      <c r="K119" t="b">
        <v>1</v>
      </c>
      <c r="L119">
        <v>146</v>
      </c>
      <c r="M119" t="b">
        <v>1</v>
      </c>
      <c r="N119" t="s">
        <v>8267</v>
      </c>
      <c r="O119">
        <v>112</v>
      </c>
      <c r="P119">
        <v>61.3</v>
      </c>
      <c r="Q119" s="10" t="s">
        <v>8321</v>
      </c>
      <c r="R119" t="s">
        <v>8322</v>
      </c>
      <c r="S119" s="14">
        <v>41348.877685185187</v>
      </c>
      <c r="T119" s="14">
        <v>41378.877685185187</v>
      </c>
    </row>
    <row r="120" spans="1:20" ht="15.5" customHeight="1" x14ac:dyDescent="0.35">
      <c r="A120">
        <v>335</v>
      </c>
      <c r="B120" s="3" t="s">
        <v>336</v>
      </c>
      <c r="C120" s="3" t="s">
        <v>4445</v>
      </c>
      <c r="D120" s="6">
        <v>8500</v>
      </c>
      <c r="E120" s="8">
        <v>8735</v>
      </c>
      <c r="F120" t="s">
        <v>8218</v>
      </c>
      <c r="G120" t="s">
        <v>8223</v>
      </c>
      <c r="H120" t="s">
        <v>8245</v>
      </c>
      <c r="I120">
        <v>1431122400</v>
      </c>
      <c r="J120">
        <v>1428428515</v>
      </c>
      <c r="K120" t="b">
        <v>1</v>
      </c>
      <c r="L120">
        <v>80</v>
      </c>
      <c r="M120" t="b">
        <v>1</v>
      </c>
      <c r="N120" t="s">
        <v>8267</v>
      </c>
      <c r="O120">
        <v>103</v>
      </c>
      <c r="P120">
        <v>109.19</v>
      </c>
      <c r="Q120" s="10" t="s">
        <v>8321</v>
      </c>
      <c r="R120" t="s">
        <v>8322</v>
      </c>
      <c r="S120" s="14">
        <v>42101.737442129626</v>
      </c>
      <c r="T120" s="14">
        <v>42132.916666666672</v>
      </c>
    </row>
    <row r="121" spans="1:20" ht="15.5" customHeight="1" x14ac:dyDescent="0.35">
      <c r="A121">
        <v>324</v>
      </c>
      <c r="B121" s="3" t="s">
        <v>325</v>
      </c>
      <c r="C121" s="3" t="s">
        <v>4434</v>
      </c>
      <c r="D121" s="6">
        <v>8500</v>
      </c>
      <c r="E121" s="8">
        <v>8636</v>
      </c>
      <c r="F121" t="s">
        <v>8218</v>
      </c>
      <c r="G121" t="s">
        <v>8223</v>
      </c>
      <c r="H121" t="s">
        <v>8245</v>
      </c>
      <c r="I121">
        <v>1438441308</v>
      </c>
      <c r="J121">
        <v>1435590108</v>
      </c>
      <c r="K121" t="b">
        <v>1</v>
      </c>
      <c r="L121">
        <v>82</v>
      </c>
      <c r="M121" t="b">
        <v>1</v>
      </c>
      <c r="N121" t="s">
        <v>8267</v>
      </c>
      <c r="O121">
        <v>102</v>
      </c>
      <c r="P121">
        <v>105.32</v>
      </c>
      <c r="Q121" s="10" t="s">
        <v>8321</v>
      </c>
      <c r="R121" t="s">
        <v>8322</v>
      </c>
      <c r="S121" s="14">
        <v>42184.626250000001</v>
      </c>
      <c r="T121" s="14">
        <v>42217.626250000001</v>
      </c>
    </row>
    <row r="122" spans="1:20" ht="15.5" customHeight="1" x14ac:dyDescent="0.35">
      <c r="A122">
        <v>255</v>
      </c>
      <c r="B122" s="3" t="s">
        <v>256</v>
      </c>
      <c r="C122" s="3" t="s">
        <v>4365</v>
      </c>
      <c r="D122" s="6">
        <v>8000</v>
      </c>
      <c r="E122" s="8">
        <v>8538.66</v>
      </c>
      <c r="F122" t="s">
        <v>8218</v>
      </c>
      <c r="G122" t="s">
        <v>8223</v>
      </c>
      <c r="H122" t="s">
        <v>8245</v>
      </c>
      <c r="I122">
        <v>1300275482</v>
      </c>
      <c r="J122">
        <v>1297687082</v>
      </c>
      <c r="K122" t="b">
        <v>1</v>
      </c>
      <c r="L122">
        <v>188</v>
      </c>
      <c r="M122" t="b">
        <v>1</v>
      </c>
      <c r="N122" t="s">
        <v>8267</v>
      </c>
      <c r="O122">
        <v>107</v>
      </c>
      <c r="P122">
        <v>45.42</v>
      </c>
      <c r="Q122" s="10" t="s">
        <v>8321</v>
      </c>
      <c r="R122" t="s">
        <v>8322</v>
      </c>
      <c r="S122" s="14">
        <v>40588.526412037041</v>
      </c>
      <c r="T122" s="14">
        <v>40618.48474537037</v>
      </c>
    </row>
    <row r="123" spans="1:20" ht="15.5" customHeight="1" x14ac:dyDescent="0.35">
      <c r="A123">
        <v>419</v>
      </c>
      <c r="B123" s="3" t="s">
        <v>420</v>
      </c>
      <c r="C123" s="3" t="s">
        <v>4529</v>
      </c>
      <c r="D123" s="6">
        <v>8000</v>
      </c>
      <c r="E123" s="8">
        <v>8035</v>
      </c>
      <c r="F123" t="s">
        <v>8218</v>
      </c>
      <c r="G123" t="s">
        <v>8223</v>
      </c>
      <c r="H123" t="s">
        <v>8245</v>
      </c>
      <c r="I123">
        <v>1372536787</v>
      </c>
      <c r="J123">
        <v>1367352787</v>
      </c>
      <c r="K123" t="b">
        <v>0</v>
      </c>
      <c r="L123">
        <v>73</v>
      </c>
      <c r="M123" t="b">
        <v>1</v>
      </c>
      <c r="N123" t="s">
        <v>8267</v>
      </c>
      <c r="O123">
        <v>100</v>
      </c>
      <c r="P123">
        <v>110.07</v>
      </c>
      <c r="Q123" s="10" t="s">
        <v>8321</v>
      </c>
      <c r="R123" t="s">
        <v>8322</v>
      </c>
      <c r="S123" s="14">
        <v>41394.842442129629</v>
      </c>
      <c r="T123" s="14">
        <v>41454.842442129629</v>
      </c>
    </row>
    <row r="124" spans="1:20" ht="15.5" customHeight="1" x14ac:dyDescent="0.35">
      <c r="A124">
        <v>373</v>
      </c>
      <c r="B124" s="3" t="s">
        <v>374</v>
      </c>
      <c r="C124" s="3" t="s">
        <v>4483</v>
      </c>
      <c r="D124" s="6">
        <v>7500</v>
      </c>
      <c r="E124" s="8">
        <v>8000</v>
      </c>
      <c r="F124" t="s">
        <v>8218</v>
      </c>
      <c r="G124" t="s">
        <v>8223</v>
      </c>
      <c r="H124" t="s">
        <v>8245</v>
      </c>
      <c r="I124">
        <v>1342648398</v>
      </c>
      <c r="J124">
        <v>1340056398</v>
      </c>
      <c r="K124" t="b">
        <v>0</v>
      </c>
      <c r="L124">
        <v>89</v>
      </c>
      <c r="M124" t="b">
        <v>1</v>
      </c>
      <c r="N124" t="s">
        <v>8267</v>
      </c>
      <c r="O124">
        <v>107</v>
      </c>
      <c r="P124">
        <v>89.89</v>
      </c>
      <c r="Q124" s="10" t="s">
        <v>8321</v>
      </c>
      <c r="R124" t="s">
        <v>8322</v>
      </c>
      <c r="S124" s="14">
        <v>41078.91201388889</v>
      </c>
      <c r="T124" s="14">
        <v>41108.91201388889</v>
      </c>
    </row>
    <row r="125" spans="1:20" ht="15.5" customHeight="1" x14ac:dyDescent="0.35">
      <c r="A125">
        <v>304</v>
      </c>
      <c r="B125" s="3" t="s">
        <v>305</v>
      </c>
      <c r="C125" s="3" t="s">
        <v>4414</v>
      </c>
      <c r="D125" s="6">
        <v>3400</v>
      </c>
      <c r="E125" s="8">
        <v>7876</v>
      </c>
      <c r="F125" t="s">
        <v>8218</v>
      </c>
      <c r="G125" t="s">
        <v>8223</v>
      </c>
      <c r="H125" t="s">
        <v>8245</v>
      </c>
      <c r="I125">
        <v>1346464800</v>
      </c>
      <c r="J125">
        <v>1343096197</v>
      </c>
      <c r="K125" t="b">
        <v>1</v>
      </c>
      <c r="L125">
        <v>74</v>
      </c>
      <c r="M125" t="b">
        <v>1</v>
      </c>
      <c r="N125" t="s">
        <v>8267</v>
      </c>
      <c r="O125">
        <v>232</v>
      </c>
      <c r="P125">
        <v>106.43</v>
      </c>
      <c r="Q125" s="10" t="s">
        <v>8321</v>
      </c>
      <c r="R125" t="s">
        <v>8322</v>
      </c>
      <c r="S125" s="14">
        <v>41114.094872685186</v>
      </c>
      <c r="T125" s="14">
        <v>41153.083333333336</v>
      </c>
    </row>
    <row r="126" spans="1:20" ht="15.5" customHeight="1" x14ac:dyDescent="0.35">
      <c r="A126">
        <v>374</v>
      </c>
      <c r="B126" s="3" t="s">
        <v>375</v>
      </c>
      <c r="C126" s="3" t="s">
        <v>4484</v>
      </c>
      <c r="D126" s="6">
        <v>6000</v>
      </c>
      <c r="E126" s="8">
        <v>7839</v>
      </c>
      <c r="F126" t="s">
        <v>8218</v>
      </c>
      <c r="G126" t="s">
        <v>8223</v>
      </c>
      <c r="H126" t="s">
        <v>8245</v>
      </c>
      <c r="I126">
        <v>1316208031</v>
      </c>
      <c r="J126">
        <v>1312320031</v>
      </c>
      <c r="K126" t="b">
        <v>0</v>
      </c>
      <c r="L126">
        <v>174</v>
      </c>
      <c r="M126" t="b">
        <v>1</v>
      </c>
      <c r="N126" t="s">
        <v>8267</v>
      </c>
      <c r="O126">
        <v>131</v>
      </c>
      <c r="P126">
        <v>45.05</v>
      </c>
      <c r="Q126" s="10" t="s">
        <v>8321</v>
      </c>
      <c r="R126" t="s">
        <v>8322</v>
      </c>
      <c r="S126" s="14">
        <v>40757.889247685183</v>
      </c>
      <c r="T126" s="14">
        <v>40802.889247685183</v>
      </c>
    </row>
    <row r="127" spans="1:20" ht="15.5" customHeight="1" x14ac:dyDescent="0.35">
      <c r="A127">
        <v>364</v>
      </c>
      <c r="B127" s="3" t="s">
        <v>365</v>
      </c>
      <c r="C127" s="3" t="s">
        <v>4474</v>
      </c>
      <c r="D127" s="6">
        <v>7000</v>
      </c>
      <c r="E127" s="8">
        <v>7711.3</v>
      </c>
      <c r="F127" t="s">
        <v>8218</v>
      </c>
      <c r="G127" t="s">
        <v>8223</v>
      </c>
      <c r="H127" t="s">
        <v>8245</v>
      </c>
      <c r="I127">
        <v>1403323140</v>
      </c>
      <c r="J127">
        <v>1400704672</v>
      </c>
      <c r="K127" t="b">
        <v>0</v>
      </c>
      <c r="L127">
        <v>113</v>
      </c>
      <c r="M127" t="b">
        <v>1</v>
      </c>
      <c r="N127" t="s">
        <v>8267</v>
      </c>
      <c r="O127">
        <v>110</v>
      </c>
      <c r="P127">
        <v>68.239999999999995</v>
      </c>
      <c r="Q127" s="10" t="s">
        <v>8321</v>
      </c>
      <c r="R127" t="s">
        <v>8322</v>
      </c>
      <c r="S127" s="14">
        <v>41780.859629629631</v>
      </c>
      <c r="T127" s="14">
        <v>41811.165972222225</v>
      </c>
    </row>
    <row r="128" spans="1:20" ht="15.5" customHeight="1" x14ac:dyDescent="0.35">
      <c r="A128">
        <v>356</v>
      </c>
      <c r="B128" s="3" t="s">
        <v>357</v>
      </c>
      <c r="C128" s="3" t="s">
        <v>4466</v>
      </c>
      <c r="D128" s="6">
        <v>7500</v>
      </c>
      <c r="E128" s="8">
        <v>7701.93</v>
      </c>
      <c r="F128" t="s">
        <v>8218</v>
      </c>
      <c r="G128" t="s">
        <v>8223</v>
      </c>
      <c r="H128" t="s">
        <v>8245</v>
      </c>
      <c r="I128">
        <v>1458152193</v>
      </c>
      <c r="J128">
        <v>1455563793</v>
      </c>
      <c r="K128" t="b">
        <v>1</v>
      </c>
      <c r="L128">
        <v>97</v>
      </c>
      <c r="M128" t="b">
        <v>1</v>
      </c>
      <c r="N128" t="s">
        <v>8267</v>
      </c>
      <c r="O128">
        <v>103</v>
      </c>
      <c r="P128">
        <v>79.400000000000006</v>
      </c>
      <c r="Q128" s="10" t="s">
        <v>8321</v>
      </c>
      <c r="R128" t="s">
        <v>8322</v>
      </c>
      <c r="S128" s="14">
        <v>42415.803159722222</v>
      </c>
      <c r="T128" s="14">
        <v>42445.761493055557</v>
      </c>
    </row>
    <row r="129" spans="1:20" ht="15.5" customHeight="1" x14ac:dyDescent="0.35">
      <c r="A129">
        <v>369</v>
      </c>
      <c r="B129" s="3" t="s">
        <v>370</v>
      </c>
      <c r="C129" s="3" t="s">
        <v>4479</v>
      </c>
      <c r="D129" s="6">
        <v>6500</v>
      </c>
      <c r="E129" s="8">
        <v>7160.12</v>
      </c>
      <c r="F129" t="s">
        <v>8218</v>
      </c>
      <c r="G129" t="s">
        <v>8223</v>
      </c>
      <c r="H129" t="s">
        <v>8245</v>
      </c>
      <c r="I129">
        <v>1326633269</v>
      </c>
      <c r="J129">
        <v>1324041269</v>
      </c>
      <c r="K129" t="b">
        <v>0</v>
      </c>
      <c r="L129">
        <v>167</v>
      </c>
      <c r="M129" t="b">
        <v>1</v>
      </c>
      <c r="N129" t="s">
        <v>8267</v>
      </c>
      <c r="O129">
        <v>110</v>
      </c>
      <c r="P129">
        <v>42.87</v>
      </c>
      <c r="Q129" s="10" t="s">
        <v>8321</v>
      </c>
      <c r="R129" t="s">
        <v>8322</v>
      </c>
      <c r="S129" s="14">
        <v>40893.551724537036</v>
      </c>
      <c r="T129" s="14">
        <v>40923.551724537036</v>
      </c>
    </row>
    <row r="130" spans="1:20" ht="15.5" customHeight="1" x14ac:dyDescent="0.35">
      <c r="A130">
        <v>247</v>
      </c>
      <c r="B130" s="3" t="s">
        <v>248</v>
      </c>
      <c r="C130" s="3" t="s">
        <v>4357</v>
      </c>
      <c r="D130" s="6">
        <v>5000</v>
      </c>
      <c r="E130" s="8">
        <v>6705</v>
      </c>
      <c r="F130" t="s">
        <v>8218</v>
      </c>
      <c r="G130" t="s">
        <v>8223</v>
      </c>
      <c r="H130" t="s">
        <v>8245</v>
      </c>
      <c r="I130">
        <v>1287200340</v>
      </c>
      <c r="J130">
        <v>1284042614</v>
      </c>
      <c r="K130" t="b">
        <v>1</v>
      </c>
      <c r="L130">
        <v>62</v>
      </c>
      <c r="M130" t="b">
        <v>1</v>
      </c>
      <c r="N130" t="s">
        <v>8267</v>
      </c>
      <c r="O130">
        <v>134</v>
      </c>
      <c r="P130">
        <v>108.15</v>
      </c>
      <c r="Q130" s="10" t="s">
        <v>8321</v>
      </c>
      <c r="R130" t="s">
        <v>8322</v>
      </c>
      <c r="S130" s="14">
        <v>40430.604328703703</v>
      </c>
      <c r="T130" s="14">
        <v>40467.152083333334</v>
      </c>
    </row>
    <row r="131" spans="1:20" ht="15.5" customHeight="1" x14ac:dyDescent="0.35">
      <c r="A131">
        <v>323</v>
      </c>
      <c r="B131" s="3" t="s">
        <v>324</v>
      </c>
      <c r="C131" s="3" t="s">
        <v>4433</v>
      </c>
      <c r="D131" s="6">
        <v>5400</v>
      </c>
      <c r="E131" s="8">
        <v>6646</v>
      </c>
      <c r="F131" t="s">
        <v>8218</v>
      </c>
      <c r="G131" t="s">
        <v>8223</v>
      </c>
      <c r="H131" t="s">
        <v>8245</v>
      </c>
      <c r="I131">
        <v>1482307140</v>
      </c>
      <c r="J131">
        <v>1479886966</v>
      </c>
      <c r="K131" t="b">
        <v>1</v>
      </c>
      <c r="L131">
        <v>58</v>
      </c>
      <c r="M131" t="b">
        <v>1</v>
      </c>
      <c r="N131" t="s">
        <v>8267</v>
      </c>
      <c r="O131">
        <v>123</v>
      </c>
      <c r="P131">
        <v>114.59</v>
      </c>
      <c r="Q131" s="10" t="s">
        <v>8321</v>
      </c>
      <c r="R131" t="s">
        <v>8322</v>
      </c>
      <c r="S131" s="14">
        <v>42697.32136574074</v>
      </c>
      <c r="T131" s="14">
        <v>42725.332638888889</v>
      </c>
    </row>
    <row r="132" spans="1:20" ht="15.5" customHeight="1" x14ac:dyDescent="0.35">
      <c r="A132">
        <v>281</v>
      </c>
      <c r="B132" s="3" t="s">
        <v>282</v>
      </c>
      <c r="C132" s="3" t="s">
        <v>4391</v>
      </c>
      <c r="D132" s="6">
        <v>5500</v>
      </c>
      <c r="E132" s="8">
        <v>6632.32</v>
      </c>
      <c r="F132" t="s">
        <v>8218</v>
      </c>
      <c r="G132" t="s">
        <v>8223</v>
      </c>
      <c r="H132" t="s">
        <v>8245</v>
      </c>
      <c r="I132">
        <v>1249932360</v>
      </c>
      <c r="J132">
        <v>1242532513</v>
      </c>
      <c r="K132" t="b">
        <v>1</v>
      </c>
      <c r="L132">
        <v>79</v>
      </c>
      <c r="M132" t="b">
        <v>1</v>
      </c>
      <c r="N132" t="s">
        <v>8267</v>
      </c>
      <c r="O132">
        <v>121</v>
      </c>
      <c r="P132">
        <v>83.95</v>
      </c>
      <c r="Q132" s="10" t="s">
        <v>8321</v>
      </c>
      <c r="R132" t="s">
        <v>8322</v>
      </c>
      <c r="S132" s="14">
        <v>39950.163344907407</v>
      </c>
      <c r="T132" s="14">
        <v>40035.80972222222</v>
      </c>
    </row>
    <row r="133" spans="1:20" ht="15.5" customHeight="1" x14ac:dyDescent="0.35">
      <c r="A133">
        <v>339</v>
      </c>
      <c r="B133" s="3" t="s">
        <v>340</v>
      </c>
      <c r="C133" s="3" t="s">
        <v>4449</v>
      </c>
      <c r="D133" s="6">
        <v>6000</v>
      </c>
      <c r="E133" s="8">
        <v>6485</v>
      </c>
      <c r="F133" t="s">
        <v>8218</v>
      </c>
      <c r="G133" t="s">
        <v>8223</v>
      </c>
      <c r="H133" t="s">
        <v>8245</v>
      </c>
      <c r="I133">
        <v>1430331268</v>
      </c>
      <c r="J133">
        <v>1427739268</v>
      </c>
      <c r="K133" t="b">
        <v>1</v>
      </c>
      <c r="L133">
        <v>89</v>
      </c>
      <c r="M133" t="b">
        <v>1</v>
      </c>
      <c r="N133" t="s">
        <v>8267</v>
      </c>
      <c r="O133">
        <v>108</v>
      </c>
      <c r="P133">
        <v>72.87</v>
      </c>
      <c r="Q133" s="10" t="s">
        <v>8321</v>
      </c>
      <c r="R133" t="s">
        <v>8322</v>
      </c>
      <c r="S133" s="14">
        <v>42093.760046296295</v>
      </c>
      <c r="T133" s="14">
        <v>42123.760046296295</v>
      </c>
    </row>
    <row r="134" spans="1:20" ht="15.5" customHeight="1" x14ac:dyDescent="0.35">
      <c r="A134">
        <v>388</v>
      </c>
      <c r="B134" s="3" t="s">
        <v>389</v>
      </c>
      <c r="C134" s="3" t="s">
        <v>4498</v>
      </c>
      <c r="D134" s="6">
        <v>5000</v>
      </c>
      <c r="E134" s="8">
        <v>6308</v>
      </c>
      <c r="F134" t="s">
        <v>8218</v>
      </c>
      <c r="G134" t="s">
        <v>8223</v>
      </c>
      <c r="H134" t="s">
        <v>8245</v>
      </c>
      <c r="I134">
        <v>1469670580</v>
      </c>
      <c r="J134">
        <v>1467078580</v>
      </c>
      <c r="K134" t="b">
        <v>0</v>
      </c>
      <c r="L134">
        <v>71</v>
      </c>
      <c r="M134" t="b">
        <v>1</v>
      </c>
      <c r="N134" t="s">
        <v>8267</v>
      </c>
      <c r="O134">
        <v>126</v>
      </c>
      <c r="P134">
        <v>88.85</v>
      </c>
      <c r="Q134" s="10" t="s">
        <v>8321</v>
      </c>
      <c r="R134" t="s">
        <v>8322</v>
      </c>
      <c r="S134" s="14">
        <v>42549.076157407413</v>
      </c>
      <c r="T134" s="14">
        <v>42579.076157407413</v>
      </c>
    </row>
    <row r="135" spans="1:20" ht="15.5" customHeight="1" x14ac:dyDescent="0.35">
      <c r="A135">
        <v>274</v>
      </c>
      <c r="B135" s="3" t="s">
        <v>275</v>
      </c>
      <c r="C135" s="3" t="s">
        <v>4384</v>
      </c>
      <c r="D135" s="6">
        <v>4000</v>
      </c>
      <c r="E135" s="8">
        <v>6240</v>
      </c>
      <c r="F135" t="s">
        <v>8218</v>
      </c>
      <c r="G135" t="s">
        <v>8223</v>
      </c>
      <c r="H135" t="s">
        <v>8245</v>
      </c>
      <c r="I135">
        <v>1333609140</v>
      </c>
      <c r="J135">
        <v>1330638829</v>
      </c>
      <c r="K135" t="b">
        <v>1</v>
      </c>
      <c r="L135">
        <v>113</v>
      </c>
      <c r="M135" t="b">
        <v>1</v>
      </c>
      <c r="N135" t="s">
        <v>8267</v>
      </c>
      <c r="O135">
        <v>156</v>
      </c>
      <c r="P135">
        <v>55.22</v>
      </c>
      <c r="Q135" s="10" t="s">
        <v>8321</v>
      </c>
      <c r="R135" t="s">
        <v>8322</v>
      </c>
      <c r="S135" s="14">
        <v>40969.912372685183</v>
      </c>
      <c r="T135" s="14">
        <v>41004.290972222225</v>
      </c>
    </row>
    <row r="136" spans="1:20" ht="15.5" customHeight="1" x14ac:dyDescent="0.35">
      <c r="A136">
        <v>408</v>
      </c>
      <c r="B136" s="3" t="s">
        <v>409</v>
      </c>
      <c r="C136" s="3" t="s">
        <v>4518</v>
      </c>
      <c r="D136" s="6">
        <v>6000</v>
      </c>
      <c r="E136" s="8">
        <v>6086.26</v>
      </c>
      <c r="F136" t="s">
        <v>8218</v>
      </c>
      <c r="G136" t="s">
        <v>8223</v>
      </c>
      <c r="H136" t="s">
        <v>8245</v>
      </c>
      <c r="I136">
        <v>1383676790</v>
      </c>
      <c r="J136">
        <v>1380217190</v>
      </c>
      <c r="K136" t="b">
        <v>0</v>
      </c>
      <c r="L136">
        <v>38</v>
      </c>
      <c r="M136" t="b">
        <v>1</v>
      </c>
      <c r="N136" t="s">
        <v>8267</v>
      </c>
      <c r="O136">
        <v>101</v>
      </c>
      <c r="P136">
        <v>160.16</v>
      </c>
      <c r="Q136" s="10" t="s">
        <v>8321</v>
      </c>
      <c r="R136" t="s">
        <v>8322</v>
      </c>
      <c r="S136" s="14">
        <v>41543.735995370371</v>
      </c>
      <c r="T136" s="14">
        <v>41583.777662037035</v>
      </c>
    </row>
    <row r="137" spans="1:20" ht="15.5" customHeight="1" x14ac:dyDescent="0.35">
      <c r="A137">
        <v>291</v>
      </c>
      <c r="B137" s="3" t="s">
        <v>292</v>
      </c>
      <c r="C137" s="3" t="s">
        <v>4401</v>
      </c>
      <c r="D137" s="6">
        <v>5000</v>
      </c>
      <c r="E137" s="8">
        <v>6001</v>
      </c>
      <c r="F137" t="s">
        <v>8218</v>
      </c>
      <c r="G137" t="s">
        <v>8223</v>
      </c>
      <c r="H137" t="s">
        <v>8245</v>
      </c>
      <c r="I137">
        <v>1367366460</v>
      </c>
      <c r="J137">
        <v>1365791246</v>
      </c>
      <c r="K137" t="b">
        <v>1</v>
      </c>
      <c r="L137">
        <v>128</v>
      </c>
      <c r="M137" t="b">
        <v>1</v>
      </c>
      <c r="N137" t="s">
        <v>8267</v>
      </c>
      <c r="O137">
        <v>120</v>
      </c>
      <c r="P137">
        <v>46.88</v>
      </c>
      <c r="Q137" s="10" t="s">
        <v>8321</v>
      </c>
      <c r="R137" t="s">
        <v>8322</v>
      </c>
      <c r="S137" s="14">
        <v>41376.769050925926</v>
      </c>
      <c r="T137" s="14">
        <v>41395.000694444447</v>
      </c>
    </row>
    <row r="138" spans="1:20" ht="15.5" customHeight="1" x14ac:dyDescent="0.35">
      <c r="A138">
        <v>262</v>
      </c>
      <c r="B138" s="3" t="s">
        <v>263</v>
      </c>
      <c r="C138" s="3" t="s">
        <v>4372</v>
      </c>
      <c r="D138" s="6">
        <v>2500</v>
      </c>
      <c r="E138" s="8">
        <v>6000</v>
      </c>
      <c r="F138" t="s">
        <v>8218</v>
      </c>
      <c r="G138" t="s">
        <v>8223</v>
      </c>
      <c r="H138" t="s">
        <v>8245</v>
      </c>
      <c r="I138">
        <v>1298699828</v>
      </c>
      <c r="J138">
        <v>1294811828</v>
      </c>
      <c r="K138" t="b">
        <v>1</v>
      </c>
      <c r="L138">
        <v>145</v>
      </c>
      <c r="M138" t="b">
        <v>1</v>
      </c>
      <c r="N138" t="s">
        <v>8267</v>
      </c>
      <c r="O138">
        <v>240</v>
      </c>
      <c r="P138">
        <v>41.38</v>
      </c>
      <c r="Q138" s="10" t="s">
        <v>8321</v>
      </c>
      <c r="R138" t="s">
        <v>8322</v>
      </c>
      <c r="S138" s="14">
        <v>40555.24800925926</v>
      </c>
      <c r="T138" s="14">
        <v>40600.24800925926</v>
      </c>
    </row>
    <row r="139" spans="1:20" ht="15.5" customHeight="1" x14ac:dyDescent="0.35">
      <c r="A139">
        <v>264</v>
      </c>
      <c r="B139" s="3" t="s">
        <v>265</v>
      </c>
      <c r="C139" s="3" t="s">
        <v>4374</v>
      </c>
      <c r="D139" s="6">
        <v>5000</v>
      </c>
      <c r="E139" s="8">
        <v>5910</v>
      </c>
      <c r="F139" t="s">
        <v>8218</v>
      </c>
      <c r="G139" t="s">
        <v>8223</v>
      </c>
      <c r="H139" t="s">
        <v>8245</v>
      </c>
      <c r="I139">
        <v>1336747995</v>
      </c>
      <c r="J139">
        <v>1334155995</v>
      </c>
      <c r="K139" t="b">
        <v>1</v>
      </c>
      <c r="L139">
        <v>91</v>
      </c>
      <c r="M139" t="b">
        <v>1</v>
      </c>
      <c r="N139" t="s">
        <v>8267</v>
      </c>
      <c r="O139">
        <v>118</v>
      </c>
      <c r="P139">
        <v>64.95</v>
      </c>
      <c r="Q139" s="10" t="s">
        <v>8321</v>
      </c>
      <c r="R139" t="s">
        <v>8322</v>
      </c>
      <c r="S139" s="14">
        <v>41010.620312500003</v>
      </c>
      <c r="T139" s="14">
        <v>41040.620312500003</v>
      </c>
    </row>
    <row r="140" spans="1:20" ht="15.5" customHeight="1" x14ac:dyDescent="0.35">
      <c r="A140">
        <v>276</v>
      </c>
      <c r="B140" s="3" t="s">
        <v>277</v>
      </c>
      <c r="C140" s="3" t="s">
        <v>4386</v>
      </c>
      <c r="D140" s="6">
        <v>4000</v>
      </c>
      <c r="E140" s="8">
        <v>5904</v>
      </c>
      <c r="F140" t="s">
        <v>8218</v>
      </c>
      <c r="G140" t="s">
        <v>8223</v>
      </c>
      <c r="H140" t="s">
        <v>8245</v>
      </c>
      <c r="I140">
        <v>1335574674</v>
      </c>
      <c r="J140">
        <v>1330394274</v>
      </c>
      <c r="K140" t="b">
        <v>1</v>
      </c>
      <c r="L140">
        <v>62</v>
      </c>
      <c r="M140" t="b">
        <v>1</v>
      </c>
      <c r="N140" t="s">
        <v>8267</v>
      </c>
      <c r="O140">
        <v>148</v>
      </c>
      <c r="P140">
        <v>95.23</v>
      </c>
      <c r="Q140" s="10" t="s">
        <v>8321</v>
      </c>
      <c r="R140" t="s">
        <v>8322</v>
      </c>
      <c r="S140" s="14">
        <v>40967.081874999996</v>
      </c>
      <c r="T140" s="14">
        <v>41027.040208333332</v>
      </c>
    </row>
    <row r="141" spans="1:20" ht="15.5" customHeight="1" x14ac:dyDescent="0.35">
      <c r="A141">
        <v>380</v>
      </c>
      <c r="B141" s="3" t="s">
        <v>381</v>
      </c>
      <c r="C141" s="3" t="s">
        <v>4490</v>
      </c>
      <c r="D141" s="6">
        <v>4000</v>
      </c>
      <c r="E141" s="8">
        <v>5660</v>
      </c>
      <c r="F141" t="s">
        <v>8218</v>
      </c>
      <c r="G141" t="s">
        <v>8223</v>
      </c>
      <c r="H141" t="s">
        <v>8245</v>
      </c>
      <c r="I141">
        <v>1453569392</v>
      </c>
      <c r="J141">
        <v>1451409392</v>
      </c>
      <c r="K141" t="b">
        <v>0</v>
      </c>
      <c r="L141">
        <v>49</v>
      </c>
      <c r="M141" t="b">
        <v>1</v>
      </c>
      <c r="N141" t="s">
        <v>8267</v>
      </c>
      <c r="O141">
        <v>142</v>
      </c>
      <c r="P141">
        <v>115.51</v>
      </c>
      <c r="Q141" s="10" t="s">
        <v>8321</v>
      </c>
      <c r="R141" t="s">
        <v>8322</v>
      </c>
      <c r="S141" s="14">
        <v>42367.719814814816</v>
      </c>
      <c r="T141" s="14">
        <v>42392.719814814816</v>
      </c>
    </row>
    <row r="142" spans="1:20" ht="15.5" customHeight="1" x14ac:dyDescent="0.35">
      <c r="A142">
        <v>319</v>
      </c>
      <c r="B142" s="3" t="s">
        <v>320</v>
      </c>
      <c r="C142" s="3" t="s">
        <v>4429</v>
      </c>
      <c r="D142" s="6">
        <v>5000</v>
      </c>
      <c r="E142" s="8">
        <v>5634</v>
      </c>
      <c r="F142" t="s">
        <v>8218</v>
      </c>
      <c r="G142" t="s">
        <v>8223</v>
      </c>
      <c r="H142" t="s">
        <v>8245</v>
      </c>
      <c r="I142">
        <v>1265097540</v>
      </c>
      <c r="J142">
        <v>1257538029</v>
      </c>
      <c r="K142" t="b">
        <v>1</v>
      </c>
      <c r="L142">
        <v>51</v>
      </c>
      <c r="M142" t="b">
        <v>1</v>
      </c>
      <c r="N142" t="s">
        <v>8267</v>
      </c>
      <c r="O142">
        <v>113</v>
      </c>
      <c r="P142">
        <v>110.47</v>
      </c>
      <c r="Q142" s="10" t="s">
        <v>8321</v>
      </c>
      <c r="R142" t="s">
        <v>8322</v>
      </c>
      <c r="S142" s="14">
        <v>40123.83829861111</v>
      </c>
      <c r="T142" s="14">
        <v>40211.332638888889</v>
      </c>
    </row>
    <row r="143" spans="1:20" ht="15.5" customHeight="1" x14ac:dyDescent="0.35">
      <c r="A143">
        <v>268</v>
      </c>
      <c r="B143" s="3" t="s">
        <v>269</v>
      </c>
      <c r="C143" s="3" t="s">
        <v>4378</v>
      </c>
      <c r="D143" s="6">
        <v>5000</v>
      </c>
      <c r="E143" s="8">
        <v>5570</v>
      </c>
      <c r="F143" t="s">
        <v>8218</v>
      </c>
      <c r="G143" t="s">
        <v>8223</v>
      </c>
      <c r="H143" t="s">
        <v>8245</v>
      </c>
      <c r="I143">
        <v>1320640778</v>
      </c>
      <c r="J143">
        <v>1316749178</v>
      </c>
      <c r="K143" t="b">
        <v>1</v>
      </c>
      <c r="L143">
        <v>111</v>
      </c>
      <c r="M143" t="b">
        <v>1</v>
      </c>
      <c r="N143" t="s">
        <v>8267</v>
      </c>
      <c r="O143">
        <v>111</v>
      </c>
      <c r="P143">
        <v>50.18</v>
      </c>
      <c r="Q143" s="10" t="s">
        <v>8321</v>
      </c>
      <c r="R143" t="s">
        <v>8322</v>
      </c>
      <c r="S143" s="14">
        <v>40809.15252314815</v>
      </c>
      <c r="T143" s="14">
        <v>40854.194189814814</v>
      </c>
    </row>
    <row r="144" spans="1:20" ht="15.5" customHeight="1" x14ac:dyDescent="0.35">
      <c r="A144">
        <v>265</v>
      </c>
      <c r="B144" s="3" t="s">
        <v>266</v>
      </c>
      <c r="C144" s="3" t="s">
        <v>4375</v>
      </c>
      <c r="D144" s="6">
        <v>5000</v>
      </c>
      <c r="E144" s="8">
        <v>5555</v>
      </c>
      <c r="F144" t="s">
        <v>8218</v>
      </c>
      <c r="G144" t="s">
        <v>8223</v>
      </c>
      <c r="H144" t="s">
        <v>8245</v>
      </c>
      <c r="I144">
        <v>1273522560</v>
      </c>
      <c r="J144">
        <v>1269928430</v>
      </c>
      <c r="K144" t="b">
        <v>1</v>
      </c>
      <c r="L144">
        <v>58</v>
      </c>
      <c r="M144" t="b">
        <v>1</v>
      </c>
      <c r="N144" t="s">
        <v>8267</v>
      </c>
      <c r="O144">
        <v>111</v>
      </c>
      <c r="P144">
        <v>95.78</v>
      </c>
      <c r="Q144" s="10" t="s">
        <v>8321</v>
      </c>
      <c r="R144" t="s">
        <v>8322</v>
      </c>
      <c r="S144" s="14">
        <v>40267.245717592588</v>
      </c>
      <c r="T144" s="14">
        <v>40308.844444444447</v>
      </c>
    </row>
    <row r="145" spans="1:20" ht="15.5" customHeight="1" x14ac:dyDescent="0.35">
      <c r="A145">
        <v>327</v>
      </c>
      <c r="B145" s="3" t="s">
        <v>328</v>
      </c>
      <c r="C145" s="3" t="s">
        <v>4437</v>
      </c>
      <c r="D145" s="6">
        <v>4000</v>
      </c>
      <c r="E145" s="8">
        <v>5456</v>
      </c>
      <c r="F145" t="s">
        <v>8218</v>
      </c>
      <c r="G145" t="s">
        <v>8223</v>
      </c>
      <c r="H145" t="s">
        <v>8245</v>
      </c>
      <c r="I145">
        <v>1427011200</v>
      </c>
      <c r="J145">
        <v>1424669929</v>
      </c>
      <c r="K145" t="b">
        <v>1</v>
      </c>
      <c r="L145">
        <v>34</v>
      </c>
      <c r="M145" t="b">
        <v>1</v>
      </c>
      <c r="N145" t="s">
        <v>8267</v>
      </c>
      <c r="O145">
        <v>136</v>
      </c>
      <c r="P145">
        <v>160.47</v>
      </c>
      <c r="Q145" s="10" t="s">
        <v>8321</v>
      </c>
      <c r="R145" t="s">
        <v>8322</v>
      </c>
      <c r="S145" s="14">
        <v>42058.235289351855</v>
      </c>
      <c r="T145" s="14">
        <v>42085.333333333328</v>
      </c>
    </row>
    <row r="146" spans="1:20" ht="15.5" customHeight="1" x14ac:dyDescent="0.35">
      <c r="A146">
        <v>273</v>
      </c>
      <c r="B146" s="3" t="s">
        <v>274</v>
      </c>
      <c r="C146" s="3" t="s">
        <v>4383</v>
      </c>
      <c r="D146" s="6">
        <v>5000</v>
      </c>
      <c r="E146" s="8">
        <v>5388.79</v>
      </c>
      <c r="F146" t="s">
        <v>8218</v>
      </c>
      <c r="G146" t="s">
        <v>8223</v>
      </c>
      <c r="H146" t="s">
        <v>8245</v>
      </c>
      <c r="I146">
        <v>1309694266</v>
      </c>
      <c r="J146">
        <v>1307102266</v>
      </c>
      <c r="K146" t="b">
        <v>1</v>
      </c>
      <c r="L146">
        <v>118</v>
      </c>
      <c r="M146" t="b">
        <v>1</v>
      </c>
      <c r="N146" t="s">
        <v>8267</v>
      </c>
      <c r="O146">
        <v>108</v>
      </c>
      <c r="P146">
        <v>45.67</v>
      </c>
      <c r="Q146" s="10" t="s">
        <v>8321</v>
      </c>
      <c r="R146" t="s">
        <v>8322</v>
      </c>
      <c r="S146" s="14">
        <v>40697.498449074075</v>
      </c>
      <c r="T146" s="14">
        <v>40727.498449074075</v>
      </c>
    </row>
    <row r="147" spans="1:20" ht="15.5" customHeight="1" x14ac:dyDescent="0.35">
      <c r="A147">
        <v>272</v>
      </c>
      <c r="B147" s="3" t="s">
        <v>273</v>
      </c>
      <c r="C147" s="3" t="s">
        <v>4382</v>
      </c>
      <c r="D147" s="6">
        <v>3000</v>
      </c>
      <c r="E147" s="8">
        <v>5323.01</v>
      </c>
      <c r="F147" t="s">
        <v>8218</v>
      </c>
      <c r="G147" t="s">
        <v>8223</v>
      </c>
      <c r="H147" t="s">
        <v>8245</v>
      </c>
      <c r="I147">
        <v>1272480540</v>
      </c>
      <c r="J147">
        <v>1267220191</v>
      </c>
      <c r="K147" t="b">
        <v>1</v>
      </c>
      <c r="L147">
        <v>65</v>
      </c>
      <c r="M147" t="b">
        <v>1</v>
      </c>
      <c r="N147" t="s">
        <v>8267</v>
      </c>
      <c r="O147">
        <v>177</v>
      </c>
      <c r="P147">
        <v>81.89</v>
      </c>
      <c r="Q147" s="10" t="s">
        <v>8321</v>
      </c>
      <c r="R147" t="s">
        <v>8322</v>
      </c>
      <c r="S147" s="14">
        <v>40235.900358796294</v>
      </c>
      <c r="T147" s="14">
        <v>40296.78402777778</v>
      </c>
    </row>
    <row r="148" spans="1:20" ht="15.5" customHeight="1" x14ac:dyDescent="0.35">
      <c r="A148">
        <v>403</v>
      </c>
      <c r="B148" s="3" t="s">
        <v>404</v>
      </c>
      <c r="C148" s="3" t="s">
        <v>4513</v>
      </c>
      <c r="D148" s="6">
        <v>5000</v>
      </c>
      <c r="E148" s="8">
        <v>5263</v>
      </c>
      <c r="F148" t="s">
        <v>8218</v>
      </c>
      <c r="G148" t="s">
        <v>8223</v>
      </c>
      <c r="H148" t="s">
        <v>8245</v>
      </c>
      <c r="I148">
        <v>1312960080</v>
      </c>
      <c r="J148">
        <v>1308900441</v>
      </c>
      <c r="K148" t="b">
        <v>0</v>
      </c>
      <c r="L148">
        <v>70</v>
      </c>
      <c r="M148" t="b">
        <v>1</v>
      </c>
      <c r="N148" t="s">
        <v>8267</v>
      </c>
      <c r="O148">
        <v>105</v>
      </c>
      <c r="P148">
        <v>75.19</v>
      </c>
      <c r="Q148" s="10" t="s">
        <v>8321</v>
      </c>
      <c r="R148" t="s">
        <v>8322</v>
      </c>
      <c r="S148" s="14">
        <v>40718.310659722221</v>
      </c>
      <c r="T148" s="14">
        <v>40765.297222222223</v>
      </c>
    </row>
    <row r="149" spans="1:20" ht="15.5" customHeight="1" x14ac:dyDescent="0.35">
      <c r="A149">
        <v>394</v>
      </c>
      <c r="B149" s="3" t="s">
        <v>395</v>
      </c>
      <c r="C149" s="3" t="s">
        <v>4504</v>
      </c>
      <c r="D149" s="6">
        <v>4700</v>
      </c>
      <c r="E149" s="8">
        <v>5259</v>
      </c>
      <c r="F149" t="s">
        <v>8218</v>
      </c>
      <c r="G149" t="s">
        <v>8226</v>
      </c>
      <c r="H149" t="s">
        <v>8248</v>
      </c>
      <c r="I149">
        <v>1460918282</v>
      </c>
      <c r="J149">
        <v>1455737882</v>
      </c>
      <c r="K149" t="b">
        <v>0</v>
      </c>
      <c r="L149">
        <v>50</v>
      </c>
      <c r="M149" t="b">
        <v>1</v>
      </c>
      <c r="N149" t="s">
        <v>8267</v>
      </c>
      <c r="O149">
        <v>112</v>
      </c>
      <c r="P149">
        <v>105.18</v>
      </c>
      <c r="Q149" s="10" t="s">
        <v>8321</v>
      </c>
      <c r="R149" t="s">
        <v>8322</v>
      </c>
      <c r="S149" s="14">
        <v>42417.818078703705</v>
      </c>
      <c r="T149" s="14">
        <v>42477.776412037041</v>
      </c>
    </row>
    <row r="150" spans="1:20" ht="15.5" customHeight="1" x14ac:dyDescent="0.35">
      <c r="A150">
        <v>245</v>
      </c>
      <c r="B150" s="3" t="s">
        <v>246</v>
      </c>
      <c r="C150" s="3" t="s">
        <v>4355</v>
      </c>
      <c r="D150" s="6">
        <v>5000</v>
      </c>
      <c r="E150" s="8">
        <v>5186</v>
      </c>
      <c r="F150" t="s">
        <v>8218</v>
      </c>
      <c r="G150" t="s">
        <v>8223</v>
      </c>
      <c r="H150" t="s">
        <v>8245</v>
      </c>
      <c r="I150">
        <v>1345079785</v>
      </c>
      <c r="J150">
        <v>1342487785</v>
      </c>
      <c r="K150" t="b">
        <v>1</v>
      </c>
      <c r="L150">
        <v>96</v>
      </c>
      <c r="M150" t="b">
        <v>1</v>
      </c>
      <c r="N150" t="s">
        <v>8267</v>
      </c>
      <c r="O150">
        <v>104</v>
      </c>
      <c r="P150">
        <v>54.02</v>
      </c>
      <c r="Q150" s="10" t="s">
        <v>8321</v>
      </c>
      <c r="R150" t="s">
        <v>8322</v>
      </c>
      <c r="S150" s="14">
        <v>41107.053067129629</v>
      </c>
      <c r="T150" s="14">
        <v>41137.053067129629</v>
      </c>
    </row>
    <row r="151" spans="1:20" ht="15.5" customHeight="1" x14ac:dyDescent="0.35">
      <c r="A151">
        <v>294</v>
      </c>
      <c r="B151" s="3" t="s">
        <v>295</v>
      </c>
      <c r="C151" s="3" t="s">
        <v>4404</v>
      </c>
      <c r="D151" s="6">
        <v>5000</v>
      </c>
      <c r="E151" s="8">
        <v>5000</v>
      </c>
      <c r="F151" t="s">
        <v>8218</v>
      </c>
      <c r="G151" t="s">
        <v>8223</v>
      </c>
      <c r="H151" t="s">
        <v>8245</v>
      </c>
      <c r="I151">
        <v>1279555200</v>
      </c>
      <c r="J151">
        <v>1276480894</v>
      </c>
      <c r="K151" t="b">
        <v>1</v>
      </c>
      <c r="L151">
        <v>50</v>
      </c>
      <c r="M151" t="b">
        <v>1</v>
      </c>
      <c r="N151" t="s">
        <v>8267</v>
      </c>
      <c r="O151">
        <v>100</v>
      </c>
      <c r="P151">
        <v>100</v>
      </c>
      <c r="Q151" s="10" t="s">
        <v>8321</v>
      </c>
      <c r="R151" t="s">
        <v>8322</v>
      </c>
      <c r="S151" s="14">
        <v>40343.084421296298</v>
      </c>
      <c r="T151" s="14">
        <v>40378.666666666664</v>
      </c>
    </row>
    <row r="152" spans="1:20" ht="15.5" customHeight="1" x14ac:dyDescent="0.35">
      <c r="A152">
        <v>290</v>
      </c>
      <c r="B152" s="3" t="s">
        <v>291</v>
      </c>
      <c r="C152" s="3" t="s">
        <v>4400</v>
      </c>
      <c r="D152" s="6">
        <v>4500</v>
      </c>
      <c r="E152" s="8">
        <v>4800.8</v>
      </c>
      <c r="F152" t="s">
        <v>8218</v>
      </c>
      <c r="G152" t="s">
        <v>8223</v>
      </c>
      <c r="H152" t="s">
        <v>8245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8267</v>
      </c>
      <c r="O152">
        <v>107</v>
      </c>
      <c r="P152">
        <v>28.58</v>
      </c>
      <c r="Q152" s="10" t="s">
        <v>8321</v>
      </c>
      <c r="R152" t="s">
        <v>8322</v>
      </c>
      <c r="S152" s="14">
        <v>40526.36917824074</v>
      </c>
      <c r="T152" s="14">
        <v>40576.332638888889</v>
      </c>
    </row>
    <row r="153" spans="1:20" ht="15.5" customHeight="1" x14ac:dyDescent="0.35">
      <c r="A153">
        <v>251</v>
      </c>
      <c r="B153" s="3" t="s">
        <v>252</v>
      </c>
      <c r="C153" s="3" t="s">
        <v>4361</v>
      </c>
      <c r="D153" s="6">
        <v>3500</v>
      </c>
      <c r="E153" s="8">
        <v>4395</v>
      </c>
      <c r="F153" t="s">
        <v>8218</v>
      </c>
      <c r="G153" t="s">
        <v>8223</v>
      </c>
      <c r="H153" t="s">
        <v>8245</v>
      </c>
      <c r="I153">
        <v>1337194800</v>
      </c>
      <c r="J153">
        <v>1334429646</v>
      </c>
      <c r="K153" t="b">
        <v>1</v>
      </c>
      <c r="L153">
        <v>77</v>
      </c>
      <c r="M153" t="b">
        <v>1</v>
      </c>
      <c r="N153" t="s">
        <v>8267</v>
      </c>
      <c r="O153">
        <v>126</v>
      </c>
      <c r="P153">
        <v>57.08</v>
      </c>
      <c r="Q153" s="10" t="s">
        <v>8321</v>
      </c>
      <c r="R153" t="s">
        <v>8322</v>
      </c>
      <c r="S153" s="14">
        <v>41013.787569444445</v>
      </c>
      <c r="T153" s="14">
        <v>41045.791666666664</v>
      </c>
    </row>
    <row r="154" spans="1:20" ht="15.5" customHeight="1" x14ac:dyDescent="0.35">
      <c r="A154">
        <v>303</v>
      </c>
      <c r="B154" s="3" t="s">
        <v>304</v>
      </c>
      <c r="C154" s="3" t="s">
        <v>4413</v>
      </c>
      <c r="D154" s="6">
        <v>3000</v>
      </c>
      <c r="E154" s="8">
        <v>4124</v>
      </c>
      <c r="F154" t="s">
        <v>8218</v>
      </c>
      <c r="G154" t="s">
        <v>8223</v>
      </c>
      <c r="H154" t="s">
        <v>8245</v>
      </c>
      <c r="I154">
        <v>1338601346</v>
      </c>
      <c r="J154">
        <v>1336009346</v>
      </c>
      <c r="K154" t="b">
        <v>1</v>
      </c>
      <c r="L154">
        <v>82</v>
      </c>
      <c r="M154" t="b">
        <v>1</v>
      </c>
      <c r="N154" t="s">
        <v>8267</v>
      </c>
      <c r="O154">
        <v>137</v>
      </c>
      <c r="P154">
        <v>50.29</v>
      </c>
      <c r="Q154" s="10" t="s">
        <v>8321</v>
      </c>
      <c r="R154" t="s">
        <v>8322</v>
      </c>
      <c r="S154" s="14">
        <v>41032.071134259262</v>
      </c>
      <c r="T154" s="14">
        <v>41062.071134259262</v>
      </c>
    </row>
    <row r="155" spans="1:20" ht="15.5" customHeight="1" x14ac:dyDescent="0.35">
      <c r="A155">
        <v>244</v>
      </c>
      <c r="B155" s="4">
        <v>39756</v>
      </c>
      <c r="C155" s="3" t="s">
        <v>4354</v>
      </c>
      <c r="D155" s="6">
        <v>3500</v>
      </c>
      <c r="E155" s="8">
        <v>3981.5</v>
      </c>
      <c r="F155" t="s">
        <v>8218</v>
      </c>
      <c r="G155" t="s">
        <v>8223</v>
      </c>
      <c r="H155" t="s">
        <v>8245</v>
      </c>
      <c r="I155">
        <v>1268723160</v>
      </c>
      <c r="J155">
        <v>1265269559</v>
      </c>
      <c r="K155" t="b">
        <v>1</v>
      </c>
      <c r="L155">
        <v>84</v>
      </c>
      <c r="M155" t="b">
        <v>1</v>
      </c>
      <c r="N155" t="s">
        <v>8267</v>
      </c>
      <c r="O155">
        <v>114</v>
      </c>
      <c r="P155">
        <v>47.4</v>
      </c>
      <c r="Q155" s="10" t="s">
        <v>8321</v>
      </c>
      <c r="R155" t="s">
        <v>8322</v>
      </c>
      <c r="S155" s="14">
        <v>40213.323599537034</v>
      </c>
      <c r="T155" s="14">
        <v>40253.29583333333</v>
      </c>
    </row>
    <row r="156" spans="1:20" ht="15.5" customHeight="1" x14ac:dyDescent="0.35">
      <c r="A156">
        <v>314</v>
      </c>
      <c r="B156" s="3" t="s">
        <v>315</v>
      </c>
      <c r="C156" s="3" t="s">
        <v>4424</v>
      </c>
      <c r="D156" s="6">
        <v>1000</v>
      </c>
      <c r="E156" s="8">
        <v>3851.5</v>
      </c>
      <c r="F156" t="s">
        <v>8218</v>
      </c>
      <c r="G156" t="s">
        <v>8223</v>
      </c>
      <c r="H156" t="s">
        <v>8245</v>
      </c>
      <c r="I156">
        <v>1362167988</v>
      </c>
      <c r="J156">
        <v>1359575988</v>
      </c>
      <c r="K156" t="b">
        <v>1</v>
      </c>
      <c r="L156">
        <v>120</v>
      </c>
      <c r="M156" t="b">
        <v>1</v>
      </c>
      <c r="N156" t="s">
        <v>8267</v>
      </c>
      <c r="O156">
        <v>385</v>
      </c>
      <c r="P156">
        <v>32.1</v>
      </c>
      <c r="Q156" s="10" t="s">
        <v>8321</v>
      </c>
      <c r="R156" t="s">
        <v>8322</v>
      </c>
      <c r="S156" s="14">
        <v>41304.833194444444</v>
      </c>
      <c r="T156" s="14">
        <v>41334.833194444444</v>
      </c>
    </row>
    <row r="157" spans="1:20" ht="15.5" customHeight="1" x14ac:dyDescent="0.35">
      <c r="A157">
        <v>341</v>
      </c>
      <c r="B157" s="3" t="s">
        <v>342</v>
      </c>
      <c r="C157" s="3" t="s">
        <v>4451</v>
      </c>
      <c r="D157" s="6">
        <v>3500</v>
      </c>
      <c r="E157" s="8">
        <v>3735</v>
      </c>
      <c r="F157" t="s">
        <v>8218</v>
      </c>
      <c r="G157" t="s">
        <v>8223</v>
      </c>
      <c r="H157" t="s">
        <v>8245</v>
      </c>
      <c r="I157">
        <v>1412135940</v>
      </c>
      <c r="J157">
        <v>1410555998</v>
      </c>
      <c r="K157" t="b">
        <v>1</v>
      </c>
      <c r="L157">
        <v>55</v>
      </c>
      <c r="M157" t="b">
        <v>1</v>
      </c>
      <c r="N157" t="s">
        <v>8267</v>
      </c>
      <c r="O157">
        <v>107</v>
      </c>
      <c r="P157">
        <v>67.91</v>
      </c>
      <c r="Q157" s="10" t="s">
        <v>8321</v>
      </c>
      <c r="R157" t="s">
        <v>8322</v>
      </c>
      <c r="S157" s="14">
        <v>41894.879606481481</v>
      </c>
      <c r="T157" s="14">
        <v>41913.165972222225</v>
      </c>
    </row>
    <row r="158" spans="1:20" ht="15.5" customHeight="1" x14ac:dyDescent="0.35">
      <c r="A158">
        <v>354</v>
      </c>
      <c r="B158" s="3" t="s">
        <v>355</v>
      </c>
      <c r="C158" s="3" t="s">
        <v>4464</v>
      </c>
      <c r="D158" s="6">
        <v>3500</v>
      </c>
      <c r="E158" s="8">
        <v>3638</v>
      </c>
      <c r="F158" t="s">
        <v>8218</v>
      </c>
      <c r="G158" t="s">
        <v>8223</v>
      </c>
      <c r="H158" t="s">
        <v>8245</v>
      </c>
      <c r="I158">
        <v>1460141521</v>
      </c>
      <c r="J158">
        <v>1457553121</v>
      </c>
      <c r="K158" t="b">
        <v>1</v>
      </c>
      <c r="L158">
        <v>29</v>
      </c>
      <c r="M158" t="b">
        <v>1</v>
      </c>
      <c r="N158" t="s">
        <v>8267</v>
      </c>
      <c r="O158">
        <v>104</v>
      </c>
      <c r="P158">
        <v>125.45</v>
      </c>
      <c r="Q158" s="10" t="s">
        <v>8321</v>
      </c>
      <c r="R158" t="s">
        <v>8322</v>
      </c>
      <c r="S158" s="14">
        <v>42438.827789351853</v>
      </c>
      <c r="T158" s="14">
        <v>42468.786122685182</v>
      </c>
    </row>
    <row r="159" spans="1:20" ht="15.5" customHeight="1" x14ac:dyDescent="0.35">
      <c r="A159">
        <v>270</v>
      </c>
      <c r="B159" s="3" t="s">
        <v>271</v>
      </c>
      <c r="C159" s="3" t="s">
        <v>4380</v>
      </c>
      <c r="D159" s="6">
        <v>2300</v>
      </c>
      <c r="E159" s="8">
        <v>3510</v>
      </c>
      <c r="F159" t="s">
        <v>8218</v>
      </c>
      <c r="G159" t="s">
        <v>8223</v>
      </c>
      <c r="H159" t="s">
        <v>8245</v>
      </c>
      <c r="I159">
        <v>1306296000</v>
      </c>
      <c r="J159">
        <v>1301950070</v>
      </c>
      <c r="K159" t="b">
        <v>1</v>
      </c>
      <c r="L159">
        <v>61</v>
      </c>
      <c r="M159" t="b">
        <v>1</v>
      </c>
      <c r="N159" t="s">
        <v>8267</v>
      </c>
      <c r="O159">
        <v>153</v>
      </c>
      <c r="P159">
        <v>57.54</v>
      </c>
      <c r="Q159" s="10" t="s">
        <v>8321</v>
      </c>
      <c r="R159" t="s">
        <v>8322</v>
      </c>
      <c r="S159" s="14">
        <v>40637.866550925923</v>
      </c>
      <c r="T159" s="14">
        <v>40688.166666666664</v>
      </c>
    </row>
    <row r="160" spans="1:20" ht="15.5" customHeight="1" x14ac:dyDescent="0.35">
      <c r="A160">
        <v>378</v>
      </c>
      <c r="B160" s="3" t="s">
        <v>379</v>
      </c>
      <c r="C160" s="3" t="s">
        <v>4488</v>
      </c>
      <c r="D160" s="6">
        <v>3000</v>
      </c>
      <c r="E160" s="8">
        <v>3353</v>
      </c>
      <c r="F160" t="s">
        <v>8218</v>
      </c>
      <c r="G160" t="s">
        <v>8228</v>
      </c>
      <c r="H160" t="s">
        <v>8250</v>
      </c>
      <c r="I160">
        <v>1453765920</v>
      </c>
      <c r="J160">
        <v>1451655808</v>
      </c>
      <c r="K160" t="b">
        <v>0</v>
      </c>
      <c r="L160">
        <v>83</v>
      </c>
      <c r="M160" t="b">
        <v>1</v>
      </c>
      <c r="N160" t="s">
        <v>8267</v>
      </c>
      <c r="O160">
        <v>112</v>
      </c>
      <c r="P160">
        <v>40.4</v>
      </c>
      <c r="Q160" s="10" t="s">
        <v>8321</v>
      </c>
      <c r="R160" t="s">
        <v>8322</v>
      </c>
      <c r="S160" s="14">
        <v>42370.571851851855</v>
      </c>
      <c r="T160" s="14">
        <v>42394.994444444441</v>
      </c>
    </row>
    <row r="161" spans="1:20" ht="15.5" customHeight="1" x14ac:dyDescent="0.35">
      <c r="A161">
        <v>412</v>
      </c>
      <c r="B161" s="3" t="s">
        <v>413</v>
      </c>
      <c r="C161" s="3" t="s">
        <v>4522</v>
      </c>
      <c r="D161" s="6">
        <v>2500</v>
      </c>
      <c r="E161" s="8">
        <v>3171</v>
      </c>
      <c r="F161" t="s">
        <v>8218</v>
      </c>
      <c r="G161" t="s">
        <v>8223</v>
      </c>
      <c r="H161" t="s">
        <v>8245</v>
      </c>
      <c r="I161">
        <v>1343238578</v>
      </c>
      <c r="J161">
        <v>1341856178</v>
      </c>
      <c r="K161" t="b">
        <v>0</v>
      </c>
      <c r="L161">
        <v>55</v>
      </c>
      <c r="M161" t="b">
        <v>1</v>
      </c>
      <c r="N161" t="s">
        <v>8267</v>
      </c>
      <c r="O161">
        <v>127</v>
      </c>
      <c r="P161">
        <v>57.65</v>
      </c>
      <c r="Q161" s="10" t="s">
        <v>8321</v>
      </c>
      <c r="R161" t="s">
        <v>8322</v>
      </c>
      <c r="S161" s="14">
        <v>41099.742800925924</v>
      </c>
      <c r="T161" s="14">
        <v>41115.742800925924</v>
      </c>
    </row>
    <row r="162" spans="1:20" ht="15.5" customHeight="1" x14ac:dyDescent="0.35">
      <c r="A162">
        <v>405</v>
      </c>
      <c r="B162" s="3" t="s">
        <v>406</v>
      </c>
      <c r="C162" s="3" t="s">
        <v>4515</v>
      </c>
      <c r="D162" s="6">
        <v>2820</v>
      </c>
      <c r="E162" s="8">
        <v>3036</v>
      </c>
      <c r="F162" t="s">
        <v>8218</v>
      </c>
      <c r="G162" t="s">
        <v>8223</v>
      </c>
      <c r="H162" t="s">
        <v>8245</v>
      </c>
      <c r="I162">
        <v>1394071339</v>
      </c>
      <c r="J162">
        <v>1391479339</v>
      </c>
      <c r="K162" t="b">
        <v>0</v>
      </c>
      <c r="L162">
        <v>55</v>
      </c>
      <c r="M162" t="b">
        <v>1</v>
      </c>
      <c r="N162" t="s">
        <v>8267</v>
      </c>
      <c r="O162">
        <v>108</v>
      </c>
      <c r="P162">
        <v>55.2</v>
      </c>
      <c r="Q162" s="10" t="s">
        <v>8321</v>
      </c>
      <c r="R162" t="s">
        <v>8322</v>
      </c>
      <c r="S162" s="14">
        <v>41674.08494212963</v>
      </c>
      <c r="T162" s="14">
        <v>41704.08494212963</v>
      </c>
    </row>
    <row r="163" spans="1:20" ht="15.5" customHeight="1" x14ac:dyDescent="0.35">
      <c r="A163">
        <v>337</v>
      </c>
      <c r="B163" s="3" t="s">
        <v>338</v>
      </c>
      <c r="C163" s="3" t="s">
        <v>4447</v>
      </c>
      <c r="D163" s="6">
        <v>3000</v>
      </c>
      <c r="E163" s="8">
        <v>3035.05</v>
      </c>
      <c r="F163" t="s">
        <v>8218</v>
      </c>
      <c r="G163" t="s">
        <v>8223</v>
      </c>
      <c r="H163" t="s">
        <v>8245</v>
      </c>
      <c r="I163">
        <v>1426298708</v>
      </c>
      <c r="J163">
        <v>1423710308</v>
      </c>
      <c r="K163" t="b">
        <v>1</v>
      </c>
      <c r="L163">
        <v>31</v>
      </c>
      <c r="M163" t="b">
        <v>1</v>
      </c>
      <c r="N163" t="s">
        <v>8267</v>
      </c>
      <c r="O163">
        <v>101</v>
      </c>
      <c r="P163">
        <v>97.9</v>
      </c>
      <c r="Q163" s="10" t="s">
        <v>8321</v>
      </c>
      <c r="R163" t="s">
        <v>8322</v>
      </c>
      <c r="S163" s="14">
        <v>42047.128564814819</v>
      </c>
      <c r="T163" s="14">
        <v>42077.086898148147</v>
      </c>
    </row>
    <row r="164" spans="1:20" ht="15.5" customHeight="1" x14ac:dyDescent="0.35">
      <c r="A164">
        <v>406</v>
      </c>
      <c r="B164" s="3" t="s">
        <v>407</v>
      </c>
      <c r="C164" s="3" t="s">
        <v>4516</v>
      </c>
      <c r="D164" s="6">
        <v>2800</v>
      </c>
      <c r="E164" s="8">
        <v>3015.73</v>
      </c>
      <c r="F164" t="s">
        <v>8218</v>
      </c>
      <c r="G164" t="s">
        <v>8223</v>
      </c>
      <c r="H164" t="s">
        <v>8245</v>
      </c>
      <c r="I164">
        <v>1304920740</v>
      </c>
      <c r="J164">
        <v>1301975637</v>
      </c>
      <c r="K164" t="b">
        <v>0</v>
      </c>
      <c r="L164">
        <v>35</v>
      </c>
      <c r="M164" t="b">
        <v>1</v>
      </c>
      <c r="N164" t="s">
        <v>8267</v>
      </c>
      <c r="O164">
        <v>108</v>
      </c>
      <c r="P164">
        <v>86.16</v>
      </c>
      <c r="Q164" s="10" t="s">
        <v>8321</v>
      </c>
      <c r="R164" t="s">
        <v>8322</v>
      </c>
      <c r="S164" s="14">
        <v>40638.162465277775</v>
      </c>
      <c r="T164" s="14">
        <v>40672.249305555553</v>
      </c>
    </row>
    <row r="165" spans="1:20" ht="15.5" customHeight="1" x14ac:dyDescent="0.35">
      <c r="A165">
        <v>306</v>
      </c>
      <c r="B165" s="3" t="s">
        <v>307</v>
      </c>
      <c r="C165" s="3" t="s">
        <v>4416</v>
      </c>
      <c r="D165" s="6">
        <v>1000</v>
      </c>
      <c r="E165" s="8">
        <v>2929</v>
      </c>
      <c r="F165" t="s">
        <v>8218</v>
      </c>
      <c r="G165" t="s">
        <v>8223</v>
      </c>
      <c r="H165" t="s">
        <v>8245</v>
      </c>
      <c r="I165">
        <v>1363806333</v>
      </c>
      <c r="J165">
        <v>1362081933</v>
      </c>
      <c r="K165" t="b">
        <v>1</v>
      </c>
      <c r="L165">
        <v>80</v>
      </c>
      <c r="M165" t="b">
        <v>1</v>
      </c>
      <c r="N165" t="s">
        <v>8267</v>
      </c>
      <c r="O165">
        <v>293</v>
      </c>
      <c r="P165">
        <v>36.61</v>
      </c>
      <c r="Q165" s="10" t="s">
        <v>8321</v>
      </c>
      <c r="R165" t="s">
        <v>8322</v>
      </c>
      <c r="S165" s="14">
        <v>41333.837187500001</v>
      </c>
      <c r="T165" s="14">
        <v>41353.795520833337</v>
      </c>
    </row>
    <row r="166" spans="1:20" ht="15.5" customHeight="1" x14ac:dyDescent="0.35">
      <c r="A166">
        <v>402</v>
      </c>
      <c r="B166" s="3" t="s">
        <v>403</v>
      </c>
      <c r="C166" s="3" t="s">
        <v>4512</v>
      </c>
      <c r="D166" s="6">
        <v>2000</v>
      </c>
      <c r="E166" s="8">
        <v>2833</v>
      </c>
      <c r="F166" t="s">
        <v>8218</v>
      </c>
      <c r="G166" t="s">
        <v>8223</v>
      </c>
      <c r="H166" t="s">
        <v>8245</v>
      </c>
      <c r="I166">
        <v>1446731817</v>
      </c>
      <c r="J166">
        <v>1444913817</v>
      </c>
      <c r="K166" t="b">
        <v>0</v>
      </c>
      <c r="L166">
        <v>43</v>
      </c>
      <c r="M166" t="b">
        <v>1</v>
      </c>
      <c r="N166" t="s">
        <v>8267</v>
      </c>
      <c r="O166">
        <v>142</v>
      </c>
      <c r="P166">
        <v>65.88</v>
      </c>
      <c r="Q166" s="10" t="s">
        <v>8321</v>
      </c>
      <c r="R166" t="s">
        <v>8322</v>
      </c>
      <c r="S166" s="14">
        <v>42292.539548611108</v>
      </c>
      <c r="T166" s="14">
        <v>42313.58121527778</v>
      </c>
    </row>
    <row r="167" spans="1:20" ht="15.5" customHeight="1" x14ac:dyDescent="0.35">
      <c r="A167">
        <v>376</v>
      </c>
      <c r="B167" s="3" t="s">
        <v>377</v>
      </c>
      <c r="C167" s="3" t="s">
        <v>4486</v>
      </c>
      <c r="D167" s="6">
        <v>2450</v>
      </c>
      <c r="E167" s="8">
        <v>2596</v>
      </c>
      <c r="F167" t="s">
        <v>8218</v>
      </c>
      <c r="G167" t="s">
        <v>8224</v>
      </c>
      <c r="H167" t="s">
        <v>8246</v>
      </c>
      <c r="I167">
        <v>1472122316</v>
      </c>
      <c r="J167">
        <v>1469443916</v>
      </c>
      <c r="K167" t="b">
        <v>0</v>
      </c>
      <c r="L167">
        <v>48</v>
      </c>
      <c r="M167" t="b">
        <v>1</v>
      </c>
      <c r="N167" t="s">
        <v>8267</v>
      </c>
      <c r="O167">
        <v>106</v>
      </c>
      <c r="P167">
        <v>54.08</v>
      </c>
      <c r="Q167" s="10" t="s">
        <v>8321</v>
      </c>
      <c r="R167" t="s">
        <v>8322</v>
      </c>
      <c r="S167" s="14">
        <v>42576.452731481477</v>
      </c>
      <c r="T167" s="14">
        <v>42607.452731481477</v>
      </c>
    </row>
    <row r="168" spans="1:20" ht="15.5" customHeight="1" x14ac:dyDescent="0.35">
      <c r="A168">
        <v>383</v>
      </c>
      <c r="B168" s="3" t="s">
        <v>384</v>
      </c>
      <c r="C168" s="3" t="s">
        <v>4493</v>
      </c>
      <c r="D168" s="6">
        <v>999</v>
      </c>
      <c r="E168" s="8">
        <v>2065</v>
      </c>
      <c r="F168" t="s">
        <v>8218</v>
      </c>
      <c r="G168" t="s">
        <v>8223</v>
      </c>
      <c r="H168" t="s">
        <v>8245</v>
      </c>
      <c r="I168">
        <v>1400467759</v>
      </c>
      <c r="J168">
        <v>1398480559</v>
      </c>
      <c r="K168" t="b">
        <v>0</v>
      </c>
      <c r="L168">
        <v>48</v>
      </c>
      <c r="M168" t="b">
        <v>1</v>
      </c>
      <c r="N168" t="s">
        <v>8267</v>
      </c>
      <c r="O168">
        <v>207</v>
      </c>
      <c r="P168">
        <v>43.02</v>
      </c>
      <c r="Q168" s="10" t="s">
        <v>8321</v>
      </c>
      <c r="R168" t="s">
        <v>8322</v>
      </c>
      <c r="S168" s="14">
        <v>41755.117581018516</v>
      </c>
      <c r="T168" s="14">
        <v>41778.117581018516</v>
      </c>
    </row>
    <row r="169" spans="1:20" ht="15.5" customHeight="1" x14ac:dyDescent="0.35">
      <c r="A169">
        <v>407</v>
      </c>
      <c r="B169" s="3" t="s">
        <v>408</v>
      </c>
      <c r="C169" s="3" t="s">
        <v>4517</v>
      </c>
      <c r="D169" s="6">
        <v>2000</v>
      </c>
      <c r="E169" s="8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>
        <v>92.32</v>
      </c>
      <c r="Q169" s="10" t="s">
        <v>8321</v>
      </c>
      <c r="R169" t="s">
        <v>8322</v>
      </c>
      <c r="S169" s="14">
        <v>40806.870949074073</v>
      </c>
      <c r="T169" s="14">
        <v>40866.912615740745</v>
      </c>
    </row>
    <row r="170" spans="1:20" ht="15.5" customHeight="1" x14ac:dyDescent="0.35">
      <c r="A170">
        <v>382</v>
      </c>
      <c r="B170" s="3" t="s">
        <v>383</v>
      </c>
      <c r="C170" s="3" t="s">
        <v>4492</v>
      </c>
      <c r="D170" s="6">
        <v>600</v>
      </c>
      <c r="E170" s="8">
        <v>1535</v>
      </c>
      <c r="F170" t="s">
        <v>8218</v>
      </c>
      <c r="G170" t="s">
        <v>8223</v>
      </c>
      <c r="H170" t="s">
        <v>8245</v>
      </c>
      <c r="I170">
        <v>1346950900</v>
      </c>
      <c r="J170">
        <v>1345741300</v>
      </c>
      <c r="K170" t="b">
        <v>0</v>
      </c>
      <c r="L170">
        <v>22</v>
      </c>
      <c r="M170" t="b">
        <v>1</v>
      </c>
      <c r="N170" t="s">
        <v>8267</v>
      </c>
      <c r="O170">
        <v>256</v>
      </c>
      <c r="P170">
        <v>69.77</v>
      </c>
      <c r="Q170" s="10" t="s">
        <v>8321</v>
      </c>
      <c r="R170" t="s">
        <v>8322</v>
      </c>
      <c r="S170" s="14">
        <v>41144.709490740745</v>
      </c>
      <c r="T170" s="14">
        <v>41158.709490740745</v>
      </c>
    </row>
    <row r="171" spans="1:20" ht="15.5" customHeight="1" x14ac:dyDescent="0.35">
      <c r="A171">
        <v>253</v>
      </c>
      <c r="B171" s="3" t="s">
        <v>254</v>
      </c>
      <c r="C171" s="3" t="s">
        <v>4363</v>
      </c>
      <c r="D171" s="6">
        <v>1500</v>
      </c>
      <c r="E171" s="8">
        <v>1511</v>
      </c>
      <c r="F171" t="s">
        <v>8218</v>
      </c>
      <c r="G171" t="s">
        <v>8223</v>
      </c>
      <c r="H171" t="s">
        <v>8245</v>
      </c>
      <c r="I171">
        <v>1329320235</v>
      </c>
      <c r="J171">
        <v>1326728235</v>
      </c>
      <c r="K171" t="b">
        <v>1</v>
      </c>
      <c r="L171">
        <v>7</v>
      </c>
      <c r="M171" t="b">
        <v>1</v>
      </c>
      <c r="N171" t="s">
        <v>8267</v>
      </c>
      <c r="O171">
        <v>101</v>
      </c>
      <c r="P171">
        <v>215.86</v>
      </c>
      <c r="Q171" s="10" t="s">
        <v>8321</v>
      </c>
      <c r="R171" t="s">
        <v>8322</v>
      </c>
      <c r="S171" s="14">
        <v>40924.650868055556</v>
      </c>
      <c r="T171" s="14">
        <v>40954.650868055556</v>
      </c>
    </row>
    <row r="172" spans="1:20" ht="15.5" customHeight="1" x14ac:dyDescent="0.35">
      <c r="A172">
        <v>266</v>
      </c>
      <c r="B172" s="3" t="s">
        <v>267</v>
      </c>
      <c r="C172" s="3" t="s">
        <v>4376</v>
      </c>
      <c r="D172" s="6">
        <v>1000</v>
      </c>
      <c r="E172" s="8">
        <v>1455</v>
      </c>
      <c r="F172" t="s">
        <v>8218</v>
      </c>
      <c r="G172" t="s">
        <v>8223</v>
      </c>
      <c r="H172" t="s">
        <v>8245</v>
      </c>
      <c r="I172">
        <v>1271994660</v>
      </c>
      <c r="J172">
        <v>1264565507</v>
      </c>
      <c r="K172" t="b">
        <v>1</v>
      </c>
      <c r="L172">
        <v>36</v>
      </c>
      <c r="M172" t="b">
        <v>1</v>
      </c>
      <c r="N172" t="s">
        <v>8267</v>
      </c>
      <c r="O172">
        <v>146</v>
      </c>
      <c r="P172">
        <v>40.42</v>
      </c>
      <c r="Q172" s="10" t="s">
        <v>8321</v>
      </c>
      <c r="R172" t="s">
        <v>8322</v>
      </c>
      <c r="S172" s="14">
        <v>40205.174849537041</v>
      </c>
      <c r="T172" s="14">
        <v>40291.160416666666</v>
      </c>
    </row>
    <row r="173" spans="1:20" ht="15.5" customHeight="1" x14ac:dyDescent="0.35">
      <c r="A173">
        <v>415</v>
      </c>
      <c r="B173" s="3" t="s">
        <v>416</v>
      </c>
      <c r="C173" s="3" t="s">
        <v>4525</v>
      </c>
      <c r="D173" s="6">
        <v>1400</v>
      </c>
      <c r="E173" s="8">
        <v>1430.06</v>
      </c>
      <c r="F173" t="s">
        <v>8218</v>
      </c>
      <c r="G173" t="s">
        <v>8228</v>
      </c>
      <c r="H173" t="s">
        <v>8250</v>
      </c>
      <c r="I173">
        <v>1413547200</v>
      </c>
      <c r="J173">
        <v>1411417602</v>
      </c>
      <c r="K173" t="b">
        <v>0</v>
      </c>
      <c r="L173">
        <v>21</v>
      </c>
      <c r="M173" t="b">
        <v>1</v>
      </c>
      <c r="N173" t="s">
        <v>8267</v>
      </c>
      <c r="O173">
        <v>102</v>
      </c>
      <c r="P173">
        <v>68.099999999999994</v>
      </c>
      <c r="Q173" s="10" t="s">
        <v>8321</v>
      </c>
      <c r="R173" t="s">
        <v>8322</v>
      </c>
      <c r="S173" s="14">
        <v>41904.851875</v>
      </c>
      <c r="T173" s="14">
        <v>41929.5</v>
      </c>
    </row>
    <row r="174" spans="1:20" ht="15.5" customHeight="1" x14ac:dyDescent="0.35">
      <c r="A174">
        <v>410</v>
      </c>
      <c r="B174" s="3" t="s">
        <v>411</v>
      </c>
      <c r="C174" s="3" t="s">
        <v>4520</v>
      </c>
      <c r="D174" s="6">
        <v>1000</v>
      </c>
      <c r="E174" s="8">
        <v>1283</v>
      </c>
      <c r="F174" t="s">
        <v>8218</v>
      </c>
      <c r="G174" t="s">
        <v>8228</v>
      </c>
      <c r="H174" t="s">
        <v>8250</v>
      </c>
      <c r="I174">
        <v>1434670397</v>
      </c>
      <c r="J174">
        <v>1429486397</v>
      </c>
      <c r="K174" t="b">
        <v>0</v>
      </c>
      <c r="L174">
        <v>7</v>
      </c>
      <c r="M174" t="b">
        <v>1</v>
      </c>
      <c r="N174" t="s">
        <v>8267</v>
      </c>
      <c r="O174">
        <v>128</v>
      </c>
      <c r="P174">
        <v>183.29</v>
      </c>
      <c r="Q174" s="10" t="s">
        <v>8321</v>
      </c>
      <c r="R174" t="s">
        <v>8322</v>
      </c>
      <c r="S174" s="14">
        <v>42113.981446759266</v>
      </c>
      <c r="T174" s="14">
        <v>42173.981446759266</v>
      </c>
    </row>
    <row r="175" spans="1:20" ht="15.5" customHeight="1" x14ac:dyDescent="0.35">
      <c r="A175">
        <v>416</v>
      </c>
      <c r="B175" s="3" t="s">
        <v>417</v>
      </c>
      <c r="C175" s="3" t="s">
        <v>4526</v>
      </c>
      <c r="D175" s="6">
        <v>1000</v>
      </c>
      <c r="E175" s="8">
        <v>1202.17</v>
      </c>
      <c r="F175" t="s">
        <v>8218</v>
      </c>
      <c r="G175" t="s">
        <v>8223</v>
      </c>
      <c r="H175" t="s">
        <v>8245</v>
      </c>
      <c r="I175">
        <v>1391851831</v>
      </c>
      <c r="J175">
        <v>1389259831</v>
      </c>
      <c r="K175" t="b">
        <v>0</v>
      </c>
      <c r="L175">
        <v>25</v>
      </c>
      <c r="M175" t="b">
        <v>1</v>
      </c>
      <c r="N175" t="s">
        <v>8267</v>
      </c>
      <c r="O175">
        <v>120</v>
      </c>
      <c r="P175">
        <v>48.09</v>
      </c>
      <c r="Q175" s="10" t="s">
        <v>8321</v>
      </c>
      <c r="R175" t="s">
        <v>8322</v>
      </c>
      <c r="S175" s="14">
        <v>41648.396192129629</v>
      </c>
      <c r="T175" s="14">
        <v>41678.396192129629</v>
      </c>
    </row>
    <row r="176" spans="1:20" ht="15.5" customHeight="1" x14ac:dyDescent="0.35">
      <c r="A176">
        <v>310</v>
      </c>
      <c r="B176" s="3" t="s">
        <v>311</v>
      </c>
      <c r="C176" s="3" t="s">
        <v>4420</v>
      </c>
      <c r="D176" s="6">
        <v>1000</v>
      </c>
      <c r="E176" s="8">
        <v>1041.29</v>
      </c>
      <c r="F176" t="s">
        <v>8218</v>
      </c>
      <c r="G176" t="s">
        <v>8223</v>
      </c>
      <c r="H176" t="s">
        <v>8245</v>
      </c>
      <c r="I176">
        <v>1319076000</v>
      </c>
      <c r="J176">
        <v>1317788623</v>
      </c>
      <c r="K176" t="b">
        <v>1</v>
      </c>
      <c r="L176">
        <v>36</v>
      </c>
      <c r="M176" t="b">
        <v>1</v>
      </c>
      <c r="N176" t="s">
        <v>8267</v>
      </c>
      <c r="O176">
        <v>104</v>
      </c>
      <c r="P176">
        <v>28.92</v>
      </c>
      <c r="Q176" s="10" t="s">
        <v>8321</v>
      </c>
      <c r="R176" t="s">
        <v>8322</v>
      </c>
      <c r="S176" s="14">
        <v>40821.183136574073</v>
      </c>
      <c r="T176" s="14">
        <v>40836.083333333336</v>
      </c>
    </row>
    <row r="177" spans="1:20" ht="15.5" customHeight="1" x14ac:dyDescent="0.35">
      <c r="A177">
        <v>390</v>
      </c>
      <c r="B177" s="3" t="s">
        <v>391</v>
      </c>
      <c r="C177" s="3" t="s">
        <v>4500</v>
      </c>
      <c r="D177" s="6">
        <v>1000</v>
      </c>
      <c r="E177" s="8">
        <v>1000</v>
      </c>
      <c r="F177" t="s">
        <v>8218</v>
      </c>
      <c r="G177" t="s">
        <v>8223</v>
      </c>
      <c r="H177" t="s">
        <v>8245</v>
      </c>
      <c r="I177">
        <v>1431046372</v>
      </c>
      <c r="J177">
        <v>1429318372</v>
      </c>
      <c r="K177" t="b">
        <v>0</v>
      </c>
      <c r="L177">
        <v>14</v>
      </c>
      <c r="M177" t="b">
        <v>1</v>
      </c>
      <c r="N177" t="s">
        <v>8267</v>
      </c>
      <c r="O177">
        <v>100</v>
      </c>
      <c r="P177">
        <v>71.430000000000007</v>
      </c>
      <c r="Q177" s="10" t="s">
        <v>8321</v>
      </c>
      <c r="R177" t="s">
        <v>8322</v>
      </c>
      <c r="S177" s="14">
        <v>42112.036712962959</v>
      </c>
      <c r="T177" s="14">
        <v>42132.036712962959</v>
      </c>
    </row>
    <row r="178" spans="1:20" ht="15.5" customHeight="1" x14ac:dyDescent="0.35">
      <c r="A178">
        <v>409</v>
      </c>
      <c r="B178" s="3" t="s">
        <v>410</v>
      </c>
      <c r="C178" s="3" t="s">
        <v>4519</v>
      </c>
      <c r="D178" s="6">
        <v>500</v>
      </c>
      <c r="E178" s="8">
        <v>684</v>
      </c>
      <c r="F178" t="s">
        <v>8218</v>
      </c>
      <c r="G178" t="s">
        <v>8224</v>
      </c>
      <c r="H178" t="s">
        <v>8246</v>
      </c>
      <c r="I178">
        <v>1469220144</v>
      </c>
      <c r="J178">
        <v>1466628144</v>
      </c>
      <c r="K178" t="b">
        <v>0</v>
      </c>
      <c r="L178">
        <v>15</v>
      </c>
      <c r="M178" t="b">
        <v>1</v>
      </c>
      <c r="N178" t="s">
        <v>8267</v>
      </c>
      <c r="O178">
        <v>137</v>
      </c>
      <c r="P178">
        <v>45.6</v>
      </c>
      <c r="Q178" s="10" t="s">
        <v>8321</v>
      </c>
      <c r="R178" t="s">
        <v>8322</v>
      </c>
      <c r="S178" s="14">
        <v>42543.862777777773</v>
      </c>
      <c r="T178" s="14">
        <v>42573.862777777773</v>
      </c>
    </row>
    <row r="179" spans="1:20" ht="15.5" customHeight="1" x14ac:dyDescent="0.35">
      <c r="A179">
        <v>386</v>
      </c>
      <c r="B179" s="3" t="s">
        <v>387</v>
      </c>
      <c r="C179" s="3" t="s">
        <v>4496</v>
      </c>
      <c r="D179" s="6">
        <v>600</v>
      </c>
      <c r="E179" s="8">
        <v>601</v>
      </c>
      <c r="F179" t="s">
        <v>8218</v>
      </c>
      <c r="G179" t="s">
        <v>8223</v>
      </c>
      <c r="H179" t="s">
        <v>8245</v>
      </c>
      <c r="I179">
        <v>1439246991</v>
      </c>
      <c r="J179">
        <v>1437950991</v>
      </c>
      <c r="K179" t="b">
        <v>0</v>
      </c>
      <c r="L179">
        <v>13</v>
      </c>
      <c r="M179" t="b">
        <v>1</v>
      </c>
      <c r="N179" t="s">
        <v>8267</v>
      </c>
      <c r="O179">
        <v>100</v>
      </c>
      <c r="P179">
        <v>46.23</v>
      </c>
      <c r="Q179" s="10" t="s">
        <v>8321</v>
      </c>
      <c r="R179" t="s">
        <v>8322</v>
      </c>
      <c r="S179" s="14">
        <v>42211.951284722221</v>
      </c>
      <c r="T179" s="14">
        <v>42226.951284722221</v>
      </c>
    </row>
    <row r="180" spans="1:20" ht="15.5" customHeight="1" x14ac:dyDescent="0.35">
      <c r="A180">
        <v>375</v>
      </c>
      <c r="B180" s="3" t="s">
        <v>376</v>
      </c>
      <c r="C180" s="3" t="s">
        <v>4485</v>
      </c>
      <c r="D180" s="6">
        <v>500</v>
      </c>
      <c r="E180" s="8">
        <v>600</v>
      </c>
      <c r="F180" t="s">
        <v>8218</v>
      </c>
      <c r="G180" t="s">
        <v>8223</v>
      </c>
      <c r="H180" t="s">
        <v>8245</v>
      </c>
      <c r="I180">
        <v>1393694280</v>
      </c>
      <c r="J180">
        <v>1390088311</v>
      </c>
      <c r="K180" t="b">
        <v>0</v>
      </c>
      <c r="L180">
        <v>14</v>
      </c>
      <c r="M180" t="b">
        <v>1</v>
      </c>
      <c r="N180" t="s">
        <v>8267</v>
      </c>
      <c r="O180">
        <v>120</v>
      </c>
      <c r="P180">
        <v>42.86</v>
      </c>
      <c r="Q180" s="10" t="s">
        <v>8321</v>
      </c>
      <c r="R180" t="s">
        <v>8322</v>
      </c>
      <c r="S180" s="14">
        <v>41657.985081018516</v>
      </c>
      <c r="T180" s="14">
        <v>41699.720833333333</v>
      </c>
    </row>
    <row r="181" spans="1:20" ht="15.5" customHeight="1" x14ac:dyDescent="0.35">
      <c r="A181">
        <v>372</v>
      </c>
      <c r="B181" s="3" t="s">
        <v>373</v>
      </c>
      <c r="C181" s="3" t="s">
        <v>4482</v>
      </c>
      <c r="D181" s="6">
        <v>300</v>
      </c>
      <c r="E181" s="8">
        <v>376</v>
      </c>
      <c r="F181" t="s">
        <v>8218</v>
      </c>
      <c r="G181" t="s">
        <v>8224</v>
      </c>
      <c r="H181" t="s">
        <v>8246</v>
      </c>
      <c r="I181">
        <v>1459872000</v>
      </c>
      <c r="J181">
        <v>1456408244</v>
      </c>
      <c r="K181" t="b">
        <v>0</v>
      </c>
      <c r="L181">
        <v>9</v>
      </c>
      <c r="M181" t="b">
        <v>1</v>
      </c>
      <c r="N181" t="s">
        <v>8267</v>
      </c>
      <c r="O181">
        <v>125</v>
      </c>
      <c r="P181">
        <v>41.78</v>
      </c>
      <c r="Q181" s="10" t="s">
        <v>8321</v>
      </c>
      <c r="R181" t="s">
        <v>8322</v>
      </c>
      <c r="S181" s="14">
        <v>42425.576898148152</v>
      </c>
      <c r="T181" s="14">
        <v>42465.666666666672</v>
      </c>
    </row>
  </sheetData>
  <autoFilter ref="A1:T1" xr:uid="{0C84E442-55D8-4B6D-B73D-D029D06A30CF}"/>
  <conditionalFormatting sqref="F1:F18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181 R1:T1">
    <cfRule type="colorScale" priority="1">
      <colorScale>
        <cfvo type="min"/>
        <cfvo type="percent" val="90"/>
        <color rgb="FFFFA7A7"/>
        <color theme="4" tint="0.7999816888943144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713" activePane="bottomLeft" state="frozen"/>
      <selection pane="bottomLeft" activeCell="B713" sqref="B713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3.81640625" style="6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1796875" customWidth="1"/>
    <col min="16" max="16" width="19.90625" customWidth="1"/>
    <col min="17" max="17" width="23.26953125" customWidth="1"/>
    <col min="18" max="18" width="14.453125" customWidth="1"/>
    <col min="19" max="19" width="23.08984375" customWidth="1"/>
    <col min="20" max="20" width="20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IFERROR(ROUND(E2/L2,2),"N/A")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IFERROR(ROUND(E3/L3,2),"N/A")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58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58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IFERROR(ROUND(E67/L67,2),"N/A")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58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3.5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IFERROR(ROUND(E131/L131,2),"N/A")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IFERROR(ROUND(E195/L195,2),"N/A")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IFERROR(ROUND(E259/L259,2),"N/A")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58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58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58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IFERROR(ROUND(E323/L323,2),"N/A")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58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IFERROR(ROUND(E387/L387,2),"N/A")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IFERROR(ROUND(E451/L451,2),"N/A")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58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IFERROR(ROUND(E515/L515,2),"N/A")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IFERROR(ROUND(E579/L579,2),"N/A")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IFERROR(ROUND(E643/L643,2),"N/A")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IFERROR(ROUND(E707/L707,2),"N/A")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58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IFERROR(ROUND(E771/L771,2),"N/A")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58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IFERROR(ROUND(E835/L835,2),"N/A")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IFERROR(ROUND(E899/L899,2),"N/A")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58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IFERROR(ROUND(E963/L963,2),"N/A")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IFERROR(ROUND(E1027/L1027,2),"N/A")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IFERROR(ROUND(E1091/L1091,2),"N/A")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58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IFERROR(ROUND(E1155/L1155,2),"N/A")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IFERROR(ROUND(E1219/L1219,2),"N/A")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58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IFERROR(ROUND(E1283/L1283,2),"N/A")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IFERROR(ROUND(E1347/L1347,2),"N/A")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58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IFERROR(ROUND(E1411/L1411,2),"N/A")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IFERROR(ROUND(E1475/L1475,2),"N/A")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58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58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IFERROR(ROUND(E1539/L1539,2),"N/A")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58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IFERROR(ROUND(E1603/L1603,2),"N/A")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58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58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IFERROR(ROUND(E1667/L1667,2),"N/A")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IFERROR(ROUND(E1731/L1731,2),"N/A")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IFERROR(ROUND(E1795/L1795,2),"N/A")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58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58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IFERROR(ROUND(E1859/L1859,2),"N/A")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IFERROR(ROUND(E1923/L1923,2),"N/A")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IFERROR(ROUND(E1987/L1987,2),"N/A")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58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IFERROR(ROUND(E2051/L2051,2),"N/A")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58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IFERROR(ROUND(E2115/L2115,2),"N/A")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IFERROR(ROUND(E2243/L2243,2),"N/A")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58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IFERROR(ROUND(E2307/L2307,2),"N/A")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0" ht="58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IFERROR(ROUND(E2371/L2371,2),"N/A")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IFERROR(ROUND(E2435/L2435,2),"N/A")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58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IFERROR(ROUND(E2499/L2499,2),"N/A")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58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IFERROR(ROUND(E2563/L2563,2),"N/A")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IFERROR(ROUND(E2627/L2627,2),"N/A")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IFERROR(ROUND(E2691/L2691,2),"N/A")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58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58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IFERROR(ROUND(E2755/L2755,2),"N/A")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58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58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IFERROR(ROUND(E2819/L2819,2),"N/A")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58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0" ht="58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IFERROR(ROUND(E2883/L2883,2),"N/A")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58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58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IFERROR(ROUND(E2947/L2947,2),"N/A")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IFERROR(ROUND(E3011/L3011,2),"N/A")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0" ht="43.5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IFERROR(ROUND(E3075/L3075,2),"N/A")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58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IFERROR(ROUND(E3139/L3139,2),"N/A")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58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IFERROR(ROUND(E3203/L3203,2),"N/A")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IFERROR(ROUND(E3267/L3267,2),"N/A")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58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IFERROR(ROUND(E3331/L3331,2),"N/A")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IFERROR(ROUND(E3395/L3395,2),"N/A")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IFERROR(ROUND(E3459/L3459,2),"N/A")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58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IFERROR(ROUND(E3523/L3523,2),"N/A")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0" ht="43.5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58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IFERROR(ROUND(E3587/L3587,2),"N/A")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IFERROR(ROUND(E3651/L3651,2),"N/A")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58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58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43.5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N/A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str">
        <f t="shared" si="229"/>
        <v>N/A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str">
        <f t="shared" si="229"/>
        <v>N/A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str">
        <f t="shared" si="229"/>
        <v>N/A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str">
        <f t="shared" si="229"/>
        <v>N/A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str">
        <f t="shared" si="229"/>
        <v>N/A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str">
        <f t="shared" si="229"/>
        <v>N/A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str">
        <f t="shared" si="229"/>
        <v>N/A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str">
        <f t="shared" si="229"/>
        <v>N/A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str">
        <f t="shared" ref="P3715:P3778" si="233">IFERROR(ROUND(E3715/L3715,2),"N/A")</f>
        <v>N/A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str">
        <f t="shared" si="233"/>
        <v>N/A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str">
        <f t="shared" si="233"/>
        <v>N/A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str">
        <f t="shared" si="233"/>
        <v>N/A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N/A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str">
        <f t="shared" si="233"/>
        <v>N/A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str">
        <f t="shared" si="233"/>
        <v>N/A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str">
        <f t="shared" si="233"/>
        <v>N/A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str">
        <f t="shared" si="233"/>
        <v>N/A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str">
        <f t="shared" si="233"/>
        <v>N/A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N/A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str">
        <f t="shared" si="233"/>
        <v>N/A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str">
        <f t="shared" si="233"/>
        <v>N/A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str">
        <f t="shared" si="233"/>
        <v>N/A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str">
        <f t="shared" si="233"/>
        <v>N/A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str">
        <f t="shared" si="233"/>
        <v>N/A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str">
        <f t="shared" si="233"/>
        <v>N/A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str">
        <f t="shared" si="233"/>
        <v>N/A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N/A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str">
        <f t="shared" si="233"/>
        <v>N/A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str">
        <f t="shared" si="233"/>
        <v>N/A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str">
        <f t="shared" si="233"/>
        <v>N/A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str">
        <f t="shared" si="233"/>
        <v>N/A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str">
        <f t="shared" si="233"/>
        <v>N/A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str">
        <f t="shared" si="233"/>
        <v>N/A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str">
        <f t="shared" si="233"/>
        <v>N/A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str">
        <f t="shared" si="233"/>
        <v>N/A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str">
        <f t="shared" si="233"/>
        <v>N/A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str">
        <f t="shared" si="233"/>
        <v>N/A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str">
        <f t="shared" si="233"/>
        <v>N/A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str">
        <f t="shared" si="233"/>
        <v>N/A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str">
        <f t="shared" si="233"/>
        <v>N/A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str">
        <f t="shared" si="233"/>
        <v>N/A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str">
        <f t="shared" si="233"/>
        <v>N/A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str">
        <f t="shared" si="233"/>
        <v>N/A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str">
        <f t="shared" si="233"/>
        <v>N/A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str">
        <f t="shared" si="233"/>
        <v>N/A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str">
        <f t="shared" si="233"/>
        <v>N/A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str">
        <f t="shared" si="233"/>
        <v>N/A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str">
        <f t="shared" si="233"/>
        <v>N/A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str">
        <f t="shared" si="233"/>
        <v>N/A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str">
        <f t="shared" si="233"/>
        <v>N/A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str">
        <f t="shared" si="233"/>
        <v>N/A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str">
        <f t="shared" si="233"/>
        <v>N/A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str">
        <f t="shared" si="233"/>
        <v>N/A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str">
        <f t="shared" si="233"/>
        <v>N/A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str">
        <f t="shared" si="233"/>
        <v>N/A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str">
        <f t="shared" si="233"/>
        <v>N/A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str">
        <f t="shared" si="233"/>
        <v>N/A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N/A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str">
        <f t="shared" si="233"/>
        <v>N/A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str">
        <f t="shared" si="233"/>
        <v>N/A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str">
        <f t="shared" si="233"/>
        <v>N/A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str">
        <f t="shared" si="233"/>
        <v>N/A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str">
        <f t="shared" si="233"/>
        <v>N/A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str">
        <f t="shared" si="233"/>
        <v>N/A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str">
        <f t="shared" si="233"/>
        <v>N/A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str">
        <f t="shared" si="233"/>
        <v>N/A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str">
        <f t="shared" si="233"/>
        <v>N/A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str">
        <f t="shared" si="233"/>
        <v>N/A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str">
        <f t="shared" si="233"/>
        <v>N/A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str">
        <f t="shared" si="233"/>
        <v>N/A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str">
        <f t="shared" si="233"/>
        <v>N/A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str">
        <f t="shared" si="233"/>
        <v>N/A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str">
        <f t="shared" ref="P3779:P3842" si="237">IFERROR(ROUND(E3779/L3779,2),"N/A")</f>
        <v>N/A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str">
        <f t="shared" si="237"/>
        <v>N/A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str">
        <f t="shared" si="237"/>
        <v>N/A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N/A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N/A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N/A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N/A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N/A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str">
        <f t="shared" si="237"/>
        <v>N/A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str">
        <f t="shared" si="237"/>
        <v>N/A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N/A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N/A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N/A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N/A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str">
        <f t="shared" si="237"/>
        <v>N/A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N/A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N/A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N/A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N/A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N/A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N/A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N/A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N/A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str">
        <f t="shared" si="237"/>
        <v>N/A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str">
        <f t="shared" si="237"/>
        <v>N/A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str">
        <f t="shared" si="237"/>
        <v>N/A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str">
        <f t="shared" si="237"/>
        <v>N/A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str">
        <f t="shared" si="237"/>
        <v>N/A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str">
        <f t="shared" si="237"/>
        <v>N/A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str">
        <f t="shared" si="237"/>
        <v>N/A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str">
        <f t="shared" si="237"/>
        <v>N/A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str">
        <f t="shared" si="237"/>
        <v>N/A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str">
        <f t="shared" si="237"/>
        <v>N/A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str">
        <f t="shared" si="237"/>
        <v>N/A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str">
        <f t="shared" si="237"/>
        <v>N/A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58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str">
        <f t="shared" si="237"/>
        <v>N/A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str">
        <f t="shared" si="237"/>
        <v>N/A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str">
        <f t="shared" si="237"/>
        <v>N/A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str">
        <f t="shared" si="237"/>
        <v>N/A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str">
        <f t="shared" si="237"/>
        <v>N/A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str">
        <f t="shared" si="237"/>
        <v>N/A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str">
        <f t="shared" si="237"/>
        <v>N/A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str">
        <f t="shared" si="237"/>
        <v>N/A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str">
        <f t="shared" si="237"/>
        <v>N/A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str">
        <f t="shared" si="237"/>
        <v>N/A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str">
        <f t="shared" si="237"/>
        <v>N/A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str">
        <f t="shared" si="237"/>
        <v>N/A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str">
        <f t="shared" si="237"/>
        <v>N/A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str">
        <f t="shared" si="237"/>
        <v>N/A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str">
        <f t="shared" si="237"/>
        <v>N/A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str">
        <f t="shared" si="237"/>
        <v>N/A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str">
        <f t="shared" si="237"/>
        <v>N/A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str">
        <f t="shared" si="237"/>
        <v>N/A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str">
        <f t="shared" si="237"/>
        <v>N/A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str">
        <f t="shared" si="237"/>
        <v>N/A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str">
        <f t="shared" si="237"/>
        <v>N/A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str">
        <f t="shared" si="237"/>
        <v>N/A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str">
        <f t="shared" si="237"/>
        <v>N/A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str">
        <f t="shared" si="237"/>
        <v>N/A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str">
        <f t="shared" si="237"/>
        <v>N/A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str">
        <f t="shared" si="237"/>
        <v>N/A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str">
        <f t="shared" si="237"/>
        <v>N/A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str">
        <f t="shared" si="237"/>
        <v>N/A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str">
        <f t="shared" si="237"/>
        <v>N/A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str">
        <f t="shared" ref="P3843:P3906" si="241">IFERROR(ROUND(E3843/L3843,2),"N/A")</f>
        <v>N/A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str">
        <f t="shared" si="241"/>
        <v>N/A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str">
        <f t="shared" si="241"/>
        <v>N/A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str">
        <f t="shared" si="241"/>
        <v>N/A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str">
        <f t="shared" si="241"/>
        <v>N/A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str">
        <f t="shared" si="241"/>
        <v>N/A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str">
        <f t="shared" si="241"/>
        <v>N/A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str">
        <f t="shared" si="241"/>
        <v>N/A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str">
        <f t="shared" si="241"/>
        <v>N/A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str">
        <f t="shared" si="241"/>
        <v>N/A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str">
        <f t="shared" si="241"/>
        <v>N/A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str">
        <f t="shared" si="241"/>
        <v>N/A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str">
        <f t="shared" si="241"/>
        <v>N/A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str">
        <f t="shared" si="241"/>
        <v>N/A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str">
        <f t="shared" si="241"/>
        <v>N/A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str">
        <f t="shared" si="241"/>
        <v>N/A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str">
        <f t="shared" si="241"/>
        <v>N/A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str">
        <f t="shared" si="241"/>
        <v>N/A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str">
        <f t="shared" si="241"/>
        <v>N/A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str">
        <f t="shared" si="241"/>
        <v>N/A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N/A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str">
        <f t="shared" si="241"/>
        <v>N/A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str">
        <f t="shared" si="241"/>
        <v>N/A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str">
        <f t="shared" si="241"/>
        <v>N/A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str">
        <f t="shared" si="241"/>
        <v>N/A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str">
        <f t="shared" si="241"/>
        <v>N/A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str">
        <f t="shared" si="241"/>
        <v>N/A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str">
        <f t="shared" si="241"/>
        <v>N/A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str">
        <f t="shared" si="241"/>
        <v>N/A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str">
        <f t="shared" si="241"/>
        <v>N/A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str">
        <f t="shared" si="241"/>
        <v>N/A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str">
        <f t="shared" si="241"/>
        <v>N/A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str">
        <f t="shared" si="241"/>
        <v>N/A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str">
        <f t="shared" si="241"/>
        <v>N/A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str">
        <f t="shared" si="241"/>
        <v>N/A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str">
        <f t="shared" si="241"/>
        <v>N/A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str">
        <f t="shared" si="241"/>
        <v>N/A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str">
        <f t="shared" si="241"/>
        <v>N/A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str">
        <f t="shared" si="241"/>
        <v>N/A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str">
        <f t="shared" si="241"/>
        <v>N/A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str">
        <f t="shared" si="241"/>
        <v>N/A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str">
        <f t="shared" si="241"/>
        <v>N/A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str">
        <f t="shared" si="241"/>
        <v>N/A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58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str">
        <f t="shared" si="241"/>
        <v>N/A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str">
        <f t="shared" si="241"/>
        <v>N/A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str">
        <f t="shared" si="241"/>
        <v>N/A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str">
        <f t="shared" si="241"/>
        <v>N/A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str">
        <f t="shared" si="241"/>
        <v>N/A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str">
        <f t="shared" si="241"/>
        <v>N/A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str">
        <f t="shared" si="241"/>
        <v>N/A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str">
        <f t="shared" si="241"/>
        <v>N/A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str">
        <f t="shared" si="241"/>
        <v>N/A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str">
        <f t="shared" si="241"/>
        <v>N/A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str">
        <f t="shared" si="241"/>
        <v>N/A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str">
        <f t="shared" si="241"/>
        <v>N/A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str">
        <f t="shared" si="241"/>
        <v>N/A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str">
        <f t="shared" si="241"/>
        <v>N/A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str">
        <f t="shared" si="241"/>
        <v>N/A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str">
        <f t="shared" si="241"/>
        <v>N/A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str">
        <f t="shared" si="241"/>
        <v>N/A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str">
        <f t="shared" si="241"/>
        <v>N/A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str">
        <f t="shared" si="241"/>
        <v>N/A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str">
        <f t="shared" si="241"/>
        <v>N/A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str">
        <f t="shared" si="241"/>
        <v>N/A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str">
        <f t="shared" ref="P3907:P3970" si="245">IFERROR(ROUND(E3907/L3907,2),"N/A")</f>
        <v>N/A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str">
        <f t="shared" si="245"/>
        <v>N/A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str">
        <f t="shared" si="245"/>
        <v>N/A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str">
        <f t="shared" si="245"/>
        <v>N/A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str">
        <f t="shared" si="245"/>
        <v>N/A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str">
        <f t="shared" si="245"/>
        <v>N/A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str">
        <f t="shared" si="245"/>
        <v>N/A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str">
        <f t="shared" si="245"/>
        <v>N/A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str">
        <f t="shared" si="245"/>
        <v>N/A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str">
        <f t="shared" si="245"/>
        <v>N/A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str">
        <f t="shared" si="245"/>
        <v>N/A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str">
        <f t="shared" si="245"/>
        <v>N/A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str">
        <f t="shared" si="245"/>
        <v>N/A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str">
        <f t="shared" si="245"/>
        <v>N/A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str">
        <f t="shared" si="245"/>
        <v>N/A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str">
        <f t="shared" si="245"/>
        <v>N/A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str">
        <f t="shared" si="245"/>
        <v>N/A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str">
        <f t="shared" si="245"/>
        <v>N/A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str">
        <f t="shared" si="245"/>
        <v>N/A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str">
        <f t="shared" si="245"/>
        <v>N/A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N/A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str">
        <f t="shared" si="245"/>
        <v>N/A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str">
        <f t="shared" si="245"/>
        <v>N/A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str">
        <f t="shared" si="245"/>
        <v>N/A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str">
        <f t="shared" si="245"/>
        <v>N/A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str">
        <f t="shared" si="245"/>
        <v>N/A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str">
        <f t="shared" si="245"/>
        <v>N/A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str">
        <f t="shared" si="245"/>
        <v>N/A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str">
        <f t="shared" si="245"/>
        <v>N/A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str">
        <f t="shared" si="245"/>
        <v>N/A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str">
        <f t="shared" si="245"/>
        <v>N/A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str">
        <f t="shared" si="245"/>
        <v>N/A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str">
        <f t="shared" si="245"/>
        <v>N/A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str">
        <f t="shared" si="245"/>
        <v>N/A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str">
        <f t="shared" si="245"/>
        <v>N/A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str">
        <f t="shared" si="245"/>
        <v>N/A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str">
        <f t="shared" si="245"/>
        <v>N/A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str">
        <f t="shared" si="245"/>
        <v>N/A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N/A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58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N/A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N/A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str">
        <f t="shared" si="245"/>
        <v>N/A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str">
        <f t="shared" si="245"/>
        <v>N/A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str">
        <f t="shared" si="245"/>
        <v>N/A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str">
        <f t="shared" si="245"/>
        <v>N/A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str">
        <f t="shared" si="245"/>
        <v>N/A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str">
        <f t="shared" si="245"/>
        <v>N/A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str">
        <f t="shared" si="245"/>
        <v>N/A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str">
        <f t="shared" si="245"/>
        <v>N/A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58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str">
        <f t="shared" si="245"/>
        <v>N/A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N/A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str">
        <f t="shared" si="245"/>
        <v>N/A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str">
        <f t="shared" si="245"/>
        <v>N/A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str">
        <f t="shared" si="245"/>
        <v>N/A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str">
        <f t="shared" si="245"/>
        <v>N/A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str">
        <f t="shared" si="245"/>
        <v>N/A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str">
        <f t="shared" si="245"/>
        <v>N/A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str">
        <f t="shared" si="245"/>
        <v>N/A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str">
        <f t="shared" si="245"/>
        <v>N/A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N/A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str">
        <f t="shared" si="245"/>
        <v>N/A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str">
        <f t="shared" si="245"/>
        <v>N/A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str">
        <f t="shared" si="245"/>
        <v>N/A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str">
        <f t="shared" si="245"/>
        <v>N/A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str">
        <f t="shared" ref="P3971:P4034" si="249">IFERROR(ROUND(E3971/L3971,2),"N/A")</f>
        <v>N/A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str">
        <f t="shared" si="249"/>
        <v>N/A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str">
        <f t="shared" si="249"/>
        <v>N/A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str">
        <f t="shared" si="249"/>
        <v>N/A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str">
        <f t="shared" si="249"/>
        <v>N/A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str">
        <f t="shared" si="249"/>
        <v>N/A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str">
        <f t="shared" si="249"/>
        <v>N/A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str">
        <f t="shared" si="249"/>
        <v>N/A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str">
        <f t="shared" si="249"/>
        <v>N/A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str">
        <f t="shared" si="249"/>
        <v>N/A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str">
        <f t="shared" si="249"/>
        <v>N/A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58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str">
        <f t="shared" si="249"/>
        <v>N/A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str">
        <f t="shared" si="249"/>
        <v>N/A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str">
        <f t="shared" si="249"/>
        <v>N/A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str">
        <f t="shared" si="249"/>
        <v>N/A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str">
        <f t="shared" si="249"/>
        <v>N/A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str">
        <f t="shared" si="249"/>
        <v>N/A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str">
        <f t="shared" si="249"/>
        <v>N/A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str">
        <f t="shared" si="249"/>
        <v>N/A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str">
        <f t="shared" si="249"/>
        <v>N/A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str">
        <f t="shared" si="249"/>
        <v>N/A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str">
        <f t="shared" si="249"/>
        <v>N/A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str">
        <f t="shared" si="249"/>
        <v>N/A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str">
        <f t="shared" si="249"/>
        <v>N/A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N/A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N/A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str">
        <f t="shared" si="249"/>
        <v>N/A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str">
        <f t="shared" si="249"/>
        <v>N/A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str">
        <f t="shared" si="249"/>
        <v>N/A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str">
        <f t="shared" si="249"/>
        <v>N/A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str">
        <f t="shared" si="249"/>
        <v>N/A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str">
        <f t="shared" si="249"/>
        <v>N/A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str">
        <f t="shared" si="249"/>
        <v>N/A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str">
        <f t="shared" si="249"/>
        <v>N/A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str">
        <f t="shared" si="249"/>
        <v>N/A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str">
        <f t="shared" si="249"/>
        <v>N/A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str">
        <f t="shared" si="249"/>
        <v>N/A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str">
        <f t="shared" si="249"/>
        <v>N/A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str">
        <f t="shared" si="249"/>
        <v>N/A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str">
        <f t="shared" si="249"/>
        <v>N/A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str">
        <f t="shared" si="249"/>
        <v>N/A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str">
        <f t="shared" si="249"/>
        <v>N/A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str">
        <f t="shared" si="249"/>
        <v>N/A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str">
        <f t="shared" si="249"/>
        <v>N/A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str">
        <f t="shared" si="249"/>
        <v>N/A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str">
        <f t="shared" si="249"/>
        <v>N/A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str">
        <f t="shared" si="249"/>
        <v>N/A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str">
        <f t="shared" si="249"/>
        <v>N/A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str">
        <f t="shared" si="249"/>
        <v>N/A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str">
        <f t="shared" si="249"/>
        <v>N/A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str">
        <f t="shared" si="249"/>
        <v>N/A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str">
        <f t="shared" si="249"/>
        <v>N/A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str">
        <f t="shared" si="249"/>
        <v>N/A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str">
        <f t="shared" si="249"/>
        <v>N/A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str">
        <f t="shared" si="249"/>
        <v>N/A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str">
        <f t="shared" si="249"/>
        <v>N/A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N/A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N/A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str">
        <f t="shared" si="249"/>
        <v>N/A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str">
        <f t="shared" si="249"/>
        <v>N/A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str">
        <f t="shared" ref="P4035:P4098" si="253">IFERROR(ROUND(E4035/L4035,2),"N/A")</f>
        <v>N/A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str">
        <f t="shared" si="253"/>
        <v>N/A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str">
        <f t="shared" si="253"/>
        <v>N/A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str">
        <f t="shared" si="253"/>
        <v>N/A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str">
        <f t="shared" si="253"/>
        <v>N/A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str">
        <f t="shared" si="253"/>
        <v>N/A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str">
        <f t="shared" si="253"/>
        <v>N/A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str">
        <f t="shared" si="253"/>
        <v>N/A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str">
        <f t="shared" si="253"/>
        <v>N/A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str">
        <f t="shared" si="253"/>
        <v>N/A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str">
        <f t="shared" si="253"/>
        <v>N/A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str">
        <f t="shared" si="253"/>
        <v>N/A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str">
        <f t="shared" si="253"/>
        <v>N/A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str">
        <f t="shared" si="253"/>
        <v>N/A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N/A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str">
        <f t="shared" si="253"/>
        <v>N/A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str">
        <f t="shared" si="253"/>
        <v>N/A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str">
        <f t="shared" si="253"/>
        <v>N/A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str">
        <f t="shared" si="253"/>
        <v>N/A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str">
        <f t="shared" si="253"/>
        <v>N/A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str">
        <f t="shared" si="253"/>
        <v>N/A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58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str">
        <f t="shared" si="253"/>
        <v>N/A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str">
        <f t="shared" si="253"/>
        <v>N/A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str">
        <f t="shared" si="253"/>
        <v>N/A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str">
        <f t="shared" si="253"/>
        <v>N/A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N/A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N/A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str">
        <f t="shared" si="253"/>
        <v>N/A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str">
        <f t="shared" si="253"/>
        <v>N/A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str">
        <f t="shared" si="253"/>
        <v>N/A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str">
        <f t="shared" si="253"/>
        <v>N/A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str">
        <f t="shared" si="253"/>
        <v>N/A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N/A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str">
        <f t="shared" si="253"/>
        <v>N/A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str">
        <f t="shared" si="253"/>
        <v>N/A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str">
        <f t="shared" si="253"/>
        <v>N/A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str">
        <f t="shared" si="253"/>
        <v>N/A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str">
        <f t="shared" si="253"/>
        <v>N/A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str">
        <f t="shared" si="253"/>
        <v>N/A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str">
        <f t="shared" si="253"/>
        <v>N/A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str">
        <f t="shared" si="253"/>
        <v>N/A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str">
        <f t="shared" si="253"/>
        <v>N/A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str">
        <f t="shared" si="253"/>
        <v>N/A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N/A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str">
        <f t="shared" si="253"/>
        <v>N/A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N/A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str">
        <f t="shared" si="253"/>
        <v>N/A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N/A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N/A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N/A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N/A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str">
        <f t="shared" si="253"/>
        <v>N/A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N/A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str">
        <f t="shared" si="253"/>
        <v>N/A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str">
        <f t="shared" si="253"/>
        <v>N/A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N/A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N/A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N/A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N/A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str">
        <f t="shared" si="253"/>
        <v>N/A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str">
        <f t="shared" ref="P4099:P4115" si="257">IFERROR(ROUND(E4099/L4099,2),"N/A")</f>
        <v>N/A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N/A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N/A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N/A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str">
        <f t="shared" si="257"/>
        <v>N/A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N/A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N/A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N/A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N/A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N/A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N/A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str">
        <f t="shared" si="257"/>
        <v>N/A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str">
        <f t="shared" si="257"/>
        <v>N/A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ADFDA933-F8F0-4157-B664-5A404AE8FA4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A7A7"/>
        <color theme="4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AD5D-CADB-46DC-B0DF-CDE663B6FB2F}">
  <dimension ref="A1"/>
  <sheetViews>
    <sheetView tabSelected="1" zoomScale="90" zoomScaleNormal="90" workbookViewId="0">
      <selection activeCell="C17" sqref="C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F048-719E-4D5E-AF5D-D0292ABFD72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Descrptive Statistics</vt:lpstr>
      <vt:lpstr>Resturant Failed Kickstarters</vt:lpstr>
      <vt:lpstr>Successful Docu Kickstarters</vt:lpstr>
      <vt:lpstr>Sheet1</vt:lpstr>
      <vt:lpstr>Sheet3</vt:lpstr>
      <vt:lpstr>Kickstarter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Teeters, Lindsay E.</cp:lastModifiedBy>
  <dcterms:created xsi:type="dcterms:W3CDTF">2017-04-20T15:17:24Z</dcterms:created>
  <dcterms:modified xsi:type="dcterms:W3CDTF">2022-03-27T02:11:48Z</dcterms:modified>
</cp:coreProperties>
</file>