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M" sheetId="1" r:id="rId4"/>
    <sheet state="visible" name="Part List" sheetId="2" r:id="rId5"/>
    <sheet state="visible" name="Revisions" sheetId="3" r:id="rId6"/>
    <sheet state="visible" name="Comments" sheetId="4" r:id="rId7"/>
  </sheets>
  <definedNames>
    <definedName name="partID">'Part List'!$A:$A</definedName>
    <definedName localSheetId="3" name="valuevx">#REF!</definedName>
    <definedName name="valuevx42">BOM!$K$8</definedName>
    <definedName name="valuevx">#REF!</definedName>
    <definedName name="partlist">'Part List'!$A:$G</definedName>
    <definedName hidden="1" localSheetId="0" name="_xlnm._FilterDatabase">BOM!$A$8:$P$36</definedName>
  </definedNames>
  <calcPr/>
  <extLst>
    <ext uri="GoogleSheetsCustomDataVersion1">
      <go:sheetsCustomData xmlns:go="http://customooxmlschemas.google.com/" r:id="rId8" roundtripDataSignature="AMtx7miwd7gaqxdoR3mNMYqcUVkby1tKRw=="/>
    </ext>
  </extLst>
</workbook>
</file>

<file path=xl/sharedStrings.xml><?xml version="1.0" encoding="utf-8"?>
<sst xmlns="http://schemas.openxmlformats.org/spreadsheetml/2006/main" count="391" uniqueCount="146">
  <si>
    <t>Bill of Materials (BOM)</t>
  </si>
  <si>
    <t>Product Name :</t>
  </si>
  <si>
    <t>AD tester device (T232's Instrument)</t>
  </si>
  <si>
    <t>Assembly Name :</t>
  </si>
  <si>
    <t>A1722</t>
  </si>
  <si>
    <t>[42]</t>
  </si>
  <si>
    <t>Authors:</t>
  </si>
  <si>
    <t>Ritchie Leong, Jason Ung, Xavier Andueza, Ling Chen, Kabir Chugh, John Nguyen</t>
  </si>
  <si>
    <t>Assembly Revision :</t>
  </si>
  <si>
    <t>Approval Date :</t>
  </si>
  <si>
    <t>Part ID</t>
  </si>
  <si>
    <t>Part Name</t>
  </si>
  <si>
    <t>Category</t>
  </si>
  <si>
    <t>Description</t>
  </si>
  <si>
    <t>Critical</t>
  </si>
  <si>
    <t>Qty</t>
  </si>
  <si>
    <t>Units</t>
  </si>
  <si>
    <t>Phase</t>
  </si>
  <si>
    <t>Process</t>
  </si>
  <si>
    <t>Procurement</t>
  </si>
  <si>
    <t>Vendor</t>
  </si>
  <si>
    <t>MOQ</t>
  </si>
  <si>
    <t>Lead Time (days)</t>
  </si>
  <si>
    <t>Fixed Cost</t>
  </si>
  <si>
    <t>Unit Cost</t>
  </si>
  <si>
    <t>Cost</t>
  </si>
  <si>
    <t>RASPBERRY PI 4 MODEL B 4GB SDRAM</t>
  </si>
  <si>
    <t>PCB</t>
  </si>
  <si>
    <t>Microcomputer</t>
  </si>
  <si>
    <t>Y</t>
  </si>
  <si>
    <t>each</t>
  </si>
  <si>
    <t>In Design</t>
  </si>
  <si>
    <t>MTS</t>
  </si>
  <si>
    <t>Digikey</t>
  </si>
  <si>
    <t>10mm 24V DC Solenoid Valve</t>
  </si>
  <si>
    <t>Peripheral</t>
  </si>
  <si>
    <t>12V DC valve to control the input/output of liquids</t>
  </si>
  <si>
    <t>wicvaluve (Ebay)</t>
  </si>
  <si>
    <t>Bottom Attachment</t>
  </si>
  <si>
    <t>Metal Threaded connector</t>
  </si>
  <si>
    <t>Thread to connect waste container (Aluminium 6061-T6)</t>
  </si>
  <si>
    <t>CNC</t>
  </si>
  <si>
    <t>OTS</t>
  </si>
  <si>
    <t>Partzpro</t>
  </si>
  <si>
    <t>Camera screw</t>
  </si>
  <si>
    <t>Fasteners</t>
  </si>
  <si>
    <t>Screws to fasten camera to the cover (ABS Cinmei PA-757)</t>
  </si>
  <si>
    <t>RTS</t>
  </si>
  <si>
    <t>Injection mold</t>
  </si>
  <si>
    <t>ICOMold</t>
  </si>
  <si>
    <t>Camera, LED holder</t>
  </si>
  <si>
    <t>Mount</t>
  </si>
  <si>
    <t>Camera mount to hold the camera (304 Stainless Steel)</t>
  </si>
  <si>
    <t>GLASS TUBE OUTER</t>
  </si>
  <si>
    <t>Glass container</t>
  </si>
  <si>
    <t>Outer cylindrical glass  of the flask</t>
  </si>
  <si>
    <t>Ordered, then cut</t>
  </si>
  <si>
    <t>Ali Express</t>
  </si>
  <si>
    <t>GLASS TUBE</t>
  </si>
  <si>
    <t>Inner cylindrical glass  of the flask</t>
  </si>
  <si>
    <t>Robson Scientific</t>
  </si>
  <si>
    <t>Grip</t>
  </si>
  <si>
    <t>Ergonomics</t>
  </si>
  <si>
    <t>Outer cover of the handle to provide user a better grip (CM-EPDM Rubber 50-A)</t>
  </si>
  <si>
    <t>N</t>
  </si>
  <si>
    <t>Handle</t>
  </si>
  <si>
    <t>Handle to allow user to better hold and move the device (ABS Chimei PA-757)</t>
  </si>
  <si>
    <t>18mm countersunk M6 HEX Bolt</t>
  </si>
  <si>
    <t>M6 18mm countersunk screw to fasten handle and grip into the chassis</t>
  </si>
  <si>
    <t>Singularity Supplies (Amazon)</t>
  </si>
  <si>
    <t>Male-to-Male 10mm NPT  connector</t>
  </si>
  <si>
    <t>Male to male connector between tube plates and solenoid valve (304 Stainless Steel)</t>
  </si>
  <si>
    <t>10mm M6 HEX Bolt</t>
  </si>
  <si>
    <t>M6 10mm HEX bolt to secure Digestate compartment to chassis</t>
  </si>
  <si>
    <t>MewuDecor</t>
  </si>
  <si>
    <t>Tube plates</t>
  </si>
  <si>
    <t>Metal cover</t>
  </si>
  <si>
    <t>Custom made plates for the glass tubes to be inserted into (Aluminium 6061-T6)</t>
  </si>
  <si>
    <t>Pi holder</t>
  </si>
  <si>
    <t>Metal mount the hold the Raspberry Pi (304 Stainless Steel)</t>
  </si>
  <si>
    <t>pi screw</t>
  </si>
  <si>
    <t>M5 screws to fasten the Raspberry Pi onto the Pi holder, and fasten holders to the chassis</t>
  </si>
  <si>
    <t>X-Dr</t>
  </si>
  <si>
    <t>Bottom Shell</t>
  </si>
  <si>
    <t>Plastic cover</t>
  </si>
  <si>
    <t>Plastic casing to isolate the inner components from the outside, also for aesthetic purposes (ABS Cinmei PA-757)</t>
  </si>
  <si>
    <t>Top Shell</t>
  </si>
  <si>
    <t>Rubber Nibs</t>
  </si>
  <si>
    <t>Rubber covers</t>
  </si>
  <si>
    <t>Rubber covers for the screws, providing protection to corrosion and for aesthetic purposes</t>
  </si>
  <si>
    <t>Ozsupply</t>
  </si>
  <si>
    <t>Valve connector</t>
  </si>
  <si>
    <t>Steel fastener/tube</t>
  </si>
  <si>
    <t>Stainless steel alloy threaded tube which allows the device to be attached to the tap (304 Stainless Steel)</t>
  </si>
  <si>
    <t>White LED Strips</t>
  </si>
  <si>
    <t>LED light strips to provide lighting for camera when taking photos</t>
  </si>
  <si>
    <t>meters</t>
  </si>
  <si>
    <t>Locinoe</t>
  </si>
  <si>
    <t>1kg Beam Load Cell</t>
  </si>
  <si>
    <t>Weighing scale to measure the amount of liquid in the device</t>
  </si>
  <si>
    <t>core-electronics</t>
  </si>
  <si>
    <t>SparkFun Load Cell Amplifier - HX711</t>
  </si>
  <si>
    <t>Amplifier that allows to read signal from load cell</t>
  </si>
  <si>
    <t>Raspberry Pi Camera Board V2</t>
  </si>
  <si>
    <t>High quality image sensor</t>
  </si>
  <si>
    <t>PiAustralia</t>
  </si>
  <si>
    <t>Total Pieces</t>
  </si>
  <si>
    <t>Total Fixed</t>
  </si>
  <si>
    <t>Total</t>
  </si>
  <si>
    <t>Volume</t>
  </si>
  <si>
    <t>Total Unit</t>
  </si>
  <si>
    <t>Author:</t>
  </si>
  <si>
    <t>Picture</t>
  </si>
  <si>
    <t>Male-to-Male 10mm NPT connector</t>
  </si>
  <si>
    <t>weighing scale to measure the amount of liquid in the device</t>
  </si>
  <si>
    <t>amplifier that allows to read signal from load cell</t>
  </si>
  <si>
    <t>Revision History</t>
  </si>
  <si>
    <t>Revision</t>
  </si>
  <si>
    <t>Date of Approval</t>
  </si>
  <si>
    <t>Comments</t>
  </si>
  <si>
    <t>Entry Date</t>
  </si>
  <si>
    <t>Reference (if any)</t>
  </si>
  <si>
    <t>Raspberry Pi</t>
  </si>
  <si>
    <t>https://www.digikey.com.au/en/products/detail/raspberry-pi/RASPBERRY-PI-4B-4GB/10258781</t>
  </si>
  <si>
    <t>https://www.npvvalves.com.au/10mm-solenoid-coil</t>
  </si>
  <si>
    <t xml:space="preserve">
</t>
  </si>
  <si>
    <t>https://www.amazon.com.au/4inch-Normally-Closed-Electric-Solenoid/dp/B085NJ824B/ref=asc_df_B085NJ824B/?tag=googleshopdsk-22&amp;linkCode=df0&amp;hvadid=463918898363&amp;hvpos=&amp;hvnetw=g&amp;hvrand=150352078235260636&amp;hvpone=&amp;hvptwo=&amp;hvqmt=&amp;hvdev=c&amp;hvdvcmdl=&amp;hvlocint=&amp;hvlocphy=9071445&amp;hvtargid=pla-1432160562933&amp;psc=1</t>
  </si>
  <si>
    <t>GLASS TUBE OUTER - 80mm OD 5mm T Glass QuartZ Tubing</t>
  </si>
  <si>
    <t>https://www.aliexpress.com/item/32968457150.html</t>
  </si>
  <si>
    <t>GLASS TUBE INNER - 54mm OD 2.5mm T Glass tubing</t>
  </si>
  <si>
    <t>https://www.robsonscientific.co.uk/quartz-glass-products/quartz-tubing?product_id=544</t>
  </si>
  <si>
    <t>https://www.amazon.com.au/18mm-Socket-Countersunk-Machine-Screw/dp/B07X8Q9N72/ref=sr_1_4?crid=13CA21Q9ZKZZ2&amp;keywords=18mm+M6+Hex+Thread+countersunk&amp;qid=1665136079&amp;qu=eyJxc2MiOiIxLjE4IiwicXNhIjoiMC4wMCIsInFzcCI6IjAuMDAifQ%3D%3D&amp;sprefix=18mm+m6+hex+thread+countersunk%2Caps%2C224&amp;sr=8-4</t>
  </si>
  <si>
    <t>https://www.amazon.com.au/Button-Socket-Screws-Grade-Finish/dp/B07MG9M71X/ref=sr_1_5?crid=JJQ853DSJUM8&amp;keywords=m6%2B10mm%2Bhex%2Bscrew&amp;qid=1665137850&amp;qu=eyJxc2MiOiIxLjQwIiwicXNhIjoiMC4wMCIsInFzcCI6IjAuMDAifQ%3D%3D&amp;sprefix=m6%2B10mm%2Bhex%2Bscre%2Caps%2C253&amp;sr=8-5&amp;th=1</t>
  </si>
  <si>
    <t>M5 10mm philips head pi screws</t>
  </si>
  <si>
    <t>https://www.amazon.com.au/X-DREE-Stainless-Crosshead-Phillips-7370209b-a222-11e9-8d7c-4cedfbbbda4e/dp/B07ZB3YJ8R/ref=sr_1_4_sspa?crid=2BF0NSEL5I6O8&amp;keywords=m5+10mm+phillips+head+screw&amp;qid=1665139361&amp;qu=eyJxc2MiOiIxLjI3IiwicXNhIjoiMC4wMCIsInFzcCI6IjAuMDAifQ%3D%3D&amp;sprefix=m5+10mm+philips+head+screw%2Caps%2C240&amp;sr=8-4-spons&amp;psc=1&amp;spLa=ZW5jcnlwdGVkUXVhbGlmaWVyPUEyUjZITkdJWjlaMDE3JmVuY3J5cHRlZElkPUExMDMyMzUwMVVZME4yT1hIUE9PWCZlbmNyeXB0ZWRBZElkPUEyVTQ3WVRZVFZDOUE2JndpZGdldE5hbWU9c3BfYXRmJmFjdGlvbj1jbGlja1JlZGlyZWN0JmRvTm90TG9nQ2xpY2s9dHJ1ZQ==</t>
  </si>
  <si>
    <t xml:space="preserve">
</t>
  </si>
  <si>
    <t>https://www.amazon.com.au/Locinoe-Waterproof-Dimmable-Flexible-Wardrobe/dp/B09WLGZZ51/ref=sr_1_1_sspa?crid=1XD01JKYSZHT&amp;keywords=white%2Bled%2Bstrip%2Blights&amp;qid=1665141696&amp;qu=eyJxc2MiOiI0LjExIiwicXNhIjoiMy40MiIsInFzcCI6IjIuNTIifQ%3D%3D&amp;sprefix=whiteled%2Bstrip%2Blights%2Caps%2C253&amp;sr=8-1-spons&amp;spLa=ZW5jcnlwdGVkUXVhbGlmaWVyPUExNDFIMVJWUjhLUkdIJmVuY3J5cHRlZElkPUEwNDU1OTU3MU44SjZFN0VHOFgzTyZlbmNyeXB0ZWRBZElkPUEzN1dJUkRTTkxOQVBZJndpZGdldE5hbWU9c3BfYXRmJmFjdGlvbj1jbGlja1JlZGlyZWN0JmRvTm90TG9nQ2xpY2s9dHJ1ZQ&amp;th=1</t>
  </si>
  <si>
    <t xml:space="preserve">
</t>
  </si>
  <si>
    <t xml:space="preserve">
</t>
  </si>
  <si>
    <t>Camera, LED Holder</t>
  </si>
  <si>
    <t>https://core-electronics.com.au/makerverse-1kg-load-cell.html?gclid=Cj0KCQjw-fmZBhDtARIsAH6H8qjyLQakCLP1fgbNQ-0z7MO51GHyQgASTcA1GeXwnyqUhFM5wC6udJ0aApm0EALw_wcB</t>
  </si>
  <si>
    <t>https://core-electronics.com.au/sparkfun-load-cell-amplifier-hx711-38610.html</t>
  </si>
  <si>
    <t xml:space="preserve">
</t>
  </si>
  <si>
    <t>https://raspberry.piaustralia.com.au/products/raspberry-pi-camera-board-v2</t>
  </si>
  <si>
    <t>Rubber Nibs 10pc</t>
  </si>
  <si>
    <t>https://ozsupply.com.au/collections/round-plastic-end-caps/products/16mm-round-plastic-end-caps-10pcs-50pcs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</si>
</sst>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[$-409]dd\-mmm\-yy"/>
    <numFmt numFmtId="165" formatCode="&quot;$&quot;#,##0.00"/>
    <numFmt numFmtId="166" formatCode="_-&quot;$&quot;* #,##0.00_-;\-&quot;$&quot;* #,##0.00_-;_-&quot;$&quot;* &quot;-&quot;??_-;_-@"/>
    <numFmt numFmtId="167" formatCode="_(&quot;$&quot;* #,##0.00_);_(&quot;$&quot;* \(#,##0.00\);_(&quot;$&quot;* &quot;-&quot;??_);_(@_)"/>
    <numFmt numFmtId="168" formatCode="_([$$-409]* #,##0.00_);_([$$-409]* \(#,##0.00\);_([$$-409]* &quot;-&quot;??_);_(@_)"/>
    <numFmt numFmtId="169" formatCode="_-[$$-409]* #,##0.00_ ;_-[$$-409]* \-#,##0.00\ ;_-[$$-409]* &quot;-&quot;??_ ;_-@_ "/>
    <numFmt numFmtId="170" formatCode="[$-409]d\-mmm\-yy"/>
  </numFmts>
  <fonts count="24">
    <font>
      <sz val="11.0"/>
      <color rgb="FF000000"/>
      <name val="Arial"/>
      <scheme val="minor"/>
    </font>
    <font>
      <b/>
      <sz val="18.0"/>
      <color rgb="FF273359"/>
      <name val="Montserrat"/>
    </font>
    <font>
      <sz val="11.0"/>
      <color theme="1"/>
      <name val="Montserrat"/>
    </font>
    <font>
      <sz val="10.0"/>
      <color theme="1"/>
      <name val="Montserrat"/>
    </font>
    <font>
      <b/>
      <sz val="16.0"/>
      <color rgb="FF0762C8"/>
      <name val="Montserrat"/>
    </font>
    <font>
      <sz val="11.0"/>
      <color rgb="FF000000"/>
      <name val="Montserrat"/>
    </font>
    <font>
      <sz val="10.0"/>
      <color rgb="FFFFFFFF"/>
      <name val="Montserrat"/>
    </font>
    <font>
      <b/>
      <sz val="10.0"/>
      <color theme="1"/>
      <name val="Montserrat"/>
    </font>
    <font>
      <b/>
      <sz val="10.0"/>
      <color rgb="FFFFFFFF"/>
      <name val="Montserrat"/>
    </font>
    <font>
      <sz val="10.0"/>
      <color rgb="FF000000"/>
      <name val="Montserrat"/>
    </font>
    <font>
      <sz val="11.0"/>
      <color rgb="FF000000"/>
      <name val="Arial"/>
    </font>
    <font>
      <sz val="11.0"/>
      <color rgb="FF002060"/>
      <name val="Montserrat"/>
    </font>
    <font>
      <sz val="11.0"/>
      <color rgb="FF0F1111"/>
      <name val="Montserrat"/>
    </font>
    <font>
      <sz val="11.0"/>
      <color rgb="FFDDDDDD"/>
      <name val="Montserrat"/>
    </font>
    <font>
      <b/>
      <sz val="10.0"/>
      <color rgb="FF000000"/>
      <name val="Montserrat"/>
    </font>
    <font>
      <b/>
      <sz val="1.0"/>
      <color rgb="FF000000"/>
      <name val="Montserrat"/>
    </font>
    <font>
      <sz val="10.0"/>
      <color rgb="FF000000"/>
      <name val="Trebuchet MS"/>
    </font>
    <font>
      <sz val="10.0"/>
      <color theme="1"/>
      <name val="Trebuchet MS"/>
    </font>
    <font>
      <b/>
      <sz val="18.0"/>
      <color rgb="FF2B4575"/>
      <name val="Montserrat"/>
    </font>
    <font>
      <b/>
      <sz val="11.0"/>
      <color rgb="FFFFFFFF"/>
      <name val="Montserrat"/>
    </font>
    <font>
      <u/>
      <sz val="11.0"/>
      <color theme="10"/>
      <name val="Arial"/>
    </font>
    <font>
      <u/>
      <sz val="10.0"/>
      <color rgb="FF0000FF"/>
      <name val="Montserrat"/>
    </font>
    <font>
      <sz val="7.0"/>
      <color rgb="FF000000"/>
      <name val="Roboto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0762C8"/>
        <bgColor rgb="FF0762C8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F6101"/>
        <bgColor rgb="FFFF6101"/>
      </patternFill>
    </fill>
  </fills>
  <borders count="11">
    <border/>
    <border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/>
      <right/>
      <top/>
      <bottom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right/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CCCCCC"/>
      </right>
      <top/>
      <bottom style="thin">
        <color rgb="FFCCCCCC"/>
      </bottom>
    </border>
    <border>
      <left/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top style="thin">
        <color rgb="FFCCCCCC"/>
      </top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left" vertical="center"/>
    </xf>
    <xf borderId="1" fillId="0" fontId="5" numFmtId="0" xfId="0" applyAlignment="1" applyBorder="1" applyFont="1">
      <alignment horizontal="left"/>
    </xf>
    <xf borderId="0" fillId="0" fontId="3" numFmtId="0" xfId="0" applyAlignment="1" applyFont="1">
      <alignment shrinkToFit="0" wrapText="1"/>
    </xf>
    <xf borderId="0" fillId="0" fontId="5" numFmtId="0" xfId="0" applyAlignment="1" applyFont="1">
      <alignment horizontal="left"/>
    </xf>
    <xf borderId="0" fillId="0" fontId="6" numFmtId="0" xfId="0" applyAlignment="1" applyFont="1">
      <alignment horizontal="right"/>
    </xf>
    <xf borderId="2" fillId="0" fontId="5" numFmtId="0" xfId="0" applyAlignment="1" applyBorder="1" applyFont="1">
      <alignment vertical="top"/>
    </xf>
    <xf borderId="2" fillId="0" fontId="5" numFmtId="0" xfId="0" applyAlignment="1" applyBorder="1" applyFont="1">
      <alignment horizontal="left" shrinkToFit="0" vertical="top" wrapText="1"/>
    </xf>
    <xf borderId="2" fillId="0" fontId="5" numFmtId="0" xfId="0" applyAlignment="1" applyBorder="1" applyFont="1">
      <alignment horizontal="left"/>
    </xf>
    <xf borderId="2" fillId="0" fontId="5" numFmtId="164" xfId="0" applyAlignment="1" applyBorder="1" applyFont="1" applyNumberFormat="1">
      <alignment horizontal="left"/>
    </xf>
    <xf borderId="0" fillId="0" fontId="7" numFmtId="0" xfId="0" applyFont="1"/>
    <xf borderId="0" fillId="0" fontId="7" numFmtId="0" xfId="0" applyAlignment="1" applyFont="1">
      <alignment shrinkToFit="0" wrapText="1"/>
    </xf>
    <xf borderId="0" fillId="0" fontId="5" numFmtId="165" xfId="0" applyAlignment="1" applyFont="1" applyNumberFormat="1">
      <alignment horizontal="left"/>
    </xf>
    <xf borderId="3" fillId="2" fontId="8" numFmtId="0" xfId="0" applyAlignment="1" applyBorder="1" applyFill="1" applyFont="1">
      <alignment horizontal="left" vertical="center"/>
    </xf>
    <xf borderId="3" fillId="2" fontId="8" numFmtId="0" xfId="0" applyAlignment="1" applyBorder="1" applyFont="1">
      <alignment horizontal="center" vertical="center"/>
    </xf>
    <xf borderId="3" fillId="2" fontId="8" numFmtId="0" xfId="0" applyAlignment="1" applyBorder="1" applyFont="1">
      <alignment horizontal="center" shrinkToFit="0" vertical="center" wrapText="1"/>
    </xf>
    <xf borderId="4" fillId="3" fontId="9" numFmtId="0" xfId="0" applyAlignment="1" applyBorder="1" applyFill="1" applyFont="1">
      <alignment horizontal="left" vertical="top"/>
    </xf>
    <xf borderId="4" fillId="3" fontId="9" numFmtId="0" xfId="0" applyAlignment="1" applyBorder="1" applyFont="1">
      <alignment shrinkToFit="0" vertical="top" wrapText="1"/>
    </xf>
    <xf borderId="4" fillId="3" fontId="9" numFmtId="0" xfId="0" applyAlignment="1" applyBorder="1" applyFont="1">
      <alignment horizontal="center" vertical="top"/>
    </xf>
    <xf borderId="4" fillId="3" fontId="9" numFmtId="0" xfId="0" applyAlignment="1" applyBorder="1" applyFont="1">
      <alignment horizontal="center" shrinkToFit="0" vertical="top" wrapText="1"/>
    </xf>
    <xf borderId="4" fillId="3" fontId="9" numFmtId="0" xfId="0" applyBorder="1" applyFont="1"/>
    <xf borderId="4" fillId="3" fontId="9" numFmtId="3" xfId="0" applyBorder="1" applyFont="1" applyNumberFormat="1"/>
    <xf borderId="5" fillId="3" fontId="9" numFmtId="166" xfId="0" applyBorder="1" applyFont="1" applyNumberFormat="1"/>
    <xf borderId="6" fillId="3" fontId="2" numFmtId="167" xfId="0" applyBorder="1" applyFont="1" applyNumberFormat="1"/>
    <xf borderId="7" fillId="4" fontId="9" numFmtId="168" xfId="0" applyAlignment="1" applyBorder="1" applyFill="1" applyFont="1" applyNumberFormat="1">
      <alignment horizontal="center" vertical="top"/>
    </xf>
    <xf borderId="4" fillId="3" fontId="2" numFmtId="167" xfId="0" applyBorder="1" applyFont="1" applyNumberFormat="1"/>
    <xf borderId="4" fillId="0" fontId="9" numFmtId="0" xfId="0" applyBorder="1" applyFont="1"/>
    <xf borderId="4" fillId="0" fontId="9" numFmtId="3" xfId="0" applyBorder="1" applyFont="1" applyNumberFormat="1"/>
    <xf borderId="8" fillId="0" fontId="9" numFmtId="166" xfId="0" applyBorder="1" applyFont="1" applyNumberFormat="1"/>
    <xf borderId="4" fillId="0" fontId="2" numFmtId="167" xfId="0" applyBorder="1" applyFont="1" applyNumberFormat="1"/>
    <xf borderId="0" fillId="0" fontId="10" numFmtId="169" xfId="0" applyFont="1" applyNumberFormat="1"/>
    <xf borderId="4" fillId="0" fontId="9" numFmtId="0" xfId="0" applyAlignment="1" applyBorder="1" applyFont="1">
      <alignment horizontal="center" shrinkToFit="0" vertical="top" wrapText="1"/>
    </xf>
    <xf borderId="4" fillId="3" fontId="9" numFmtId="0" xfId="0" applyAlignment="1" applyBorder="1" applyFont="1">
      <alignment horizontal="left" shrinkToFit="0" vertical="top" wrapText="1"/>
    </xf>
    <xf borderId="4" fillId="0" fontId="9" numFmtId="0" xfId="0" applyAlignment="1" applyBorder="1" applyFont="1">
      <alignment shrinkToFit="0" wrapText="1"/>
    </xf>
    <xf borderId="4" fillId="0" fontId="9" numFmtId="0" xfId="0" applyAlignment="1" applyBorder="1" applyFont="1">
      <alignment shrinkToFit="0" vertical="top" wrapText="1"/>
    </xf>
    <xf borderId="4" fillId="0" fontId="9" numFmtId="0" xfId="0" applyAlignment="1" applyBorder="1" applyFont="1">
      <alignment horizontal="center" vertical="top"/>
    </xf>
    <xf borderId="0" fillId="0" fontId="11" numFmtId="0" xfId="0" applyFont="1"/>
    <xf borderId="0" fillId="0" fontId="12" numFmtId="0" xfId="0" applyFont="1"/>
    <xf borderId="4" fillId="3" fontId="13" numFmtId="167" xfId="0" applyBorder="1" applyFont="1" applyNumberFormat="1"/>
    <xf borderId="7" fillId="3" fontId="9" numFmtId="168" xfId="0" applyAlignment="1" applyBorder="1" applyFont="1" applyNumberFormat="1">
      <alignment horizontal="center" vertical="top"/>
    </xf>
    <xf borderId="9" fillId="3" fontId="13" numFmtId="167" xfId="0" applyBorder="1" applyFont="1" applyNumberFormat="1"/>
    <xf borderId="3" fillId="4" fontId="9" numFmtId="0" xfId="0" applyAlignment="1" applyBorder="1" applyFont="1">
      <alignment vertical="center"/>
    </xf>
    <xf borderId="3" fillId="4" fontId="14" numFmtId="0" xfId="0" applyAlignment="1" applyBorder="1" applyFont="1">
      <alignment vertical="center"/>
    </xf>
    <xf borderId="3" fillId="4" fontId="14" numFmtId="0" xfId="0" applyAlignment="1" applyBorder="1" applyFont="1">
      <alignment horizontal="right" vertical="center"/>
    </xf>
    <xf borderId="3" fillId="4" fontId="14" numFmtId="0" xfId="0" applyAlignment="1" applyBorder="1" applyFont="1">
      <alignment horizontal="center" vertical="center"/>
    </xf>
    <xf borderId="3" fillId="4" fontId="14" numFmtId="0" xfId="0" applyAlignment="1" applyBorder="1" applyFont="1">
      <alignment horizontal="center" shrinkToFit="0" vertical="center" wrapText="1"/>
    </xf>
    <xf borderId="3" fillId="4" fontId="14" numFmtId="168" xfId="0" applyAlignment="1" applyBorder="1" applyFont="1" applyNumberFormat="1">
      <alignment horizontal="center" vertical="center"/>
    </xf>
    <xf borderId="3" fillId="3" fontId="9" numFmtId="0" xfId="0" applyAlignment="1" applyBorder="1" applyFont="1">
      <alignment vertical="center"/>
    </xf>
    <xf borderId="3" fillId="3" fontId="14" numFmtId="0" xfId="0" applyAlignment="1" applyBorder="1" applyFont="1">
      <alignment vertical="center"/>
    </xf>
    <xf borderId="3" fillId="3" fontId="15" numFmtId="0" xfId="0" applyAlignment="1" applyBorder="1" applyFont="1">
      <alignment horizontal="right" vertical="center"/>
    </xf>
    <xf borderId="3" fillId="3" fontId="14" numFmtId="0" xfId="0" applyAlignment="1" applyBorder="1" applyFont="1">
      <alignment horizontal="center" vertical="center"/>
    </xf>
    <xf borderId="3" fillId="3" fontId="14" numFmtId="0" xfId="0" applyAlignment="1" applyBorder="1" applyFont="1">
      <alignment horizontal="center" shrinkToFit="0" vertical="center" wrapText="1"/>
    </xf>
    <xf borderId="3" fillId="3" fontId="14" numFmtId="3" xfId="0" applyAlignment="1" applyBorder="1" applyFont="1" applyNumberFormat="1">
      <alignment vertical="center"/>
    </xf>
    <xf borderId="3" fillId="3" fontId="14" numFmtId="0" xfId="0" applyAlignment="1" applyBorder="1" applyFont="1">
      <alignment horizontal="right" vertical="center"/>
    </xf>
    <xf borderId="3" fillId="5" fontId="14" numFmtId="168" xfId="0" applyAlignment="1" applyBorder="1" applyFill="1" applyFont="1" applyNumberFormat="1">
      <alignment horizontal="center" vertical="center"/>
    </xf>
    <xf borderId="0" fillId="0" fontId="9" numFmtId="0" xfId="0" applyFont="1"/>
    <xf borderId="0" fillId="0" fontId="5" numFmtId="0" xfId="0" applyFont="1"/>
    <xf borderId="0" fillId="0" fontId="5" numFmtId="0" xfId="0" applyAlignment="1" applyFont="1">
      <alignment shrinkToFit="0" wrapText="1"/>
    </xf>
    <xf borderId="0" fillId="0" fontId="5" numFmtId="164" xfId="0" applyAlignment="1" applyFont="1" applyNumberFormat="1">
      <alignment horizontal="left"/>
    </xf>
    <xf borderId="3" fillId="2" fontId="8" numFmtId="0" xfId="0" applyAlignment="1" applyBorder="1" applyFont="1">
      <alignment horizontal="left" vertical="center"/>
    </xf>
    <xf borderId="3" fillId="2" fontId="8" numFmtId="0" xfId="0" applyAlignment="1" applyBorder="1" applyFont="1">
      <alignment horizontal="center" vertical="center"/>
    </xf>
    <xf borderId="4" fillId="3" fontId="9" numFmtId="0" xfId="0" applyAlignment="1" applyBorder="1" applyFont="1">
      <alignment horizontal="left" vertical="top"/>
    </xf>
    <xf borderId="4" fillId="3" fontId="9" numFmtId="0" xfId="0" applyAlignment="1" applyBorder="1" applyFont="1">
      <alignment shrinkToFit="0" vertical="top" wrapText="1"/>
    </xf>
    <xf borderId="4" fillId="3" fontId="9" numFmtId="0" xfId="0" applyBorder="1" applyFont="1"/>
    <xf borderId="4" fillId="3" fontId="9" numFmtId="0" xfId="0" applyAlignment="1" applyBorder="1" applyFont="1">
      <alignment horizontal="center" vertical="top"/>
    </xf>
    <xf borderId="3" fillId="3" fontId="5" numFmtId="167" xfId="0" applyBorder="1" applyFont="1" applyNumberFormat="1"/>
    <xf borderId="4" fillId="3" fontId="9" numFmtId="0" xfId="0" applyAlignment="1" applyBorder="1" applyFont="1">
      <alignment horizontal="left" shrinkToFit="0" vertical="top" wrapText="1"/>
    </xf>
    <xf borderId="4" fillId="3" fontId="9" numFmtId="167" xfId="0" applyAlignment="1" applyBorder="1" applyFont="1" applyNumberFormat="1">
      <alignment vertical="top"/>
    </xf>
    <xf borderId="4" fillId="3" fontId="16" numFmtId="0" xfId="0" applyBorder="1" applyFont="1"/>
    <xf borderId="4" fillId="3" fontId="17" numFmtId="0" xfId="0" applyAlignment="1" applyBorder="1" applyFont="1">
      <alignment horizontal="left" vertical="top"/>
    </xf>
    <xf borderId="4" fillId="3" fontId="17" numFmtId="0" xfId="0" applyAlignment="1" applyBorder="1" applyFont="1">
      <alignment shrinkToFit="0" vertical="top" wrapText="1"/>
    </xf>
    <xf borderId="4" fillId="3" fontId="17" numFmtId="0" xfId="0" applyBorder="1" applyFont="1"/>
    <xf borderId="4" fillId="3" fontId="17" numFmtId="167" xfId="0" applyAlignment="1" applyBorder="1" applyFont="1" applyNumberFormat="1">
      <alignment vertical="top"/>
    </xf>
    <xf borderId="0" fillId="0" fontId="18" numFmtId="0" xfId="0" applyFont="1"/>
    <xf borderId="3" fillId="2" fontId="19" numFmtId="0" xfId="0" applyAlignment="1" applyBorder="1" applyFont="1">
      <alignment horizontal="center" vertical="center"/>
    </xf>
    <xf borderId="10" fillId="3" fontId="9" numFmtId="0" xfId="0" applyAlignment="1" applyBorder="1" applyFont="1">
      <alignment horizontal="left" shrinkToFit="0" vertical="top" wrapText="1"/>
    </xf>
    <xf borderId="10" fillId="3" fontId="9" numFmtId="170" xfId="0" applyAlignment="1" applyBorder="1" applyFont="1" applyNumberFormat="1">
      <alignment horizontal="center" shrinkToFit="0" vertical="top" wrapText="1"/>
    </xf>
    <xf borderId="10" fillId="3" fontId="9" numFmtId="14" xfId="0" applyAlignment="1" applyBorder="1" applyFont="1" applyNumberFormat="1">
      <alignment horizontal="left" shrinkToFit="0" vertical="top" wrapText="1"/>
    </xf>
    <xf borderId="10" fillId="3" fontId="20" numFmtId="170" xfId="0" applyAlignment="1" applyBorder="1" applyFont="1" applyNumberFormat="1">
      <alignment horizontal="center" shrinkToFit="0" vertical="top" wrapText="1"/>
    </xf>
    <xf borderId="10" fillId="3" fontId="21" numFmtId="0" xfId="0" applyAlignment="1" applyBorder="1" applyFont="1">
      <alignment horizontal="center" readingOrder="0" shrinkToFit="0" vertical="top" wrapText="1"/>
    </xf>
    <xf borderId="3" fillId="3" fontId="22" numFmtId="0" xfId="0" applyBorder="1" applyFont="1"/>
    <xf borderId="0" fillId="0" fontId="10" numFmtId="0" xfId="0" applyAlignment="1" applyFont="1">
      <alignment horizontal="center"/>
    </xf>
    <xf borderId="10" fillId="0" fontId="10" numFmtId="0" xfId="0" applyAlignment="1" applyBorder="1" applyFont="1">
      <alignment shrinkToFit="0" wrapText="1"/>
    </xf>
    <xf borderId="3" fillId="3" fontId="10" numFmtId="0" xfId="0" applyAlignment="1" applyBorder="1" applyFont="1">
      <alignment vertical="top"/>
    </xf>
    <xf borderId="0" fillId="0" fontId="23" numFmtId="0" xfId="0" applyFont="1"/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A5D9C"/>
          <bgColor rgb="FF3A5D9C"/>
        </patternFill>
      </fill>
      <border/>
    </dxf>
    <dxf>
      <font/>
      <fill>
        <patternFill patternType="solid">
          <fgColor rgb="FFD3DDEE"/>
          <bgColor rgb="FFD3DDEE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3">
    <tableStyle count="4" pivot="0" name="Part List-style">
      <tableStyleElement dxfId="2" type="headerRow"/>
      <tableStyleElement dxfId="3" type="firstRowStripe"/>
      <tableStyleElement dxfId="3" type="secondRowStripe"/>
      <tableStyleElement dxfId="4" type="totalRow"/>
    </tableStyle>
    <tableStyle count="3" pivot="0" name="Revisions-style">
      <tableStyleElement dxfId="2" type="headerRow"/>
      <tableStyleElement dxfId="3" type="firstRowStripe"/>
      <tableStyleElement dxfId="3" type="secondRowStripe"/>
    </tableStyle>
    <tableStyle count="3" pivot="0" name="Comments-style">
      <tableStyleElement dxfId="2" type="headerRow"/>
      <tableStyleElement dxfId="3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2.png"/><Relationship Id="rId11" Type="http://schemas.openxmlformats.org/officeDocument/2006/relationships/image" Target="../media/image2.png"/><Relationship Id="rId22" Type="http://schemas.openxmlformats.org/officeDocument/2006/relationships/image" Target="../media/image18.png"/><Relationship Id="rId10" Type="http://schemas.openxmlformats.org/officeDocument/2006/relationships/image" Target="../media/image11.png"/><Relationship Id="rId21" Type="http://schemas.openxmlformats.org/officeDocument/2006/relationships/image" Target="../media/image24.png"/><Relationship Id="rId13" Type="http://schemas.openxmlformats.org/officeDocument/2006/relationships/image" Target="../media/image22.png"/><Relationship Id="rId12" Type="http://schemas.openxmlformats.org/officeDocument/2006/relationships/image" Target="../media/image8.png"/><Relationship Id="rId23" Type="http://schemas.openxmlformats.org/officeDocument/2006/relationships/image" Target="../media/image9.png"/><Relationship Id="rId1" Type="http://schemas.openxmlformats.org/officeDocument/2006/relationships/image" Target="../media/image19.png"/><Relationship Id="rId2" Type="http://schemas.openxmlformats.org/officeDocument/2006/relationships/image" Target="../media/image10.png"/><Relationship Id="rId3" Type="http://schemas.openxmlformats.org/officeDocument/2006/relationships/image" Target="../media/image14.png"/><Relationship Id="rId4" Type="http://schemas.openxmlformats.org/officeDocument/2006/relationships/image" Target="../media/image7.png"/><Relationship Id="rId9" Type="http://schemas.openxmlformats.org/officeDocument/2006/relationships/image" Target="../media/image17.png"/><Relationship Id="rId15" Type="http://schemas.openxmlformats.org/officeDocument/2006/relationships/image" Target="../media/image20.png"/><Relationship Id="rId14" Type="http://schemas.openxmlformats.org/officeDocument/2006/relationships/image" Target="../media/image23.png"/><Relationship Id="rId17" Type="http://schemas.openxmlformats.org/officeDocument/2006/relationships/image" Target="../media/image21.png"/><Relationship Id="rId16" Type="http://schemas.openxmlformats.org/officeDocument/2006/relationships/image" Target="../media/image6.png"/><Relationship Id="rId5" Type="http://schemas.openxmlformats.org/officeDocument/2006/relationships/image" Target="../media/image4.png"/><Relationship Id="rId19" Type="http://schemas.openxmlformats.org/officeDocument/2006/relationships/image" Target="../media/image16.png"/><Relationship Id="rId6" Type="http://schemas.openxmlformats.org/officeDocument/2006/relationships/image" Target="../media/image5.png"/><Relationship Id="rId18" Type="http://schemas.openxmlformats.org/officeDocument/2006/relationships/image" Target="../media/image1.png"/><Relationship Id="rId7" Type="http://schemas.openxmlformats.org/officeDocument/2006/relationships/image" Target="../media/image25.png"/><Relationship Id="rId8" Type="http://schemas.openxmlformats.org/officeDocument/2006/relationships/image" Target="../media/image13.png"/></Relationships>
</file>

<file path=xl/drawings/_rels/drawing4.xml.rels><?xml version="1.0" encoding="UTF-8" standalone="yes"?><Relationships xmlns="http://schemas.openxmlformats.org/package/2006/relationships"><Relationship Id="rId10" Type="http://schemas.openxmlformats.org/officeDocument/2006/relationships/image" Target="../media/image31.png"/><Relationship Id="rId1" Type="http://schemas.openxmlformats.org/officeDocument/2006/relationships/image" Target="../media/image15.png"/><Relationship Id="rId2" Type="http://schemas.openxmlformats.org/officeDocument/2006/relationships/image" Target="../media/image27.png"/><Relationship Id="rId3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0.png"/><Relationship Id="rId5" Type="http://schemas.openxmlformats.org/officeDocument/2006/relationships/image" Target="../media/image29.png"/><Relationship Id="rId6" Type="http://schemas.openxmlformats.org/officeDocument/2006/relationships/image" Target="../media/image34.png"/><Relationship Id="rId7" Type="http://schemas.openxmlformats.org/officeDocument/2006/relationships/image" Target="../media/image28.png"/><Relationship Id="rId8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619125</xdr:colOff>
      <xdr:row>0</xdr:row>
      <xdr:rowOff>95250</xdr:rowOff>
    </xdr:from>
    <xdr:ext cx="1666875" cy="22479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114300</xdr:colOff>
      <xdr:row>9</xdr:row>
      <xdr:rowOff>95250</xdr:rowOff>
    </xdr:from>
    <xdr:ext cx="1390650" cy="1066800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228600</xdr:colOff>
      <xdr:row>10</xdr:row>
      <xdr:rowOff>95250</xdr:rowOff>
    </xdr:from>
    <xdr:ext cx="1409700" cy="1019175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11</xdr:row>
      <xdr:rowOff>76200</xdr:rowOff>
    </xdr:from>
    <xdr:ext cx="752475" cy="733425"/>
    <xdr:pic>
      <xdr:nvPicPr>
        <xdr:cNvPr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12</xdr:row>
      <xdr:rowOff>47625</xdr:rowOff>
    </xdr:from>
    <xdr:ext cx="1095375" cy="7810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13</xdr:row>
      <xdr:rowOff>85725</xdr:rowOff>
    </xdr:from>
    <xdr:ext cx="933450" cy="108585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14</xdr:row>
      <xdr:rowOff>47625</xdr:rowOff>
    </xdr:from>
    <xdr:ext cx="1152525" cy="93345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15</xdr:row>
      <xdr:rowOff>123825</xdr:rowOff>
    </xdr:from>
    <xdr:ext cx="1000125" cy="1228725"/>
    <xdr:pic>
      <xdr:nvPicPr>
        <xdr:cNvPr id="0" name="image2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17</xdr:row>
      <xdr:rowOff>28575</xdr:rowOff>
    </xdr:from>
    <xdr:ext cx="1190625" cy="781050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390525</xdr:colOff>
      <xdr:row>18</xdr:row>
      <xdr:rowOff>66675</xdr:rowOff>
    </xdr:from>
    <xdr:ext cx="638175" cy="942975"/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19</xdr:row>
      <xdr:rowOff>28575</xdr:rowOff>
    </xdr:from>
    <xdr:ext cx="1095375" cy="7715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228600</xdr:colOff>
      <xdr:row>20</xdr:row>
      <xdr:rowOff>76200</xdr:rowOff>
    </xdr:from>
    <xdr:ext cx="1295400" cy="92392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21</xdr:row>
      <xdr:rowOff>66675</xdr:rowOff>
    </xdr:from>
    <xdr:ext cx="847725" cy="971550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647700</xdr:colOff>
      <xdr:row>22</xdr:row>
      <xdr:rowOff>38100</xdr:rowOff>
    </xdr:from>
    <xdr:ext cx="495300" cy="704850"/>
    <xdr:pic>
      <xdr:nvPicPr>
        <xdr:cNvPr id="0" name="image2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23</xdr:row>
      <xdr:rowOff>47625</xdr:rowOff>
    </xdr:from>
    <xdr:ext cx="1019175" cy="819150"/>
    <xdr:pic>
      <xdr:nvPicPr>
        <xdr:cNvPr id="0" name="image2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24</xdr:row>
      <xdr:rowOff>38100</xdr:rowOff>
    </xdr:from>
    <xdr:ext cx="971550" cy="838200"/>
    <xdr:pic>
      <xdr:nvPicPr>
        <xdr:cNvPr id="0" name="image2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25</xdr:row>
      <xdr:rowOff>28575</xdr:rowOff>
    </xdr:from>
    <xdr:ext cx="876300" cy="695325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533400</xdr:colOff>
      <xdr:row>26</xdr:row>
      <xdr:rowOff>114300</xdr:rowOff>
    </xdr:from>
    <xdr:ext cx="571500" cy="809625"/>
    <xdr:pic>
      <xdr:nvPicPr>
        <xdr:cNvPr id="0" name="image2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27</xdr:row>
      <xdr:rowOff>66675</xdr:rowOff>
    </xdr:from>
    <xdr:ext cx="1476375" cy="400050"/>
    <xdr:pic>
      <xdr:nvPicPr>
        <xdr:cNvPr id="0" name="image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276225</xdr:colOff>
      <xdr:row>28</xdr:row>
      <xdr:rowOff>28575</xdr:rowOff>
    </xdr:from>
    <xdr:ext cx="1057275" cy="771525"/>
    <xdr:pic>
      <xdr:nvPicPr>
        <xdr:cNvPr id="0" name="image1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29</xdr:row>
      <xdr:rowOff>38100</xdr:rowOff>
    </xdr:from>
    <xdr:ext cx="1047750" cy="809625"/>
    <xdr:pic>
      <xdr:nvPicPr>
        <xdr:cNvPr id="0" name="image1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228600</xdr:colOff>
      <xdr:row>30</xdr:row>
      <xdr:rowOff>47625</xdr:rowOff>
    </xdr:from>
    <xdr:ext cx="657225" cy="733425"/>
    <xdr:pic>
      <xdr:nvPicPr>
        <xdr:cNvPr id="0" name="image2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1562100" cy="1152525"/>
    <xdr:pic>
      <xdr:nvPicPr>
        <xdr:cNvPr id="0" name="image1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847725" cy="1457325"/>
    <xdr:pic>
      <xdr:nvPicPr>
        <xdr:cNvPr id="0" name="image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6057900</xdr:colOff>
      <xdr:row>13</xdr:row>
      <xdr:rowOff>200025</xdr:rowOff>
    </xdr:from>
    <xdr:ext cx="2219325" cy="1409700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4362450</xdr:colOff>
      <xdr:row>15</xdr:row>
      <xdr:rowOff>114300</xdr:rowOff>
    </xdr:from>
    <xdr:ext cx="5915025" cy="1343025"/>
    <xdr:pic>
      <xdr:nvPicPr>
        <xdr:cNvPr id="0" name="image2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3781425</xdr:colOff>
      <xdr:row>16</xdr:row>
      <xdr:rowOff>161925</xdr:rowOff>
    </xdr:from>
    <xdr:ext cx="7000875" cy="1600200"/>
    <xdr:pic>
      <xdr:nvPicPr>
        <xdr:cNvPr id="0" name="image3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5810250</xdr:colOff>
      <xdr:row>19</xdr:row>
      <xdr:rowOff>66675</xdr:rowOff>
    </xdr:from>
    <xdr:ext cx="2495550" cy="1524000"/>
    <xdr:pic>
      <xdr:nvPicPr>
        <xdr:cNvPr id="0" name="image2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5705475</xdr:colOff>
      <xdr:row>5</xdr:row>
      <xdr:rowOff>171450</xdr:rowOff>
    </xdr:from>
    <xdr:ext cx="2924175" cy="1809750"/>
    <xdr:pic>
      <xdr:nvPicPr>
        <xdr:cNvPr id="0" name="image2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5781675</xdr:colOff>
      <xdr:row>20</xdr:row>
      <xdr:rowOff>104775</xdr:rowOff>
    </xdr:from>
    <xdr:ext cx="2609850" cy="1600200"/>
    <xdr:pic>
      <xdr:nvPicPr>
        <xdr:cNvPr id="0" name="image3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3733800</xdr:colOff>
      <xdr:row>18</xdr:row>
      <xdr:rowOff>133350</xdr:rowOff>
    </xdr:from>
    <xdr:ext cx="6953250" cy="1114425"/>
    <xdr:pic>
      <xdr:nvPicPr>
        <xdr:cNvPr id="0" name="image2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3952875</xdr:colOff>
      <xdr:row>17</xdr:row>
      <xdr:rowOff>57150</xdr:rowOff>
    </xdr:from>
    <xdr:ext cx="6210300" cy="1409700"/>
    <xdr:pic>
      <xdr:nvPicPr>
        <xdr:cNvPr id="0" name="image3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5705475</xdr:colOff>
      <xdr:row>23</xdr:row>
      <xdr:rowOff>95250</xdr:rowOff>
    </xdr:from>
    <xdr:ext cx="2924175" cy="1676400"/>
    <xdr:pic>
      <xdr:nvPicPr>
        <xdr:cNvPr id="0" name="image3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5753100</xdr:colOff>
      <xdr:row>24</xdr:row>
      <xdr:rowOff>171450</xdr:rowOff>
    </xdr:from>
    <xdr:ext cx="2609850" cy="1600200"/>
    <xdr:pic>
      <xdr:nvPicPr>
        <xdr:cNvPr id="0" name="image3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8:G77" displayName="Table_1" id="1">
  <tableColumns count="7">
    <tableColumn name="Part ID" id="1"/>
    <tableColumn name="Category" id="2"/>
    <tableColumn name="Part Name" id="3"/>
    <tableColumn name="Description" id="4"/>
    <tableColumn name="Picture" id="5"/>
    <tableColumn name="Units" id="6"/>
    <tableColumn name="Cost" id="7"/>
  </tableColumns>
  <tableStyleInfo name="Part List-style" showColumnStripes="0" showFirstColumn="1" showLastColumn="1" showRowStripes="1"/>
</table>
</file>

<file path=xl/tables/table2.xml><?xml version="1.0" encoding="utf-8"?>
<table xmlns="http://schemas.openxmlformats.org/spreadsheetml/2006/main" ref="A3:C43" displayName="Table_2" id="2">
  <tableColumns count="3">
    <tableColumn name="Revision" id="1"/>
    <tableColumn name="Description" id="2"/>
    <tableColumn name="Date of Approval" id="3"/>
  </tableColumns>
  <tableStyleInfo name="Revisions-style" showColumnStripes="0" showFirstColumn="1" showLastColumn="1" showRowStripes="1"/>
</table>
</file>

<file path=xl/tables/table3.xml><?xml version="1.0" encoding="utf-8"?>
<table xmlns="http://schemas.openxmlformats.org/spreadsheetml/2006/main" ref="A3:C42" displayName="Table_3" id="3">
  <tableColumns count="3">
    <tableColumn name="Entry Date" id="1"/>
    <tableColumn name="Description" id="2"/>
    <tableColumn name="Reference (if any)" id="3"/>
  </tableColumns>
  <tableStyleInfo name="Comment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5975"/>
      </a:dk1>
      <a:lt1>
        <a:srgbClr val="F5FCFF"/>
      </a:lt1>
      <a:dk2>
        <a:srgbClr val="005975"/>
      </a:dk2>
      <a:lt2>
        <a:srgbClr val="F5FCFF"/>
      </a:lt2>
      <a:accent1>
        <a:srgbClr val="0078B8"/>
      </a:accent1>
      <a:accent2>
        <a:srgbClr val="0091DE"/>
      </a:accent2>
      <a:accent3>
        <a:srgbClr val="00A3FA"/>
      </a:accent3>
      <a:accent4>
        <a:srgbClr val="42BDFF"/>
      </a:accent4>
      <a:accent5>
        <a:srgbClr val="6ECCFF"/>
      </a:accent5>
      <a:accent6>
        <a:srgbClr val="8FE1FF"/>
      </a:accent6>
      <a:hlink>
        <a:srgbClr val="0091DE"/>
      </a:hlink>
      <a:folHlink>
        <a:srgbClr val="0091DE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table" Target="../tables/table3.xml"/><Relationship Id="rId1" Type="http://schemas.openxmlformats.org/officeDocument/2006/relationships/hyperlink" Target="https://www.digikey.com.au/en/products/detail/raspberry-pi/RASPBERRY-PI-4B-4GB/10258781" TargetMode="External"/><Relationship Id="rId2" Type="http://schemas.openxmlformats.org/officeDocument/2006/relationships/hyperlink" Target="https://www.npvvalves.com.au/10mm-solenoid-coil" TargetMode="External"/><Relationship Id="rId3" Type="http://schemas.openxmlformats.org/officeDocument/2006/relationships/hyperlink" Target="https://www.amazon.com.au/18mm-Socket-Countersunk-Machine-Screw/dp/B07X8Q9N72/ref=sr_1_4?crid=13CA21Q9ZKZZ2&amp;keywords=18mm+M6+Hex+Thread+countersunk&amp;qid=1665136079&amp;qu=eyJxc2MiOiIxLjE4IiwicXNhIjoiMC4wMCIsInFzcCI6IjAuMDAifQ%3D%3D&amp;sprefix=18mm+m6+hex+thread+countersunk%2Caps%2C224&amp;sr=8-4" TargetMode="External"/><Relationship Id="rId4" Type="http://schemas.openxmlformats.org/officeDocument/2006/relationships/hyperlink" Target="https://www.amazon.com.au/Button-Socket-Screws-Grade-Finish/dp/B07MG9M71X/ref=sr_1_5?crid=JJQ853DSJUM8&amp;keywords=m6%2B10mm%2Bhex%2Bscrew&amp;qid=1665137850&amp;qu=eyJxc2MiOiIxLjQwIiwicXNhIjoiMC4wMCIsInFzcCI6IjAuMDAifQ%3D%3D&amp;sprefix=m6%2B10mm%2Bhex%2Bscre%2Caps%2C253&amp;sr=8-5&amp;th=1" TargetMode="External"/><Relationship Id="rId9" Type="http://schemas.openxmlformats.org/officeDocument/2006/relationships/drawing" Target="../drawings/drawing4.xml"/><Relationship Id="rId5" Type="http://schemas.openxmlformats.org/officeDocument/2006/relationships/hyperlink" Target="https://www.amazon.com.au/X-DREE-Stainless-Crosshead-Phillips-7370209b-a222-11e9-8d7c-4cedfbbbda4e/dp/B07ZB3YJ8R/ref=sr_1_4_sspa?crid=2BF0NSEL5I6O8&amp;keywords=m5+10mm+phillips+head+screw&amp;qid=1665139361&amp;qu=eyJxc2MiOiIxLjI3IiwicXNhIjoiMC4wMCIsInFzcCI6IjAuMDAifQ%3D%3D&amp;sprefix=m5+10mm+philips+head+screw%2Caps%2C240&amp;sr=8-4-spons&amp;psc=1&amp;spLa=ZW5jcnlwdGVkUXVhbGlmaWVyPUEyUjZITkdJWjlaMDE3JmVuY3J5cHRlZElkPUExMDMyMzUwMVVZME4yT1hIUE9PWCZlbmNyeXB0ZWRBZElkPUEyVTQ3WVRZVFZDOUE2JndpZGdldE5hbWU9c3BfYXRmJmFjdGlvbj1jbGlja1JlZGlyZWN0JmRvTm90TG9nQ2xpY2s9dHJ1ZQ==" TargetMode="External"/><Relationship Id="rId6" Type="http://schemas.openxmlformats.org/officeDocument/2006/relationships/hyperlink" Target="https://www.amazon.com.au/Locinoe-Waterproof-Dimmable-Flexible-Wardrobe/dp/B09WLGZZ51/ref=sr_1_1_sspa?crid=1XD01JKYSZHT&amp;keywords=white%2Bled%2Bstrip%2Blights&amp;qid=1665141696&amp;qu=eyJxc2MiOiI0LjExIiwicXNhIjoiMy40MiIsInFzcCI6IjIuNTIifQ%3D%3D&amp;sprefix=whiteled%2Bstrip%2Blights%2Caps%2C253&amp;sr=8-1-spons&amp;spLa=ZW5jcnlwdGVkUXVhbGlmaWVyPUExNDFIMVJWUjhLUkdIJmVuY3J5cHRlZElkPUEwNDU1OTU3MU44SjZFN0VHOFgzTyZlbmNyeXB0ZWRBZElkPUEzN1dJUkRTTkxOQVBZJndpZGdldE5hbWU9c3BfYXRmJmFjdGlvbj1jbGlja1JlZGlyZWN0JmRvTm90TG9nQ2xpY2s9dHJ1ZQ&amp;th=1" TargetMode="External"/><Relationship Id="rId7" Type="http://schemas.openxmlformats.org/officeDocument/2006/relationships/hyperlink" Target="https://core-electronics.com.au/makerverse-1kg-load-cell.html?gclid=Cj0KCQjw-fmZBhDtARIsAH6H8qjyLQakCLP1fgbNQ-0z7MO51GHyQgASTcA1GeXwnyqUhFM5wC6udJ0aApm0EALw_wcB" TargetMode="External"/><Relationship Id="rId8" Type="http://schemas.openxmlformats.org/officeDocument/2006/relationships/hyperlink" Target="https://core-electronics.com.au/sparkfun-load-cell-amplifier-hx711-3861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2.63" defaultRowHeight="15.0"/>
  <cols>
    <col customWidth="1" min="1" max="1" width="20.0"/>
    <col customWidth="1" min="2" max="2" width="26.0"/>
    <col customWidth="1" min="3" max="3" width="23.38"/>
    <col customWidth="1" min="4" max="4" width="34.88"/>
    <col customWidth="1" min="5" max="5" width="11.63"/>
    <col customWidth="1" min="6" max="6" width="8.63"/>
    <col customWidth="1" min="7" max="7" width="10.13"/>
    <col customWidth="1" min="8" max="8" width="15.0"/>
    <col customWidth="1" min="9" max="9" width="12.88"/>
    <col customWidth="1" min="10" max="10" width="17.13"/>
    <col customWidth="1" min="11" max="11" width="16.63"/>
    <col customWidth="1" min="12" max="12" width="13.63"/>
    <col customWidth="1" min="13" max="13" width="18.5"/>
    <col customWidth="1" min="14" max="14" width="14.75"/>
    <col customWidth="1" min="15" max="15" width="17.38"/>
    <col customWidth="1" min="16" max="16" width="13.38"/>
  </cols>
  <sheetData>
    <row r="1" ht="24.75" customHeight="1">
      <c r="A1" s="1" t="s">
        <v>0</v>
      </c>
      <c r="B1" s="2"/>
      <c r="D1" s="3"/>
      <c r="F1" s="1"/>
      <c r="G1" s="1"/>
      <c r="H1" s="4"/>
      <c r="I1" s="4"/>
      <c r="K1" s="1"/>
      <c r="L1" s="1"/>
      <c r="M1" s="5"/>
      <c r="O1" s="1"/>
      <c r="P1" s="1"/>
    </row>
    <row r="2" ht="15.0" customHeight="1">
      <c r="A2" s="6" t="s">
        <v>1</v>
      </c>
      <c r="B2" s="6" t="s">
        <v>2</v>
      </c>
      <c r="F2" s="3"/>
      <c r="G2" s="3"/>
      <c r="H2" s="7"/>
      <c r="I2" s="7"/>
      <c r="J2" s="3"/>
      <c r="K2" s="3"/>
      <c r="L2" s="3"/>
      <c r="M2" s="3"/>
      <c r="N2" s="3"/>
      <c r="O2" s="3"/>
      <c r="P2" s="3"/>
    </row>
    <row r="3" ht="15.75" customHeight="1">
      <c r="A3" s="6" t="s">
        <v>3</v>
      </c>
      <c r="B3" s="8" t="s">
        <v>4</v>
      </c>
      <c r="F3" s="3"/>
      <c r="G3" s="3"/>
      <c r="H3" s="7"/>
      <c r="I3" s="7"/>
      <c r="J3" s="3"/>
      <c r="K3" s="9" t="s">
        <v>5</v>
      </c>
      <c r="L3" s="9"/>
      <c r="M3" s="9"/>
      <c r="N3" s="9"/>
      <c r="O3" s="3"/>
      <c r="P3" s="3"/>
    </row>
    <row r="4" ht="89.25" customHeight="1">
      <c r="A4" s="10" t="s">
        <v>6</v>
      </c>
      <c r="B4" s="11" t="s">
        <v>7</v>
      </c>
      <c r="F4" s="2"/>
      <c r="G4" s="3"/>
      <c r="H4" s="7"/>
      <c r="I4" s="7"/>
      <c r="J4" s="3"/>
      <c r="K4" s="3"/>
      <c r="L4" s="3"/>
      <c r="M4" s="3"/>
      <c r="N4" s="3"/>
      <c r="O4" s="3"/>
      <c r="P4" s="3"/>
    </row>
    <row r="5" ht="15.75" customHeight="1">
      <c r="A5" s="12" t="s">
        <v>8</v>
      </c>
      <c r="B5" s="12">
        <v>21.0</v>
      </c>
      <c r="F5" s="2"/>
      <c r="G5" s="3"/>
      <c r="H5" s="7"/>
      <c r="I5" s="7"/>
      <c r="J5" s="3"/>
      <c r="K5" s="3"/>
      <c r="L5" s="3"/>
      <c r="M5" s="3"/>
      <c r="N5" s="3"/>
      <c r="O5" s="3"/>
      <c r="P5" s="3"/>
    </row>
    <row r="6" ht="15.75" customHeight="1">
      <c r="A6" s="12" t="s">
        <v>9</v>
      </c>
      <c r="B6" s="13">
        <v>44841.0</v>
      </c>
      <c r="F6" s="14"/>
      <c r="G6" s="14"/>
      <c r="H6" s="15"/>
      <c r="I6" s="15"/>
      <c r="J6" s="14"/>
      <c r="K6" s="3"/>
      <c r="L6" s="3"/>
      <c r="M6" s="3"/>
      <c r="N6" s="3"/>
      <c r="O6" s="14"/>
      <c r="P6" s="14"/>
    </row>
    <row r="7" ht="15.0" customHeight="1">
      <c r="A7" s="8"/>
      <c r="B7" s="16"/>
      <c r="F7" s="14"/>
      <c r="G7" s="14"/>
      <c r="H7" s="15"/>
      <c r="I7" s="15"/>
      <c r="J7" s="14"/>
      <c r="K7" s="3"/>
      <c r="L7" s="3"/>
      <c r="M7" s="3"/>
      <c r="N7" s="3"/>
      <c r="O7" s="14"/>
      <c r="P7" s="14"/>
    </row>
    <row r="8" ht="16.5" customHeight="1">
      <c r="A8" s="17" t="s">
        <v>10</v>
      </c>
      <c r="B8" s="17" t="s">
        <v>11</v>
      </c>
      <c r="C8" s="17" t="s">
        <v>12</v>
      </c>
      <c r="D8" s="17" t="s">
        <v>13</v>
      </c>
      <c r="E8" s="17" t="s">
        <v>14</v>
      </c>
      <c r="F8" s="18" t="s">
        <v>15</v>
      </c>
      <c r="G8" s="18" t="s">
        <v>16</v>
      </c>
      <c r="H8" s="19" t="s">
        <v>17</v>
      </c>
      <c r="I8" s="19" t="s">
        <v>18</v>
      </c>
      <c r="J8" s="18" t="s">
        <v>19</v>
      </c>
      <c r="K8" s="18" t="s">
        <v>20</v>
      </c>
      <c r="L8" s="18" t="s">
        <v>21</v>
      </c>
      <c r="M8" s="18" t="s">
        <v>22</v>
      </c>
      <c r="N8" s="18" t="s">
        <v>23</v>
      </c>
      <c r="O8" s="18" t="s">
        <v>24</v>
      </c>
      <c r="P8" s="18" t="s">
        <v>25</v>
      </c>
    </row>
    <row r="9" ht="49.5" customHeight="1">
      <c r="A9" s="20">
        <v>17221.0</v>
      </c>
      <c r="B9" s="21" t="s">
        <v>26</v>
      </c>
      <c r="C9" s="20" t="s">
        <v>27</v>
      </c>
      <c r="D9" s="21" t="s">
        <v>28</v>
      </c>
      <c r="E9" s="21" t="s">
        <v>29</v>
      </c>
      <c r="F9" s="22">
        <v>1.0</v>
      </c>
      <c r="G9" s="22" t="s">
        <v>30</v>
      </c>
      <c r="H9" s="23" t="s">
        <v>31</v>
      </c>
      <c r="I9" s="23" t="s">
        <v>27</v>
      </c>
      <c r="J9" s="22" t="s">
        <v>32</v>
      </c>
      <c r="K9" s="24" t="s">
        <v>33</v>
      </c>
      <c r="L9" s="25">
        <v>1.0</v>
      </c>
      <c r="M9" s="25">
        <v>7.0</v>
      </c>
      <c r="N9" s="26">
        <v>88.09</v>
      </c>
      <c r="O9" s="27">
        <f>88.09</f>
        <v>88.09</v>
      </c>
      <c r="P9" s="28">
        <f>BOM!$F9*BOM!$O9</f>
        <v>88.09</v>
      </c>
    </row>
    <row r="10" ht="49.5" customHeight="1">
      <c r="A10" s="20">
        <v>17222.0</v>
      </c>
      <c r="B10" s="21" t="s">
        <v>34</v>
      </c>
      <c r="C10" s="20" t="s">
        <v>35</v>
      </c>
      <c r="D10" s="21" t="s">
        <v>36</v>
      </c>
      <c r="E10" s="21" t="s">
        <v>29</v>
      </c>
      <c r="F10" s="22">
        <v>2.0</v>
      </c>
      <c r="G10" s="22" t="s">
        <v>30</v>
      </c>
      <c r="H10" s="23" t="s">
        <v>31</v>
      </c>
      <c r="I10" s="23"/>
      <c r="J10" s="22" t="s">
        <v>32</v>
      </c>
      <c r="K10" s="24" t="s">
        <v>37</v>
      </c>
      <c r="L10" s="25">
        <v>1.0</v>
      </c>
      <c r="M10" s="25">
        <v>6.0</v>
      </c>
      <c r="N10" s="26">
        <v>99.0</v>
      </c>
      <c r="O10" s="29">
        <v>49.5</v>
      </c>
      <c r="P10" s="28">
        <f>BOM!$F10*BOM!$O10</f>
        <v>99</v>
      </c>
    </row>
    <row r="11" ht="49.5" customHeight="1">
      <c r="A11" s="20">
        <v>17223.0</v>
      </c>
      <c r="B11" s="21" t="s">
        <v>38</v>
      </c>
      <c r="C11" s="20" t="s">
        <v>39</v>
      </c>
      <c r="D11" s="21" t="s">
        <v>40</v>
      </c>
      <c r="E11" s="21" t="s">
        <v>29</v>
      </c>
      <c r="F11" s="22">
        <v>1.0</v>
      </c>
      <c r="G11" s="22" t="s">
        <v>30</v>
      </c>
      <c r="H11" s="23" t="s">
        <v>31</v>
      </c>
      <c r="I11" s="23" t="s">
        <v>41</v>
      </c>
      <c r="J11" s="22" t="s">
        <v>42</v>
      </c>
      <c r="K11" s="24" t="s">
        <v>43</v>
      </c>
      <c r="L11" s="25">
        <v>1.0</v>
      </c>
      <c r="M11" s="25">
        <v>18.0</v>
      </c>
      <c r="N11" s="26">
        <v>54.0</v>
      </c>
      <c r="O11" s="29">
        <v>54.0</v>
      </c>
      <c r="P11" s="28">
        <f>BOM!$F11*BOM!$O11</f>
        <v>54</v>
      </c>
    </row>
    <row r="12" ht="49.5" customHeight="1">
      <c r="A12" s="20">
        <v>17224.0</v>
      </c>
      <c r="B12" s="21" t="s">
        <v>44</v>
      </c>
      <c r="C12" s="20" t="s">
        <v>45</v>
      </c>
      <c r="D12" s="21" t="s">
        <v>46</v>
      </c>
      <c r="E12" s="21" t="s">
        <v>29</v>
      </c>
      <c r="F12" s="22">
        <v>8.0</v>
      </c>
      <c r="G12" s="22" t="s">
        <v>30</v>
      </c>
      <c r="H12" s="23" t="s">
        <v>47</v>
      </c>
      <c r="I12" s="23" t="s">
        <v>48</v>
      </c>
      <c r="J12" s="22" t="s">
        <v>32</v>
      </c>
      <c r="K12" s="24" t="s">
        <v>49</v>
      </c>
      <c r="L12" s="25">
        <v>100.0</v>
      </c>
      <c r="M12" s="25">
        <v>15.0</v>
      </c>
      <c r="N12" s="26">
        <v>146.0</v>
      </c>
      <c r="O12" s="29">
        <v>1.46</v>
      </c>
      <c r="P12" s="28">
        <f>BOM!$F12*BOM!$O12</f>
        <v>11.68</v>
      </c>
    </row>
    <row r="13" ht="49.5" customHeight="1">
      <c r="A13" s="20">
        <v>302201.0</v>
      </c>
      <c r="B13" s="21" t="s">
        <v>50</v>
      </c>
      <c r="C13" s="20" t="s">
        <v>51</v>
      </c>
      <c r="D13" s="21" t="s">
        <v>52</v>
      </c>
      <c r="E13" s="21" t="s">
        <v>29</v>
      </c>
      <c r="F13" s="22">
        <v>2.0</v>
      </c>
      <c r="G13" s="22" t="s">
        <v>30</v>
      </c>
      <c r="H13" s="23" t="s">
        <v>31</v>
      </c>
      <c r="I13" s="23" t="s">
        <v>41</v>
      </c>
      <c r="J13" s="22" t="s">
        <v>42</v>
      </c>
      <c r="K13" s="30" t="s">
        <v>43</v>
      </c>
      <c r="L13" s="31">
        <v>2.0</v>
      </c>
      <c r="M13" s="30">
        <v>11.0</v>
      </c>
      <c r="N13" s="32">
        <v>193.0</v>
      </c>
      <c r="O13" s="33">
        <v>96.5</v>
      </c>
      <c r="P13" s="28">
        <f>BOM!$F13*BOM!$O13</f>
        <v>193</v>
      </c>
    </row>
    <row r="14" ht="49.5" customHeight="1">
      <c r="A14" s="20">
        <v>302301.0</v>
      </c>
      <c r="B14" s="21" t="s">
        <v>53</v>
      </c>
      <c r="C14" s="20" t="s">
        <v>54</v>
      </c>
      <c r="D14" s="21" t="s">
        <v>55</v>
      </c>
      <c r="E14" s="21" t="s">
        <v>29</v>
      </c>
      <c r="F14" s="22">
        <v>1.0</v>
      </c>
      <c r="G14" s="22" t="s">
        <v>30</v>
      </c>
      <c r="H14" s="23" t="s">
        <v>31</v>
      </c>
      <c r="I14" s="23" t="s">
        <v>56</v>
      </c>
      <c r="J14" s="22" t="s">
        <v>32</v>
      </c>
      <c r="K14" s="24" t="s">
        <v>57</v>
      </c>
      <c r="L14" s="25">
        <v>30.0</v>
      </c>
      <c r="M14" s="24">
        <v>10.0</v>
      </c>
      <c r="N14" s="26">
        <v>118.4</v>
      </c>
      <c r="O14" s="29">
        <f t="shared" ref="O14:O15" si="1">N14/L14</f>
        <v>3.946666667</v>
      </c>
      <c r="P14" s="28">
        <f>BOM!$F14*BOM!$O14</f>
        <v>3.946666667</v>
      </c>
      <c r="Q14" s="34"/>
    </row>
    <row r="15" ht="49.5" customHeight="1">
      <c r="A15" s="20">
        <v>302321.0</v>
      </c>
      <c r="B15" s="21" t="s">
        <v>58</v>
      </c>
      <c r="C15" s="20" t="s">
        <v>54</v>
      </c>
      <c r="D15" s="21" t="s">
        <v>59</v>
      </c>
      <c r="E15" s="21" t="s">
        <v>29</v>
      </c>
      <c r="F15" s="22">
        <v>1.0</v>
      </c>
      <c r="G15" s="22" t="s">
        <v>30</v>
      </c>
      <c r="H15" s="23" t="s">
        <v>31</v>
      </c>
      <c r="I15" s="35" t="s">
        <v>56</v>
      </c>
      <c r="J15" s="22" t="s">
        <v>32</v>
      </c>
      <c r="K15" s="24" t="s">
        <v>60</v>
      </c>
      <c r="L15" s="25">
        <v>10.0</v>
      </c>
      <c r="M15" s="24">
        <v>10.0</v>
      </c>
      <c r="N15" s="26">
        <v>322.4</v>
      </c>
      <c r="O15" s="29">
        <f t="shared" si="1"/>
        <v>32.24</v>
      </c>
      <c r="P15" s="28">
        <f>BOM!$F15*BOM!$O15</f>
        <v>32.24</v>
      </c>
    </row>
    <row r="16" ht="49.5" customHeight="1">
      <c r="A16" s="20">
        <v>20111.0</v>
      </c>
      <c r="B16" s="21" t="s">
        <v>61</v>
      </c>
      <c r="C16" s="20" t="s">
        <v>62</v>
      </c>
      <c r="D16" s="21" t="s">
        <v>63</v>
      </c>
      <c r="E16" s="21" t="s">
        <v>64</v>
      </c>
      <c r="F16" s="22">
        <v>1.0</v>
      </c>
      <c r="G16" s="22" t="s">
        <v>30</v>
      </c>
      <c r="H16" s="23" t="s">
        <v>31</v>
      </c>
      <c r="I16" s="23" t="s">
        <v>48</v>
      </c>
      <c r="J16" s="22" t="s">
        <v>42</v>
      </c>
      <c r="K16" s="30" t="s">
        <v>49</v>
      </c>
      <c r="L16" s="31">
        <v>10.0</v>
      </c>
      <c r="M16" s="31">
        <v>15.0</v>
      </c>
      <c r="N16" s="32">
        <v>338.7</v>
      </c>
      <c r="O16" s="33">
        <v>33.87</v>
      </c>
      <c r="P16" s="28">
        <f>BOM!$F16*BOM!$O16</f>
        <v>33.87</v>
      </c>
    </row>
    <row r="17" ht="49.5" customHeight="1">
      <c r="A17" s="20">
        <v>4211473.0</v>
      </c>
      <c r="B17" s="21" t="s">
        <v>65</v>
      </c>
      <c r="C17" s="20" t="s">
        <v>62</v>
      </c>
      <c r="D17" s="21" t="s">
        <v>66</v>
      </c>
      <c r="E17" s="21" t="s">
        <v>29</v>
      </c>
      <c r="F17" s="22">
        <v>1.0</v>
      </c>
      <c r="G17" s="22" t="s">
        <v>30</v>
      </c>
      <c r="H17" s="23" t="s">
        <v>31</v>
      </c>
      <c r="I17" s="23" t="s">
        <v>48</v>
      </c>
      <c r="J17" s="22" t="s">
        <v>42</v>
      </c>
      <c r="K17" s="30" t="s">
        <v>49</v>
      </c>
      <c r="L17" s="31">
        <v>10.0</v>
      </c>
      <c r="M17" s="31">
        <v>15.0</v>
      </c>
      <c r="N17" s="32">
        <v>213.8</v>
      </c>
      <c r="O17" s="33">
        <v>21.38</v>
      </c>
      <c r="P17" s="28">
        <f>BOM!$F17*BOM!$O17</f>
        <v>21.38</v>
      </c>
    </row>
    <row r="18" ht="49.5" customHeight="1">
      <c r="A18" s="20">
        <v>4504369.0</v>
      </c>
      <c r="B18" s="21" t="s">
        <v>67</v>
      </c>
      <c r="C18" s="20" t="s">
        <v>45</v>
      </c>
      <c r="D18" s="36" t="s">
        <v>68</v>
      </c>
      <c r="E18" s="21" t="s">
        <v>29</v>
      </c>
      <c r="F18" s="22">
        <v>8.0</v>
      </c>
      <c r="G18" s="22" t="s">
        <v>30</v>
      </c>
      <c r="H18" s="23" t="s">
        <v>47</v>
      </c>
      <c r="I18" s="23"/>
      <c r="J18" s="22" t="s">
        <v>32</v>
      </c>
      <c r="K18" s="37" t="s">
        <v>69</v>
      </c>
      <c r="L18" s="31">
        <v>20.0</v>
      </c>
      <c r="M18" s="30">
        <v>11.0</v>
      </c>
      <c r="N18" s="32">
        <v>21.74</v>
      </c>
      <c r="O18" s="33">
        <f t="shared" ref="O18:O20" si="2">N18/L18</f>
        <v>1.087</v>
      </c>
      <c r="P18" s="28">
        <f>BOM!$F18*BOM!$O18</f>
        <v>8.696</v>
      </c>
    </row>
    <row r="19" ht="49.5" customHeight="1">
      <c r="A19" s="20">
        <v>3.4350013E8</v>
      </c>
      <c r="B19" s="21" t="s">
        <v>70</v>
      </c>
      <c r="C19" s="20" t="s">
        <v>45</v>
      </c>
      <c r="D19" s="38" t="s">
        <v>71</v>
      </c>
      <c r="E19" s="21" t="s">
        <v>29</v>
      </c>
      <c r="F19" s="22">
        <v>2.0</v>
      </c>
      <c r="G19" s="39" t="s">
        <v>30</v>
      </c>
      <c r="H19" s="23" t="s">
        <v>31</v>
      </c>
      <c r="I19" s="23" t="s">
        <v>41</v>
      </c>
      <c r="J19" s="22" t="s">
        <v>42</v>
      </c>
      <c r="K19" s="30" t="s">
        <v>43</v>
      </c>
      <c r="L19" s="31">
        <v>2.0</v>
      </c>
      <c r="M19" s="30">
        <v>5.0</v>
      </c>
      <c r="N19" s="32">
        <v>98.0</v>
      </c>
      <c r="O19" s="33">
        <f t="shared" si="2"/>
        <v>49</v>
      </c>
      <c r="P19" s="28">
        <f>BOM!$F19*BOM!$O19</f>
        <v>98</v>
      </c>
    </row>
    <row r="20" ht="49.5" customHeight="1">
      <c r="A20" s="20">
        <v>9.4807714E8</v>
      </c>
      <c r="B20" s="21" t="s">
        <v>72</v>
      </c>
      <c r="C20" s="20" t="s">
        <v>45</v>
      </c>
      <c r="D20" s="21" t="s">
        <v>73</v>
      </c>
      <c r="E20" s="21" t="s">
        <v>29</v>
      </c>
      <c r="F20" s="22">
        <v>8.0</v>
      </c>
      <c r="G20" s="22" t="s">
        <v>30</v>
      </c>
      <c r="H20" s="23" t="s">
        <v>47</v>
      </c>
      <c r="I20" s="23"/>
      <c r="J20" s="22" t="s">
        <v>32</v>
      </c>
      <c r="K20" s="40" t="s">
        <v>74</v>
      </c>
      <c r="L20" s="25">
        <v>50.0</v>
      </c>
      <c r="M20" s="24">
        <v>8.0</v>
      </c>
      <c r="N20" s="26">
        <v>30.97</v>
      </c>
      <c r="O20" s="33">
        <f t="shared" si="2"/>
        <v>0.6194</v>
      </c>
      <c r="P20" s="28">
        <f>BOM!$F20*BOM!$O20</f>
        <v>4.9552</v>
      </c>
    </row>
    <row r="21" ht="49.5" customHeight="1">
      <c r="A21" s="20">
        <v>2.2254886E7</v>
      </c>
      <c r="B21" s="21" t="s">
        <v>75</v>
      </c>
      <c r="C21" s="20" t="s">
        <v>76</v>
      </c>
      <c r="D21" s="21" t="s">
        <v>77</v>
      </c>
      <c r="E21" s="21" t="s">
        <v>29</v>
      </c>
      <c r="F21" s="22">
        <v>2.0</v>
      </c>
      <c r="G21" s="22" t="s">
        <v>30</v>
      </c>
      <c r="H21" s="23" t="s">
        <v>31</v>
      </c>
      <c r="I21" s="23" t="s">
        <v>41</v>
      </c>
      <c r="J21" s="22" t="s">
        <v>42</v>
      </c>
      <c r="K21" s="30" t="s">
        <v>43</v>
      </c>
      <c r="L21" s="31">
        <v>2.0</v>
      </c>
      <c r="M21" s="31">
        <v>11.0</v>
      </c>
      <c r="N21" s="32">
        <v>165.0</v>
      </c>
      <c r="O21" s="33">
        <v>82.5</v>
      </c>
      <c r="P21" s="28">
        <f>BOM!$F21*BOM!$O21</f>
        <v>165</v>
      </c>
    </row>
    <row r="22" ht="49.5" customHeight="1">
      <c r="A22" s="20">
        <v>22043.0</v>
      </c>
      <c r="B22" s="21" t="s">
        <v>78</v>
      </c>
      <c r="C22" s="20" t="s">
        <v>51</v>
      </c>
      <c r="D22" s="21" t="s">
        <v>79</v>
      </c>
      <c r="E22" s="21" t="s">
        <v>29</v>
      </c>
      <c r="F22" s="22">
        <v>1.0</v>
      </c>
      <c r="G22" s="22" t="s">
        <v>30</v>
      </c>
      <c r="H22" s="23" t="s">
        <v>31</v>
      </c>
      <c r="I22" s="23" t="s">
        <v>41</v>
      </c>
      <c r="J22" s="22" t="s">
        <v>42</v>
      </c>
      <c r="K22" s="30" t="s">
        <v>43</v>
      </c>
      <c r="L22" s="31">
        <v>1.0</v>
      </c>
      <c r="M22" s="31">
        <v>11.0</v>
      </c>
      <c r="N22" s="32">
        <v>120.0</v>
      </c>
      <c r="O22" s="33">
        <v>120.0</v>
      </c>
      <c r="P22" s="28">
        <f>BOM!$F22*BOM!$O22</f>
        <v>120</v>
      </c>
    </row>
    <row r="23" ht="49.5" customHeight="1">
      <c r="A23" s="20">
        <v>22043.0</v>
      </c>
      <c r="B23" s="21" t="s">
        <v>80</v>
      </c>
      <c r="C23" s="20" t="s">
        <v>45</v>
      </c>
      <c r="D23" s="21" t="s">
        <v>81</v>
      </c>
      <c r="E23" s="21" t="s">
        <v>29</v>
      </c>
      <c r="F23" s="22">
        <v>10.0</v>
      </c>
      <c r="G23" s="22" t="s">
        <v>30</v>
      </c>
      <c r="H23" s="23" t="s">
        <v>47</v>
      </c>
      <c r="I23" s="23"/>
      <c r="J23" s="22" t="s">
        <v>32</v>
      </c>
      <c r="K23" s="24" t="s">
        <v>82</v>
      </c>
      <c r="L23" s="25">
        <v>60.0</v>
      </c>
      <c r="M23" s="25">
        <v>35.0</v>
      </c>
      <c r="N23" s="26">
        <v>19.32</v>
      </c>
      <c r="O23" s="29">
        <f>N23/L23</f>
        <v>0.322</v>
      </c>
      <c r="P23" s="28">
        <f>BOM!$F23*BOM!$O23</f>
        <v>3.22</v>
      </c>
    </row>
    <row r="24" ht="49.5" customHeight="1">
      <c r="A24" s="20">
        <v>5.1254683E7</v>
      </c>
      <c r="B24" s="21" t="s">
        <v>83</v>
      </c>
      <c r="C24" s="20" t="s">
        <v>84</v>
      </c>
      <c r="D24" s="21" t="s">
        <v>85</v>
      </c>
      <c r="E24" s="21" t="s">
        <v>29</v>
      </c>
      <c r="F24" s="22">
        <v>1.0</v>
      </c>
      <c r="G24" s="22" t="s">
        <v>30</v>
      </c>
      <c r="H24" s="23" t="s">
        <v>31</v>
      </c>
      <c r="I24" s="23" t="s">
        <v>48</v>
      </c>
      <c r="J24" s="22" t="s">
        <v>42</v>
      </c>
      <c r="K24" s="30" t="s">
        <v>49</v>
      </c>
      <c r="L24" s="31">
        <v>10.0</v>
      </c>
      <c r="M24" s="31">
        <v>15.0</v>
      </c>
      <c r="N24" s="32">
        <v>585.1</v>
      </c>
      <c r="O24" s="33">
        <v>58.51</v>
      </c>
      <c r="P24" s="28">
        <f>BOM!$F24*BOM!$O24</f>
        <v>58.51</v>
      </c>
    </row>
    <row r="25" ht="49.5" customHeight="1">
      <c r="A25" s="20">
        <v>9.22062448E8</v>
      </c>
      <c r="B25" s="21" t="s">
        <v>86</v>
      </c>
      <c r="C25" s="20" t="s">
        <v>84</v>
      </c>
      <c r="D25" s="21" t="s">
        <v>85</v>
      </c>
      <c r="E25" s="21" t="s">
        <v>29</v>
      </c>
      <c r="F25" s="22">
        <v>1.0</v>
      </c>
      <c r="G25" s="22" t="s">
        <v>30</v>
      </c>
      <c r="H25" s="23" t="s">
        <v>31</v>
      </c>
      <c r="I25" s="23" t="s">
        <v>48</v>
      </c>
      <c r="J25" s="22" t="s">
        <v>42</v>
      </c>
      <c r="K25" s="30" t="s">
        <v>49</v>
      </c>
      <c r="L25" s="31">
        <v>10.0</v>
      </c>
      <c r="M25" s="30">
        <v>15.0</v>
      </c>
      <c r="N25" s="32">
        <v>585.5</v>
      </c>
      <c r="O25" s="33">
        <v>58.55</v>
      </c>
      <c r="P25" s="28">
        <f>BOM!$F25*BOM!$O25</f>
        <v>58.55</v>
      </c>
    </row>
    <row r="26" ht="49.5" customHeight="1">
      <c r="A26" s="20">
        <v>9.21558741E8</v>
      </c>
      <c r="B26" s="21" t="s">
        <v>87</v>
      </c>
      <c r="C26" s="20" t="s">
        <v>88</v>
      </c>
      <c r="D26" s="21" t="s">
        <v>89</v>
      </c>
      <c r="E26" s="21" t="s">
        <v>64</v>
      </c>
      <c r="F26" s="22">
        <v>8.0</v>
      </c>
      <c r="G26" s="22" t="s">
        <v>30</v>
      </c>
      <c r="H26" s="35" t="s">
        <v>47</v>
      </c>
      <c r="I26" s="35"/>
      <c r="J26" s="39" t="s">
        <v>32</v>
      </c>
      <c r="K26" s="30" t="s">
        <v>90</v>
      </c>
      <c r="L26" s="31">
        <v>10.0</v>
      </c>
      <c r="M26" s="30">
        <v>5.0</v>
      </c>
      <c r="N26" s="32">
        <v>10.0</v>
      </c>
      <c r="O26" s="33">
        <v>1.0</v>
      </c>
      <c r="P26" s="28">
        <f>BOM!$F26*BOM!$O26</f>
        <v>8</v>
      </c>
    </row>
    <row r="27" ht="49.5" customHeight="1">
      <c r="A27" s="20">
        <v>2.2254862E7</v>
      </c>
      <c r="B27" s="21" t="s">
        <v>91</v>
      </c>
      <c r="C27" s="20" t="s">
        <v>92</v>
      </c>
      <c r="D27" s="21" t="s">
        <v>93</v>
      </c>
      <c r="E27" s="21" t="s">
        <v>29</v>
      </c>
      <c r="F27" s="22">
        <v>1.0</v>
      </c>
      <c r="G27" s="22" t="s">
        <v>30</v>
      </c>
      <c r="H27" s="23" t="s">
        <v>31</v>
      </c>
      <c r="I27" s="23" t="s">
        <v>41</v>
      </c>
      <c r="J27" s="22" t="s">
        <v>42</v>
      </c>
      <c r="K27" s="30" t="s">
        <v>43</v>
      </c>
      <c r="L27" s="31">
        <v>1.0</v>
      </c>
      <c r="M27" s="31">
        <v>11.0</v>
      </c>
      <c r="N27" s="32">
        <v>66.0</v>
      </c>
      <c r="O27" s="33">
        <v>66.0</v>
      </c>
      <c r="P27" s="28">
        <f>BOM!$F27*BOM!$O27</f>
        <v>66</v>
      </c>
    </row>
    <row r="28" ht="49.5" customHeight="1">
      <c r="A28" s="20">
        <v>2.2254851E7</v>
      </c>
      <c r="B28" s="21" t="s">
        <v>94</v>
      </c>
      <c r="C28" s="20" t="s">
        <v>35</v>
      </c>
      <c r="D28" s="21" t="s">
        <v>95</v>
      </c>
      <c r="E28" s="21" t="s">
        <v>29</v>
      </c>
      <c r="F28" s="22">
        <v>0.05</v>
      </c>
      <c r="G28" s="22" t="s">
        <v>96</v>
      </c>
      <c r="H28" s="23" t="s">
        <v>47</v>
      </c>
      <c r="I28" s="23"/>
      <c r="J28" s="22" t="s">
        <v>32</v>
      </c>
      <c r="K28" s="41" t="s">
        <v>97</v>
      </c>
      <c r="L28" s="25">
        <v>5.0</v>
      </c>
      <c r="M28" s="25">
        <v>3.0</v>
      </c>
      <c r="N28" s="26">
        <v>25.99</v>
      </c>
      <c r="O28" s="29">
        <f t="shared" ref="O28:O30" si="3">N28/L28</f>
        <v>5.198</v>
      </c>
      <c r="P28" s="28">
        <f>BOM!$F28*BOM!$O28</f>
        <v>0.2599</v>
      </c>
    </row>
    <row r="29" ht="49.5" customHeight="1">
      <c r="A29" s="20">
        <v>9.8844012E7</v>
      </c>
      <c r="B29" s="20" t="s">
        <v>98</v>
      </c>
      <c r="C29" s="20" t="s">
        <v>35</v>
      </c>
      <c r="D29" s="21" t="s">
        <v>99</v>
      </c>
      <c r="E29" s="21" t="s">
        <v>29</v>
      </c>
      <c r="F29" s="22">
        <v>1.0</v>
      </c>
      <c r="G29" s="22" t="s">
        <v>30</v>
      </c>
      <c r="H29" s="23" t="s">
        <v>47</v>
      </c>
      <c r="I29" s="23"/>
      <c r="J29" s="22" t="s">
        <v>32</v>
      </c>
      <c r="K29" s="24" t="s">
        <v>100</v>
      </c>
      <c r="L29" s="25">
        <v>1.0</v>
      </c>
      <c r="M29" s="24">
        <v>4.0</v>
      </c>
      <c r="N29" s="26">
        <v>5.05</v>
      </c>
      <c r="O29" s="29">
        <f t="shared" si="3"/>
        <v>5.05</v>
      </c>
      <c r="P29" s="28">
        <f>BOM!$F29*BOM!$O29</f>
        <v>5.05</v>
      </c>
    </row>
    <row r="30" ht="49.5" customHeight="1">
      <c r="A30" s="20">
        <v>9.8843558E7</v>
      </c>
      <c r="B30" s="36" t="s">
        <v>101</v>
      </c>
      <c r="C30" s="20" t="s">
        <v>35</v>
      </c>
      <c r="D30" s="21" t="s">
        <v>102</v>
      </c>
      <c r="E30" s="21" t="s">
        <v>29</v>
      </c>
      <c r="F30" s="22">
        <v>1.0</v>
      </c>
      <c r="G30" s="22" t="s">
        <v>30</v>
      </c>
      <c r="H30" s="23" t="s">
        <v>47</v>
      </c>
      <c r="I30" s="23" t="s">
        <v>27</v>
      </c>
      <c r="J30" s="22" t="s">
        <v>32</v>
      </c>
      <c r="K30" s="24" t="s">
        <v>100</v>
      </c>
      <c r="L30" s="25">
        <v>1.0</v>
      </c>
      <c r="M30" s="24">
        <v>4.0</v>
      </c>
      <c r="N30" s="26">
        <v>19.35</v>
      </c>
      <c r="O30" s="29">
        <f t="shared" si="3"/>
        <v>19.35</v>
      </c>
      <c r="P30" s="28">
        <f>BOM!$F30*BOM!$O30</f>
        <v>19.35</v>
      </c>
    </row>
    <row r="31" ht="49.5" customHeight="1">
      <c r="A31" s="20">
        <v>2510728.0</v>
      </c>
      <c r="B31" s="21" t="s">
        <v>103</v>
      </c>
      <c r="C31" s="20" t="s">
        <v>35</v>
      </c>
      <c r="D31" s="21" t="s">
        <v>104</v>
      </c>
      <c r="E31" s="21" t="s">
        <v>29</v>
      </c>
      <c r="F31" s="22">
        <v>2.0</v>
      </c>
      <c r="G31" s="22" t="s">
        <v>30</v>
      </c>
      <c r="H31" s="23" t="s">
        <v>31</v>
      </c>
      <c r="I31" s="23"/>
      <c r="J31" s="22" t="s">
        <v>32</v>
      </c>
      <c r="K31" s="24" t="s">
        <v>105</v>
      </c>
      <c r="L31" s="25">
        <v>1.0</v>
      </c>
      <c r="M31" s="24">
        <v>7.0</v>
      </c>
      <c r="N31" s="29">
        <v>53.41</v>
      </c>
      <c r="O31" s="29">
        <v>53.41</v>
      </c>
      <c r="P31" s="28">
        <f>BOM!$F31*BOM!$O31</f>
        <v>106.82</v>
      </c>
    </row>
    <row r="32" ht="49.5" customHeight="1">
      <c r="A32" s="20"/>
      <c r="B32" s="21"/>
      <c r="C32" s="20"/>
      <c r="D32" s="21"/>
      <c r="E32" s="21"/>
      <c r="F32" s="22"/>
      <c r="G32" s="22"/>
      <c r="H32" s="23"/>
      <c r="I32" s="23"/>
      <c r="J32" s="22"/>
      <c r="K32" s="24"/>
      <c r="L32" s="25"/>
      <c r="M32" s="24"/>
      <c r="N32" s="26"/>
      <c r="O32" s="42"/>
      <c r="P32" s="43"/>
    </row>
    <row r="33" ht="49.5" customHeight="1">
      <c r="A33" s="20"/>
      <c r="B33" s="21"/>
      <c r="C33" s="20"/>
      <c r="D33" s="21"/>
      <c r="E33" s="21"/>
      <c r="F33" s="22"/>
      <c r="G33" s="22"/>
      <c r="H33" s="23"/>
      <c r="I33" s="23"/>
      <c r="J33" s="22"/>
      <c r="K33" s="24"/>
      <c r="L33" s="25"/>
      <c r="M33" s="24"/>
      <c r="N33" s="26"/>
      <c r="O33" s="42"/>
      <c r="P33" s="43"/>
    </row>
    <row r="34" ht="49.5" customHeight="1">
      <c r="A34" s="20"/>
      <c r="B34" s="21"/>
      <c r="C34" s="20"/>
      <c r="D34" s="21"/>
      <c r="E34" s="21"/>
      <c r="F34" s="22"/>
      <c r="G34" s="22"/>
      <c r="H34" s="23"/>
      <c r="I34" s="23"/>
      <c r="J34" s="22"/>
      <c r="K34" s="24"/>
      <c r="L34" s="24"/>
      <c r="M34" s="24"/>
      <c r="N34" s="26"/>
      <c r="O34" s="44"/>
      <c r="P34" s="43"/>
    </row>
    <row r="35" ht="20.25" customHeight="1">
      <c r="A35" s="45"/>
      <c r="B35" s="45"/>
      <c r="C35" s="45"/>
      <c r="D35" s="46"/>
      <c r="E35" s="47" t="s">
        <v>106</v>
      </c>
      <c r="F35" s="48"/>
      <c r="G35" s="48"/>
      <c r="H35" s="49"/>
      <c r="I35" s="49"/>
      <c r="J35" s="48"/>
      <c r="K35" s="46"/>
      <c r="L35" s="46" t="s">
        <v>107</v>
      </c>
      <c r="M35" s="50"/>
      <c r="N35" s="50">
        <f>SUBTOTAL(109,BOM!$N$10:$N$34)</f>
        <v>3290.73</v>
      </c>
      <c r="O35" s="47" t="s">
        <v>108</v>
      </c>
      <c r="P35" s="50">
        <f>SUM(P9:P34)</f>
        <v>1259.617767</v>
      </c>
    </row>
    <row r="36" ht="15.75" customHeight="1">
      <c r="A36" s="51"/>
      <c r="B36" s="51"/>
      <c r="C36" s="51"/>
      <c r="D36" s="52"/>
      <c r="E36" s="53"/>
      <c r="F36" s="54"/>
      <c r="G36" s="54"/>
      <c r="H36" s="55"/>
      <c r="I36" s="55"/>
      <c r="J36" s="54"/>
      <c r="K36" s="52"/>
      <c r="L36" s="52" t="s">
        <v>109</v>
      </c>
      <c r="M36" s="56"/>
      <c r="N36" s="56">
        <v>100000.0</v>
      </c>
      <c r="O36" s="57" t="s">
        <v>110</v>
      </c>
      <c r="P36" s="58">
        <f>N35/N36+P35</f>
        <v>1259.650674</v>
      </c>
    </row>
    <row r="37" ht="15.75" customHeight="1">
      <c r="A37" s="59"/>
      <c r="B37" s="59"/>
      <c r="C37" s="59"/>
      <c r="D37" s="59"/>
      <c r="E37" s="59"/>
      <c r="F37" s="60"/>
      <c r="G37" s="60"/>
      <c r="H37" s="61"/>
      <c r="I37" s="61"/>
      <c r="J37" s="60"/>
      <c r="K37" s="60"/>
      <c r="L37" s="60"/>
      <c r="M37" s="60"/>
      <c r="N37" s="60"/>
      <c r="O37" s="59"/>
      <c r="P37" s="59"/>
    </row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8:$P$36"/>
  <conditionalFormatting sqref="K8:N8">
    <cfRule type="containsText" dxfId="0" priority="1" operator="containsText" text="Vertex42.com">
      <formula>NOT(ISERROR(SEARCH(("Vertex42.com"),(K8))))</formula>
    </cfRule>
  </conditionalFormatting>
  <dataValidations>
    <dataValidation type="list" allowBlank="1" sqref="A9:A34">
      <formula1>'Part List'!$A$9:$A$33</formula1>
    </dataValidation>
  </dataValidations>
  <printOptions horizontalCentered="1"/>
  <pageMargins bottom="0.75" footer="0.0" header="0.0" left="0.7" right="0.7" top="0.75"/>
  <pageSetup fitToWidth="0" paperSize="9" orientation="portrait"/>
  <headerFooter>
    <oddHeader/>
    <oddFooter>&amp;LBill of Materials Template © 2019 by Vertex42.com&amp;RPage 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0"/>
  <cols>
    <col customWidth="1" min="1" max="1" width="19.0"/>
    <col customWidth="1" min="2" max="2" width="15.25"/>
    <col customWidth="1" min="3" max="3" width="18.75"/>
    <col customWidth="1" min="4" max="4" width="24.25"/>
    <col customWidth="1" min="5" max="5" width="24.0"/>
    <col customWidth="1" min="6" max="6" width="8.63"/>
    <col customWidth="1" min="7" max="7" width="12.5"/>
  </cols>
  <sheetData>
    <row r="1" ht="24.75" customHeight="1">
      <c r="A1" s="1" t="s">
        <v>0</v>
      </c>
      <c r="B1" s="2"/>
      <c r="E1" s="5"/>
      <c r="F1" s="1"/>
      <c r="G1" s="1"/>
    </row>
    <row r="2" ht="15.0" customHeight="1">
      <c r="A2" s="6" t="s">
        <v>1</v>
      </c>
      <c r="B2" s="6" t="s">
        <v>2</v>
      </c>
      <c r="F2" s="3"/>
      <c r="G2" s="3"/>
    </row>
    <row r="3" ht="15.0" customHeight="1">
      <c r="A3" s="6" t="s">
        <v>3</v>
      </c>
      <c r="B3" s="8" t="s">
        <v>4</v>
      </c>
      <c r="F3" s="3"/>
      <c r="G3" s="3"/>
    </row>
    <row r="4" ht="15.0" customHeight="1">
      <c r="A4" s="12" t="s">
        <v>111</v>
      </c>
      <c r="B4" s="12" t="s">
        <v>7</v>
      </c>
      <c r="F4" s="3"/>
      <c r="G4" s="3"/>
    </row>
    <row r="5" ht="15.0" customHeight="1">
      <c r="A5" s="12" t="s">
        <v>8</v>
      </c>
      <c r="B5" s="12">
        <v>21.0</v>
      </c>
      <c r="F5" s="3"/>
      <c r="G5" s="3"/>
    </row>
    <row r="6" ht="15.0" customHeight="1">
      <c r="A6" s="12" t="s">
        <v>9</v>
      </c>
      <c r="B6" s="13">
        <v>44841.0</v>
      </c>
      <c r="F6" s="3"/>
      <c r="G6" s="3"/>
    </row>
    <row r="7" ht="15.0" customHeight="1">
      <c r="A7" s="8"/>
      <c r="B7" s="62"/>
      <c r="F7" s="3"/>
      <c r="G7" s="3"/>
    </row>
    <row r="8" ht="16.5" customHeight="1">
      <c r="A8" s="63" t="s">
        <v>10</v>
      </c>
      <c r="B8" s="63" t="s">
        <v>12</v>
      </c>
      <c r="C8" s="63" t="s">
        <v>11</v>
      </c>
      <c r="D8" s="63" t="s">
        <v>13</v>
      </c>
      <c r="E8" s="63" t="s">
        <v>112</v>
      </c>
      <c r="F8" s="64" t="s">
        <v>16</v>
      </c>
      <c r="G8" s="64" t="s">
        <v>25</v>
      </c>
    </row>
    <row r="9" ht="90.75" customHeight="1">
      <c r="A9" s="65">
        <v>17221.0</v>
      </c>
      <c r="B9" s="66" t="s">
        <v>27</v>
      </c>
      <c r="C9" s="66" t="s">
        <v>26</v>
      </c>
      <c r="D9" s="66" t="s">
        <v>28</v>
      </c>
      <c r="E9" s="67"/>
      <c r="F9" s="68" t="s">
        <v>30</v>
      </c>
      <c r="G9" s="69">
        <f>88.09</f>
        <v>88.09</v>
      </c>
    </row>
    <row r="10" ht="101.25" customHeight="1">
      <c r="A10" s="65">
        <v>17222.0</v>
      </c>
      <c r="B10" s="65" t="s">
        <v>35</v>
      </c>
      <c r="C10" s="66" t="s">
        <v>34</v>
      </c>
      <c r="D10" s="66" t="s">
        <v>36</v>
      </c>
      <c r="E10" s="67"/>
      <c r="F10" s="68" t="s">
        <v>30</v>
      </c>
      <c r="G10" s="69">
        <v>28.48</v>
      </c>
    </row>
    <row r="11" ht="92.25" customHeight="1">
      <c r="A11" s="65">
        <v>17223.0</v>
      </c>
      <c r="B11" s="65" t="s">
        <v>39</v>
      </c>
      <c r="C11" s="66" t="s">
        <v>38</v>
      </c>
      <c r="D11" s="66" t="s">
        <v>40</v>
      </c>
      <c r="E11" s="67"/>
      <c r="F11" s="68" t="s">
        <v>30</v>
      </c>
      <c r="G11" s="69">
        <v>54.0</v>
      </c>
    </row>
    <row r="12" ht="69.0" customHeight="1">
      <c r="A12" s="65">
        <v>17224.0</v>
      </c>
      <c r="B12" s="65" t="s">
        <v>45</v>
      </c>
      <c r="C12" s="66" t="s">
        <v>44</v>
      </c>
      <c r="D12" s="66" t="s">
        <v>46</v>
      </c>
      <c r="E12" s="67"/>
      <c r="F12" s="68" t="s">
        <v>30</v>
      </c>
      <c r="G12" s="69">
        <v>11.68</v>
      </c>
    </row>
    <row r="13" ht="73.5" customHeight="1">
      <c r="A13" s="65">
        <v>302201.0</v>
      </c>
      <c r="B13" s="65" t="s">
        <v>51</v>
      </c>
      <c r="C13" s="66" t="s">
        <v>50</v>
      </c>
      <c r="D13" s="66" t="s">
        <v>52</v>
      </c>
      <c r="E13" s="67"/>
      <c r="F13" s="68" t="s">
        <v>30</v>
      </c>
      <c r="G13" s="69">
        <v>193.0</v>
      </c>
    </row>
    <row r="14" ht="101.25" customHeight="1">
      <c r="A14" s="65">
        <v>302301.0</v>
      </c>
      <c r="B14" s="65" t="s">
        <v>54</v>
      </c>
      <c r="C14" s="66" t="s">
        <v>53</v>
      </c>
      <c r="D14" s="66" t="s">
        <v>55</v>
      </c>
      <c r="E14" s="67"/>
      <c r="F14" s="68" t="s">
        <v>30</v>
      </c>
      <c r="G14" s="69">
        <v>3.95</v>
      </c>
    </row>
    <row r="15" ht="85.5" customHeight="1">
      <c r="A15" s="65">
        <v>302321.0</v>
      </c>
      <c r="B15" s="65" t="s">
        <v>54</v>
      </c>
      <c r="C15" s="66" t="s">
        <v>58</v>
      </c>
      <c r="D15" s="66" t="s">
        <v>59</v>
      </c>
      <c r="E15" s="67"/>
      <c r="F15" s="68" t="s">
        <v>30</v>
      </c>
      <c r="G15" s="69">
        <v>32.24</v>
      </c>
    </row>
    <row r="16" ht="116.25" customHeight="1">
      <c r="A16" s="65">
        <v>20111.0</v>
      </c>
      <c r="B16" s="65" t="s">
        <v>62</v>
      </c>
      <c r="C16" s="66" t="s">
        <v>61</v>
      </c>
      <c r="D16" s="66" t="s">
        <v>63</v>
      </c>
      <c r="E16" s="67"/>
      <c r="F16" s="68" t="s">
        <v>30</v>
      </c>
      <c r="G16" s="69">
        <v>33.87</v>
      </c>
    </row>
    <row r="17" ht="114.75" customHeight="1">
      <c r="A17" s="65">
        <v>4211473.0</v>
      </c>
      <c r="B17" s="65" t="s">
        <v>62</v>
      </c>
      <c r="C17" s="66" t="s">
        <v>65</v>
      </c>
      <c r="D17" s="66" t="s">
        <v>66</v>
      </c>
      <c r="E17" s="67"/>
      <c r="F17" s="68" t="s">
        <v>30</v>
      </c>
      <c r="G17" s="69">
        <v>21.38</v>
      </c>
    </row>
    <row r="18" ht="73.5" customHeight="1">
      <c r="A18" s="65">
        <v>4504369.0</v>
      </c>
      <c r="B18" s="65" t="s">
        <v>45</v>
      </c>
      <c r="C18" s="66" t="s">
        <v>67</v>
      </c>
      <c r="D18" s="70" t="s">
        <v>68</v>
      </c>
      <c r="E18" s="67"/>
      <c r="F18" s="68" t="s">
        <v>30</v>
      </c>
      <c r="G18" s="69">
        <v>8.7</v>
      </c>
    </row>
    <row r="19" ht="86.25" customHeight="1">
      <c r="A19" s="65">
        <v>3.4350013E8</v>
      </c>
      <c r="B19" s="65" t="s">
        <v>45</v>
      </c>
      <c r="C19" s="66" t="s">
        <v>113</v>
      </c>
      <c r="D19" s="66" t="s">
        <v>71</v>
      </c>
      <c r="E19" s="67"/>
      <c r="F19" s="68" t="s">
        <v>30</v>
      </c>
      <c r="G19" s="69">
        <v>98.0</v>
      </c>
    </row>
    <row r="20" ht="72.75" customHeight="1">
      <c r="A20" s="65">
        <v>9.4807714E8</v>
      </c>
      <c r="B20" s="65" t="s">
        <v>45</v>
      </c>
      <c r="C20" s="66" t="s">
        <v>72</v>
      </c>
      <c r="D20" s="66" t="s">
        <v>73</v>
      </c>
      <c r="E20" s="67"/>
      <c r="F20" s="68" t="s">
        <v>30</v>
      </c>
      <c r="G20" s="69">
        <v>4.96</v>
      </c>
    </row>
    <row r="21" ht="87.75" customHeight="1">
      <c r="A21" s="65">
        <v>2.2254886E7</v>
      </c>
      <c r="B21" s="65" t="s">
        <v>76</v>
      </c>
      <c r="C21" s="66" t="s">
        <v>75</v>
      </c>
      <c r="D21" s="66" t="s">
        <v>77</v>
      </c>
      <c r="E21" s="67"/>
      <c r="F21" s="68" t="s">
        <v>30</v>
      </c>
      <c r="G21" s="69">
        <v>165.0</v>
      </c>
    </row>
    <row r="22" ht="90.75" customHeight="1">
      <c r="A22" s="65">
        <v>22043.0</v>
      </c>
      <c r="B22" s="65" t="s">
        <v>51</v>
      </c>
      <c r="C22" s="66" t="s">
        <v>78</v>
      </c>
      <c r="D22" s="66" t="s">
        <v>79</v>
      </c>
      <c r="E22" s="67"/>
      <c r="F22" s="68" t="s">
        <v>30</v>
      </c>
      <c r="G22" s="69">
        <v>120.0</v>
      </c>
    </row>
    <row r="23" ht="15.75" customHeight="1">
      <c r="A23" s="65">
        <v>22043.0</v>
      </c>
      <c r="B23" s="65" t="s">
        <v>45</v>
      </c>
      <c r="C23" s="66" t="s">
        <v>80</v>
      </c>
      <c r="D23" s="66" t="s">
        <v>81</v>
      </c>
      <c r="E23" s="67"/>
      <c r="F23" s="68" t="s">
        <v>30</v>
      </c>
      <c r="G23" s="69">
        <v>3.22</v>
      </c>
    </row>
    <row r="24" ht="15.75" customHeight="1">
      <c r="A24" s="65">
        <v>5.1254683E7</v>
      </c>
      <c r="B24" s="65" t="s">
        <v>84</v>
      </c>
      <c r="C24" s="66" t="s">
        <v>83</v>
      </c>
      <c r="D24" s="66" t="s">
        <v>85</v>
      </c>
      <c r="E24" s="67"/>
      <c r="F24" s="68" t="s">
        <v>30</v>
      </c>
      <c r="G24" s="69">
        <v>58.51</v>
      </c>
    </row>
    <row r="25" ht="15.75" customHeight="1">
      <c r="A25" s="65">
        <v>9.22062448E8</v>
      </c>
      <c r="B25" s="65" t="s">
        <v>84</v>
      </c>
      <c r="C25" s="66" t="s">
        <v>86</v>
      </c>
      <c r="D25" s="66" t="s">
        <v>85</v>
      </c>
      <c r="E25" s="67"/>
      <c r="F25" s="68" t="s">
        <v>30</v>
      </c>
      <c r="G25" s="69">
        <v>58.55</v>
      </c>
    </row>
    <row r="26" ht="15.75" customHeight="1">
      <c r="A26" s="65">
        <v>9.21558741E8</v>
      </c>
      <c r="B26" s="65" t="s">
        <v>88</v>
      </c>
      <c r="C26" s="66" t="s">
        <v>87</v>
      </c>
      <c r="D26" s="66" t="s">
        <v>89</v>
      </c>
      <c r="E26" s="67"/>
      <c r="F26" s="68" t="s">
        <v>30</v>
      </c>
      <c r="G26" s="69">
        <v>8.0</v>
      </c>
    </row>
    <row r="27" ht="80.25" customHeight="1">
      <c r="A27" s="65">
        <v>2.2254862E7</v>
      </c>
      <c r="B27" s="65" t="s">
        <v>92</v>
      </c>
      <c r="C27" s="66" t="s">
        <v>91</v>
      </c>
      <c r="D27" s="66" t="s">
        <v>93</v>
      </c>
      <c r="E27" s="67"/>
      <c r="F27" s="68" t="s">
        <v>30</v>
      </c>
      <c r="G27" s="69">
        <v>66.0</v>
      </c>
    </row>
    <row r="28" ht="15.75" customHeight="1">
      <c r="A28" s="65">
        <v>2.2254851E7</v>
      </c>
      <c r="B28" s="65" t="s">
        <v>35</v>
      </c>
      <c r="C28" s="66" t="s">
        <v>94</v>
      </c>
      <c r="D28" s="66" t="s">
        <v>95</v>
      </c>
      <c r="E28" s="67"/>
      <c r="F28" s="68" t="s">
        <v>96</v>
      </c>
      <c r="G28" s="69">
        <v>0.26</v>
      </c>
    </row>
    <row r="29" ht="71.25" customHeight="1">
      <c r="A29" s="65">
        <v>9.8844012E7</v>
      </c>
      <c r="B29" s="65" t="s">
        <v>35</v>
      </c>
      <c r="C29" s="65" t="s">
        <v>98</v>
      </c>
      <c r="D29" s="66" t="s">
        <v>114</v>
      </c>
      <c r="E29" s="67"/>
      <c r="F29" s="68" t="s">
        <v>30</v>
      </c>
      <c r="G29" s="69">
        <v>5.05</v>
      </c>
    </row>
    <row r="30" ht="75.0" customHeight="1">
      <c r="A30" s="65">
        <v>9.8843558E7</v>
      </c>
      <c r="B30" s="65" t="s">
        <v>35</v>
      </c>
      <c r="C30" s="70" t="s">
        <v>101</v>
      </c>
      <c r="D30" s="66" t="s">
        <v>115</v>
      </c>
      <c r="E30" s="67"/>
      <c r="F30" s="68" t="s">
        <v>30</v>
      </c>
      <c r="G30" s="69">
        <v>19.35</v>
      </c>
    </row>
    <row r="31" ht="66.75" customHeight="1">
      <c r="A31" s="65">
        <v>2510728.0</v>
      </c>
      <c r="B31" s="66" t="s">
        <v>35</v>
      </c>
      <c r="C31" s="66" t="s">
        <v>103</v>
      </c>
      <c r="D31" s="66" t="s">
        <v>104</v>
      </c>
      <c r="E31" s="67"/>
      <c r="F31" s="71" t="s">
        <v>30</v>
      </c>
      <c r="G31" s="69">
        <v>106.82</v>
      </c>
    </row>
    <row r="32" ht="29.25" customHeight="1">
      <c r="A32" s="65"/>
      <c r="B32" s="66"/>
      <c r="C32" s="66"/>
      <c r="D32" s="66"/>
      <c r="E32" s="67"/>
      <c r="F32" s="71"/>
      <c r="G32" s="71"/>
    </row>
    <row r="33" ht="29.25" customHeight="1">
      <c r="A33" s="65"/>
      <c r="B33" s="66"/>
      <c r="C33" s="66"/>
      <c r="D33" s="66"/>
      <c r="E33" s="72"/>
      <c r="F33" s="71"/>
      <c r="G33" s="71"/>
    </row>
    <row r="34" ht="29.25" customHeight="1">
      <c r="A34" s="73"/>
      <c r="B34" s="74"/>
      <c r="C34" s="74"/>
      <c r="D34" s="74"/>
      <c r="E34" s="75"/>
      <c r="F34" s="76"/>
      <c r="G34" s="76"/>
    </row>
    <row r="35" ht="29.25" customHeight="1">
      <c r="A35" s="73"/>
      <c r="B35" s="74"/>
      <c r="C35" s="74"/>
      <c r="D35" s="74"/>
      <c r="E35" s="75"/>
      <c r="F35" s="76"/>
      <c r="G35" s="76"/>
    </row>
    <row r="36" ht="29.25" customHeight="1">
      <c r="A36" s="73"/>
      <c r="B36" s="74"/>
      <c r="C36" s="74"/>
      <c r="D36" s="74"/>
      <c r="E36" s="75"/>
      <c r="F36" s="76"/>
      <c r="G36" s="76"/>
    </row>
    <row r="37" ht="29.25" customHeight="1">
      <c r="A37" s="73"/>
      <c r="B37" s="74"/>
      <c r="C37" s="74"/>
      <c r="D37" s="74"/>
      <c r="E37" s="75"/>
      <c r="F37" s="76"/>
      <c r="G37" s="76"/>
    </row>
    <row r="38" ht="29.25" customHeight="1">
      <c r="A38" s="73"/>
      <c r="B38" s="74"/>
      <c r="C38" s="74"/>
      <c r="D38" s="74"/>
      <c r="E38" s="75"/>
      <c r="F38" s="76"/>
      <c r="G38" s="76"/>
    </row>
    <row r="39" ht="29.25" customHeight="1">
      <c r="A39" s="73"/>
      <c r="B39" s="74"/>
      <c r="C39" s="74"/>
      <c r="D39" s="74"/>
      <c r="E39" s="75"/>
      <c r="F39" s="76"/>
      <c r="G39" s="76"/>
    </row>
    <row r="40" ht="29.25" customHeight="1">
      <c r="A40" s="73"/>
      <c r="B40" s="74"/>
      <c r="C40" s="74"/>
      <c r="D40" s="74"/>
      <c r="E40" s="75"/>
      <c r="F40" s="76"/>
      <c r="G40" s="76"/>
    </row>
    <row r="41" ht="29.25" customHeight="1">
      <c r="A41" s="73"/>
      <c r="B41" s="74"/>
      <c r="C41" s="74"/>
      <c r="D41" s="74"/>
      <c r="E41" s="75"/>
      <c r="F41" s="76"/>
      <c r="G41" s="76"/>
    </row>
    <row r="42" ht="29.25" customHeight="1">
      <c r="A42" s="73"/>
      <c r="B42" s="74"/>
      <c r="C42" s="74"/>
      <c r="D42" s="74"/>
      <c r="E42" s="75"/>
      <c r="F42" s="76"/>
      <c r="G42" s="76"/>
    </row>
    <row r="43" ht="29.25" customHeight="1">
      <c r="A43" s="73"/>
      <c r="B43" s="74"/>
      <c r="C43" s="74"/>
      <c r="D43" s="74"/>
      <c r="E43" s="75"/>
      <c r="F43" s="76"/>
      <c r="G43" s="76"/>
    </row>
    <row r="44" ht="29.25" customHeight="1">
      <c r="A44" s="73"/>
      <c r="B44" s="74"/>
      <c r="C44" s="74"/>
      <c r="D44" s="74"/>
      <c r="E44" s="75"/>
      <c r="F44" s="76"/>
      <c r="G44" s="76"/>
    </row>
    <row r="45" ht="29.25" customHeight="1">
      <c r="A45" s="73"/>
      <c r="B45" s="74"/>
      <c r="C45" s="74"/>
      <c r="D45" s="74"/>
      <c r="E45" s="75"/>
      <c r="F45" s="76"/>
      <c r="G45" s="76"/>
    </row>
    <row r="46" ht="29.25" customHeight="1">
      <c r="A46" s="73"/>
      <c r="B46" s="74"/>
      <c r="C46" s="74"/>
      <c r="D46" s="74"/>
      <c r="E46" s="75"/>
      <c r="F46" s="76"/>
      <c r="G46" s="76"/>
    </row>
    <row r="47" ht="29.25" customHeight="1">
      <c r="A47" s="73"/>
      <c r="B47" s="74"/>
      <c r="C47" s="74"/>
      <c r="D47" s="74"/>
      <c r="E47" s="75"/>
      <c r="F47" s="76"/>
      <c r="G47" s="76"/>
    </row>
    <row r="48" ht="29.25" customHeight="1">
      <c r="A48" s="73"/>
      <c r="B48" s="74"/>
      <c r="C48" s="74"/>
      <c r="D48" s="74"/>
      <c r="E48" s="75"/>
      <c r="F48" s="76"/>
      <c r="G48" s="76"/>
    </row>
    <row r="49" ht="29.25" customHeight="1">
      <c r="A49" s="73"/>
      <c r="B49" s="74"/>
      <c r="C49" s="74"/>
      <c r="D49" s="74"/>
      <c r="E49" s="75"/>
      <c r="F49" s="76"/>
      <c r="G49" s="76"/>
    </row>
    <row r="50" ht="29.25" customHeight="1">
      <c r="A50" s="73"/>
      <c r="B50" s="74"/>
      <c r="C50" s="74"/>
      <c r="D50" s="74"/>
      <c r="E50" s="75"/>
      <c r="F50" s="76"/>
      <c r="G50" s="76"/>
    </row>
    <row r="51" ht="29.25" customHeight="1">
      <c r="A51" s="73"/>
      <c r="B51" s="74"/>
      <c r="C51" s="74"/>
      <c r="D51" s="74"/>
      <c r="E51" s="75"/>
      <c r="F51" s="76"/>
      <c r="G51" s="76"/>
    </row>
    <row r="52" ht="29.25" customHeight="1">
      <c r="A52" s="73"/>
      <c r="B52" s="74"/>
      <c r="C52" s="74"/>
      <c r="D52" s="74"/>
      <c r="E52" s="75"/>
      <c r="F52" s="76"/>
      <c r="G52" s="76"/>
    </row>
    <row r="53" ht="29.25" customHeight="1">
      <c r="A53" s="73"/>
      <c r="B53" s="74"/>
      <c r="C53" s="74"/>
      <c r="D53" s="74"/>
      <c r="E53" s="75"/>
      <c r="F53" s="76"/>
      <c r="G53" s="76"/>
    </row>
    <row r="54" ht="29.25" customHeight="1">
      <c r="A54" s="73"/>
      <c r="B54" s="74"/>
      <c r="C54" s="74"/>
      <c r="D54" s="74"/>
      <c r="E54" s="75"/>
      <c r="F54" s="76"/>
      <c r="G54" s="76"/>
    </row>
    <row r="55" ht="29.25" customHeight="1">
      <c r="A55" s="73"/>
      <c r="B55" s="74"/>
      <c r="C55" s="74"/>
      <c r="D55" s="74"/>
      <c r="E55" s="75"/>
      <c r="F55" s="76"/>
      <c r="G55" s="76"/>
    </row>
    <row r="56" ht="29.25" customHeight="1">
      <c r="A56" s="73"/>
      <c r="B56" s="74"/>
      <c r="C56" s="74"/>
      <c r="D56" s="74"/>
      <c r="E56" s="75"/>
      <c r="F56" s="76"/>
      <c r="G56" s="76"/>
    </row>
    <row r="57" ht="29.25" customHeight="1">
      <c r="A57" s="73"/>
      <c r="B57" s="74"/>
      <c r="C57" s="74"/>
      <c r="D57" s="74"/>
      <c r="E57" s="75"/>
      <c r="F57" s="76"/>
      <c r="G57" s="76"/>
    </row>
    <row r="58" ht="29.25" customHeight="1">
      <c r="A58" s="73"/>
      <c r="B58" s="74"/>
      <c r="C58" s="74"/>
      <c r="D58" s="74"/>
      <c r="E58" s="75"/>
      <c r="F58" s="76"/>
      <c r="G58" s="76"/>
    </row>
    <row r="59" ht="29.25" customHeight="1">
      <c r="A59" s="73"/>
      <c r="B59" s="74"/>
      <c r="C59" s="74"/>
      <c r="D59" s="74"/>
      <c r="E59" s="75"/>
      <c r="F59" s="76"/>
      <c r="G59" s="76"/>
    </row>
    <row r="60" ht="29.25" customHeight="1">
      <c r="A60" s="73"/>
      <c r="B60" s="74"/>
      <c r="C60" s="74"/>
      <c r="D60" s="74"/>
      <c r="E60" s="75"/>
      <c r="F60" s="76"/>
      <c r="G60" s="76"/>
    </row>
    <row r="61" ht="29.25" customHeight="1">
      <c r="A61" s="73"/>
      <c r="B61" s="74"/>
      <c r="C61" s="74"/>
      <c r="D61" s="74"/>
      <c r="E61" s="75"/>
      <c r="F61" s="76"/>
      <c r="G61" s="76"/>
    </row>
    <row r="62" ht="29.25" customHeight="1">
      <c r="A62" s="73"/>
      <c r="B62" s="74"/>
      <c r="C62" s="74"/>
      <c r="D62" s="74"/>
      <c r="E62" s="75"/>
      <c r="F62" s="76"/>
      <c r="G62" s="76"/>
    </row>
    <row r="63" ht="29.25" customHeight="1">
      <c r="A63" s="73"/>
      <c r="B63" s="74"/>
      <c r="C63" s="74"/>
      <c r="D63" s="74"/>
      <c r="E63" s="75"/>
      <c r="F63" s="76"/>
      <c r="G63" s="76"/>
    </row>
    <row r="64" ht="29.25" customHeight="1">
      <c r="A64" s="73"/>
      <c r="B64" s="74"/>
      <c r="C64" s="74"/>
      <c r="D64" s="74"/>
      <c r="E64" s="75"/>
      <c r="F64" s="76"/>
      <c r="G64" s="76"/>
    </row>
    <row r="65" ht="29.25" customHeight="1">
      <c r="A65" s="73"/>
      <c r="B65" s="74"/>
      <c r="C65" s="74"/>
      <c r="D65" s="74"/>
      <c r="E65" s="75"/>
      <c r="F65" s="76"/>
      <c r="G65" s="76"/>
    </row>
    <row r="66" ht="29.25" customHeight="1">
      <c r="A66" s="73"/>
      <c r="B66" s="74"/>
      <c r="C66" s="74"/>
      <c r="D66" s="74"/>
      <c r="E66" s="75"/>
      <c r="F66" s="76"/>
      <c r="G66" s="76"/>
    </row>
    <row r="67" ht="29.25" customHeight="1">
      <c r="A67" s="73"/>
      <c r="B67" s="74"/>
      <c r="C67" s="74"/>
      <c r="D67" s="74"/>
      <c r="E67" s="75"/>
      <c r="F67" s="76"/>
      <c r="G67" s="76"/>
    </row>
    <row r="68" ht="29.25" customHeight="1">
      <c r="A68" s="73"/>
      <c r="B68" s="74"/>
      <c r="C68" s="74"/>
      <c r="D68" s="74"/>
      <c r="E68" s="75"/>
      <c r="F68" s="76"/>
      <c r="G68" s="76"/>
    </row>
    <row r="69" ht="29.25" customHeight="1">
      <c r="A69" s="73"/>
      <c r="B69" s="74"/>
      <c r="C69" s="74"/>
      <c r="D69" s="74"/>
      <c r="E69" s="75"/>
      <c r="F69" s="76"/>
      <c r="G69" s="76"/>
    </row>
    <row r="70" ht="29.25" customHeight="1">
      <c r="A70" s="73"/>
      <c r="B70" s="74"/>
      <c r="C70" s="74"/>
      <c r="D70" s="74"/>
      <c r="E70" s="75"/>
      <c r="F70" s="76"/>
      <c r="G70" s="76"/>
    </row>
    <row r="71" ht="29.25" customHeight="1">
      <c r="A71" s="73"/>
      <c r="B71" s="74"/>
      <c r="C71" s="74"/>
      <c r="D71" s="74"/>
      <c r="E71" s="75"/>
      <c r="F71" s="76"/>
      <c r="G71" s="76"/>
    </row>
    <row r="72" ht="29.25" customHeight="1">
      <c r="A72" s="73"/>
      <c r="B72" s="74"/>
      <c r="C72" s="74"/>
      <c r="D72" s="74"/>
      <c r="E72" s="75"/>
      <c r="F72" s="76"/>
      <c r="G72" s="76"/>
    </row>
    <row r="73" ht="29.25" customHeight="1">
      <c r="A73" s="73"/>
      <c r="B73" s="74"/>
      <c r="C73" s="74"/>
      <c r="D73" s="74"/>
      <c r="E73" s="75"/>
      <c r="F73" s="76"/>
      <c r="G73" s="76"/>
    </row>
    <row r="74" ht="29.25" customHeight="1">
      <c r="A74" s="73"/>
      <c r="B74" s="74"/>
      <c r="C74" s="74"/>
      <c r="D74" s="74"/>
      <c r="E74" s="75"/>
      <c r="F74" s="76"/>
      <c r="G74" s="76"/>
    </row>
    <row r="75" ht="29.25" customHeight="1">
      <c r="A75" s="73"/>
      <c r="B75" s="74"/>
      <c r="C75" s="74"/>
      <c r="D75" s="74"/>
      <c r="E75" s="75"/>
      <c r="F75" s="76"/>
      <c r="G75" s="76"/>
    </row>
    <row r="76" ht="29.25" customHeight="1">
      <c r="A76" s="73"/>
      <c r="B76" s="74"/>
      <c r="C76" s="74"/>
      <c r="D76" s="74"/>
      <c r="E76" s="75"/>
      <c r="F76" s="76"/>
      <c r="G76" s="76"/>
    </row>
    <row r="77" ht="29.25" customHeight="1">
      <c r="A77" s="73"/>
      <c r="B77" s="74"/>
      <c r="C77" s="74"/>
      <c r="D77" s="74"/>
      <c r="E77" s="75"/>
      <c r="F77" s="76"/>
      <c r="G77" s="76"/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qref="A32:A33">
      <formula1>partID</formula1>
    </dataValidation>
    <dataValidation type="list" allowBlank="1" sqref="A10:A31">
      <formula1>$A$9:$A$33</formula1>
    </dataValidation>
  </dataValidations>
  <printOptions horizontalCentered="1"/>
  <pageMargins bottom="0.25" footer="0.0" header="0.0" left="0.25" right="0.25" top="0.25"/>
  <pageSetup fitToHeight="0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11.88"/>
    <col customWidth="1" min="2" max="2" width="64.13"/>
    <col customWidth="1" min="3" max="3" width="20.63"/>
    <col customWidth="1" min="4" max="6" width="12.63"/>
  </cols>
  <sheetData>
    <row r="1" ht="14.25" customHeight="1">
      <c r="A1" s="77" t="s">
        <v>116</v>
      </c>
      <c r="B1" s="2"/>
      <c r="C1" s="2"/>
    </row>
    <row r="2" ht="14.25" customHeight="1">
      <c r="A2" s="2"/>
      <c r="B2" s="2"/>
      <c r="C2" s="2"/>
    </row>
    <row r="3" ht="21.0" customHeight="1">
      <c r="A3" s="78" t="s">
        <v>117</v>
      </c>
      <c r="B3" s="78" t="s">
        <v>13</v>
      </c>
      <c r="C3" s="78" t="s">
        <v>118</v>
      </c>
    </row>
    <row r="4">
      <c r="A4" s="79"/>
      <c r="B4" s="79"/>
      <c r="C4" s="80"/>
    </row>
    <row r="5">
      <c r="A5" s="79"/>
      <c r="B5" s="79"/>
      <c r="C5" s="80"/>
    </row>
    <row r="6">
      <c r="A6" s="79"/>
      <c r="B6" s="79"/>
      <c r="C6" s="80"/>
    </row>
    <row r="7">
      <c r="A7" s="79"/>
      <c r="B7" s="79"/>
      <c r="C7" s="80"/>
    </row>
    <row r="8">
      <c r="A8" s="79"/>
      <c r="B8" s="79"/>
      <c r="C8" s="80"/>
    </row>
    <row r="9">
      <c r="A9" s="79"/>
      <c r="B9" s="79"/>
      <c r="C9" s="80"/>
    </row>
    <row r="10">
      <c r="A10" s="79"/>
      <c r="B10" s="79"/>
      <c r="C10" s="80"/>
    </row>
    <row r="11">
      <c r="A11" s="79"/>
      <c r="B11" s="79"/>
      <c r="C11" s="80"/>
    </row>
    <row r="12">
      <c r="A12" s="79"/>
      <c r="B12" s="79"/>
      <c r="C12" s="80"/>
    </row>
    <row r="13">
      <c r="A13" s="79"/>
      <c r="B13" s="79"/>
      <c r="C13" s="80"/>
    </row>
    <row r="14">
      <c r="A14" s="79"/>
      <c r="B14" s="79"/>
      <c r="C14" s="80"/>
    </row>
    <row r="15">
      <c r="A15" s="79"/>
      <c r="B15" s="79"/>
      <c r="C15" s="80"/>
    </row>
    <row r="16">
      <c r="A16" s="79"/>
      <c r="B16" s="79"/>
      <c r="C16" s="80"/>
    </row>
    <row r="17">
      <c r="A17" s="79"/>
      <c r="B17" s="79"/>
      <c r="C17" s="80"/>
    </row>
    <row r="18">
      <c r="A18" s="79"/>
      <c r="B18" s="79"/>
      <c r="C18" s="80"/>
    </row>
    <row r="19">
      <c r="A19" s="79"/>
      <c r="B19" s="79"/>
      <c r="C19" s="80"/>
    </row>
    <row r="20">
      <c r="A20" s="79"/>
      <c r="B20" s="79"/>
      <c r="C20" s="80"/>
    </row>
    <row r="21" ht="15.75" customHeight="1">
      <c r="A21" s="79"/>
      <c r="B21" s="79"/>
      <c r="C21" s="80"/>
    </row>
    <row r="22" ht="15.75" customHeight="1">
      <c r="A22" s="79"/>
      <c r="B22" s="79"/>
      <c r="C22" s="80"/>
    </row>
    <row r="23" ht="15.75" customHeight="1">
      <c r="A23" s="79"/>
      <c r="B23" s="79"/>
      <c r="C23" s="80"/>
    </row>
    <row r="24" ht="15.75" customHeight="1">
      <c r="A24" s="79"/>
      <c r="B24" s="79"/>
      <c r="C24" s="80"/>
    </row>
    <row r="25" ht="15.75" customHeight="1">
      <c r="A25" s="79"/>
      <c r="B25" s="79"/>
      <c r="C25" s="80"/>
    </row>
    <row r="26" ht="15.75" customHeight="1">
      <c r="A26" s="79"/>
      <c r="B26" s="79"/>
      <c r="C26" s="80"/>
    </row>
    <row r="27" ht="15.75" customHeight="1">
      <c r="A27" s="79"/>
      <c r="B27" s="79"/>
      <c r="C27" s="80"/>
    </row>
    <row r="28" ht="15.75" customHeight="1">
      <c r="A28" s="79"/>
      <c r="B28" s="79"/>
      <c r="C28" s="80"/>
    </row>
    <row r="29" ht="15.75" customHeight="1">
      <c r="A29" s="79"/>
      <c r="B29" s="79"/>
      <c r="C29" s="80"/>
    </row>
    <row r="30" ht="15.75" customHeight="1">
      <c r="A30" s="79"/>
      <c r="B30" s="79"/>
      <c r="C30" s="80"/>
    </row>
    <row r="31" ht="15.75" customHeight="1">
      <c r="A31" s="79"/>
      <c r="B31" s="79"/>
      <c r="C31" s="80"/>
    </row>
    <row r="32" ht="15.75" customHeight="1">
      <c r="A32" s="79"/>
      <c r="B32" s="79"/>
      <c r="C32" s="80"/>
    </row>
    <row r="33" ht="15.75" customHeight="1">
      <c r="A33" s="79"/>
      <c r="B33" s="79"/>
      <c r="C33" s="80"/>
    </row>
    <row r="34" ht="15.75" customHeight="1">
      <c r="A34" s="79"/>
      <c r="B34" s="79"/>
      <c r="C34" s="80"/>
    </row>
    <row r="35" ht="15.75" customHeight="1">
      <c r="A35" s="79"/>
      <c r="B35" s="79"/>
      <c r="C35" s="80"/>
    </row>
    <row r="36" ht="15.75" customHeight="1">
      <c r="A36" s="79"/>
      <c r="B36" s="79"/>
      <c r="C36" s="80"/>
    </row>
    <row r="37" ht="15.75" customHeight="1">
      <c r="A37" s="79"/>
      <c r="B37" s="79"/>
      <c r="C37" s="80"/>
    </row>
    <row r="38" ht="15.75" customHeight="1">
      <c r="A38" s="79"/>
      <c r="B38" s="79"/>
      <c r="C38" s="80"/>
    </row>
    <row r="39" ht="15.75" customHeight="1">
      <c r="A39" s="79"/>
      <c r="B39" s="79"/>
      <c r="C39" s="80"/>
    </row>
    <row r="40" ht="15.75" customHeight="1">
      <c r="A40" s="79"/>
      <c r="B40" s="79"/>
      <c r="C40" s="80"/>
    </row>
    <row r="41" ht="15.75" customHeight="1">
      <c r="A41" s="79"/>
      <c r="B41" s="79"/>
      <c r="C41" s="80"/>
    </row>
    <row r="42" ht="15.75" customHeight="1">
      <c r="A42" s="79"/>
      <c r="B42" s="79"/>
      <c r="C42" s="80"/>
    </row>
    <row r="43" ht="15.75" customHeight="1">
      <c r="A43" s="79"/>
      <c r="B43" s="79"/>
      <c r="C43" s="80"/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1" width="16.13"/>
    <col customWidth="1" min="2" max="2" width="64.13"/>
    <col customWidth="1" min="3" max="3" width="189.38"/>
    <col customWidth="1" min="4" max="6" width="12.63"/>
  </cols>
  <sheetData>
    <row r="1" ht="14.25" customHeight="1">
      <c r="A1" s="77" t="s">
        <v>119</v>
      </c>
      <c r="B1" s="2"/>
      <c r="C1" s="2"/>
    </row>
    <row r="2" ht="14.25" customHeight="1">
      <c r="A2" s="2"/>
      <c r="B2" s="2"/>
      <c r="C2" s="2"/>
    </row>
    <row r="3" ht="21.0" customHeight="1">
      <c r="A3" s="78" t="s">
        <v>120</v>
      </c>
      <c r="B3" s="78" t="s">
        <v>13</v>
      </c>
      <c r="C3" s="78" t="s">
        <v>121</v>
      </c>
    </row>
    <row r="4">
      <c r="A4" s="81">
        <v>44841.0</v>
      </c>
      <c r="B4" s="79" t="s">
        <v>122</v>
      </c>
      <c r="C4" s="82" t="s">
        <v>123</v>
      </c>
    </row>
    <row r="5">
      <c r="A5" s="81">
        <v>44841.0</v>
      </c>
      <c r="B5" s="79" t="s">
        <v>34</v>
      </c>
      <c r="C5" s="83" t="s">
        <v>124</v>
      </c>
    </row>
    <row r="6">
      <c r="A6" s="81">
        <v>44841.0</v>
      </c>
      <c r="B6" s="79" t="s">
        <v>38</v>
      </c>
      <c r="C6" s="82" t="s">
        <v>125</v>
      </c>
    </row>
    <row r="7">
      <c r="A7" s="81">
        <v>44841.0</v>
      </c>
      <c r="B7" s="79"/>
      <c r="C7" s="84" t="s">
        <v>126</v>
      </c>
    </row>
    <row r="8">
      <c r="A8" s="81">
        <v>44841.0</v>
      </c>
      <c r="B8" s="79" t="s">
        <v>127</v>
      </c>
      <c r="C8" s="85" t="s">
        <v>128</v>
      </c>
    </row>
    <row r="9">
      <c r="A9" s="81">
        <v>44841.0</v>
      </c>
      <c r="B9" s="79" t="s">
        <v>129</v>
      </c>
      <c r="C9" s="80" t="s">
        <v>130</v>
      </c>
    </row>
    <row r="10">
      <c r="A10" s="81">
        <v>44841.0</v>
      </c>
      <c r="B10" s="79" t="s">
        <v>67</v>
      </c>
      <c r="C10" s="82" t="s">
        <v>131</v>
      </c>
    </row>
    <row r="11">
      <c r="A11" s="81">
        <v>44841.0</v>
      </c>
      <c r="B11" s="79"/>
      <c r="C11" s="80"/>
    </row>
    <row r="12">
      <c r="A12" s="81">
        <v>44841.0</v>
      </c>
      <c r="B12" s="66" t="s">
        <v>72</v>
      </c>
      <c r="C12" s="82" t="s">
        <v>132</v>
      </c>
    </row>
    <row r="13">
      <c r="A13" s="81">
        <v>44841.0</v>
      </c>
      <c r="B13" s="79" t="s">
        <v>133</v>
      </c>
      <c r="C13" s="82" t="s">
        <v>134</v>
      </c>
    </row>
    <row r="14">
      <c r="A14" s="81">
        <v>44841.0</v>
      </c>
      <c r="B14" s="79" t="s">
        <v>75</v>
      </c>
      <c r="C14" s="80" t="s">
        <v>135</v>
      </c>
    </row>
    <row r="15">
      <c r="A15" s="81">
        <v>44841.0</v>
      </c>
      <c r="B15" s="66" t="s">
        <v>94</v>
      </c>
      <c r="C15" s="82" t="s">
        <v>136</v>
      </c>
    </row>
    <row r="16">
      <c r="A16" s="81">
        <v>44841.0</v>
      </c>
      <c r="B16" s="79" t="s">
        <v>83</v>
      </c>
      <c r="C16" s="80" t="s">
        <v>137</v>
      </c>
    </row>
    <row r="17">
      <c r="A17" s="81">
        <v>44841.0</v>
      </c>
      <c r="B17" s="79" t="s">
        <v>86</v>
      </c>
      <c r="C17" s="86" t="s">
        <v>125</v>
      </c>
    </row>
    <row r="18">
      <c r="A18" s="81">
        <v>44841.0</v>
      </c>
      <c r="B18" s="79" t="s">
        <v>61</v>
      </c>
      <c r="C18" s="80" t="s">
        <v>137</v>
      </c>
    </row>
    <row r="19">
      <c r="A19" s="81">
        <v>44841.0</v>
      </c>
      <c r="B19" s="79" t="s">
        <v>65</v>
      </c>
      <c r="C19" s="80" t="s">
        <v>138</v>
      </c>
    </row>
    <row r="20">
      <c r="A20" s="81">
        <v>44841.0</v>
      </c>
      <c r="B20" s="87" t="s">
        <v>139</v>
      </c>
      <c r="C20" s="80" t="s">
        <v>135</v>
      </c>
    </row>
    <row r="21" ht="15.75" customHeight="1">
      <c r="A21" s="81">
        <v>44841.0</v>
      </c>
      <c r="B21" s="79" t="s">
        <v>78</v>
      </c>
      <c r="C21" s="80" t="s">
        <v>125</v>
      </c>
    </row>
    <row r="22" ht="15.75" customHeight="1">
      <c r="A22" s="81">
        <v>44841.0</v>
      </c>
      <c r="B22" s="65" t="s">
        <v>98</v>
      </c>
      <c r="C22" s="82" t="s">
        <v>140</v>
      </c>
    </row>
    <row r="23" ht="15.75" customHeight="1">
      <c r="A23" s="81">
        <v>44841.0</v>
      </c>
      <c r="B23" s="70" t="s">
        <v>101</v>
      </c>
      <c r="C23" s="82" t="s">
        <v>141</v>
      </c>
    </row>
    <row r="24" ht="15.75" customHeight="1">
      <c r="A24" s="81">
        <v>44841.0</v>
      </c>
      <c r="B24" s="88" t="s">
        <v>91</v>
      </c>
      <c r="C24" s="80" t="s">
        <v>125</v>
      </c>
    </row>
    <row r="25" ht="15.75" customHeight="1">
      <c r="A25" s="81">
        <v>44841.0</v>
      </c>
      <c r="B25" s="88" t="s">
        <v>113</v>
      </c>
      <c r="C25" s="80" t="s">
        <v>142</v>
      </c>
    </row>
    <row r="26" ht="15.75" customHeight="1">
      <c r="A26" s="81">
        <v>44841.0</v>
      </c>
      <c r="B26" s="66" t="s">
        <v>103</v>
      </c>
      <c r="C26" s="80" t="s">
        <v>143</v>
      </c>
    </row>
    <row r="27" ht="15.75" customHeight="1">
      <c r="A27" s="81">
        <v>44841.0</v>
      </c>
      <c r="B27" s="79" t="s">
        <v>144</v>
      </c>
      <c r="C27" s="80" t="s">
        <v>145</v>
      </c>
    </row>
    <row r="28" ht="15.75" customHeight="1">
      <c r="A28" s="81">
        <v>44841.0</v>
      </c>
      <c r="B28" s="88"/>
      <c r="C28" s="80"/>
    </row>
    <row r="29" ht="15.75" customHeight="1">
      <c r="A29" s="81">
        <v>44841.0</v>
      </c>
      <c r="B29" s="79"/>
      <c r="C29" s="80"/>
    </row>
    <row r="30" ht="15.75" customHeight="1">
      <c r="A30" s="81">
        <v>44841.0</v>
      </c>
      <c r="B30" s="79"/>
      <c r="C30" s="80"/>
    </row>
    <row r="31" ht="15.75" customHeight="1">
      <c r="A31" s="81">
        <v>44841.0</v>
      </c>
      <c r="B31" s="79"/>
      <c r="C31" s="80"/>
    </row>
    <row r="32" ht="15.75" customHeight="1">
      <c r="A32" s="81">
        <v>44841.0</v>
      </c>
      <c r="B32" s="79"/>
      <c r="C32" s="80"/>
    </row>
    <row r="33" ht="15.75" customHeight="1">
      <c r="A33" s="81">
        <v>44841.0</v>
      </c>
      <c r="B33" s="79"/>
      <c r="C33" s="80"/>
    </row>
    <row r="34" ht="15.75" customHeight="1">
      <c r="A34" s="81">
        <v>44841.0</v>
      </c>
      <c r="B34" s="79"/>
      <c r="C34" s="80"/>
    </row>
    <row r="35" ht="15.75" customHeight="1">
      <c r="A35" s="81">
        <v>44841.0</v>
      </c>
      <c r="B35" s="79"/>
      <c r="C35" s="80"/>
    </row>
    <row r="36" ht="15.75" customHeight="1">
      <c r="A36" s="81">
        <v>44841.0</v>
      </c>
      <c r="B36" s="79"/>
      <c r="C36" s="80"/>
    </row>
    <row r="37" ht="15.75" customHeight="1">
      <c r="A37" s="81">
        <v>44841.0</v>
      </c>
      <c r="B37" s="79"/>
      <c r="C37" s="80"/>
    </row>
    <row r="38" ht="15.75" customHeight="1">
      <c r="A38" s="81">
        <v>44841.0</v>
      </c>
      <c r="B38" s="79"/>
      <c r="C38" s="80"/>
    </row>
    <row r="39" ht="15.75" customHeight="1">
      <c r="A39" s="81">
        <v>44841.0</v>
      </c>
      <c r="B39" s="79"/>
      <c r="C39" s="80"/>
    </row>
    <row r="40" ht="15.75" customHeight="1">
      <c r="A40" s="81">
        <v>44841.0</v>
      </c>
      <c r="B40" s="79"/>
      <c r="C40" s="80"/>
    </row>
    <row r="41" ht="15.75" customHeight="1">
      <c r="A41" s="81">
        <v>44841.0</v>
      </c>
      <c r="B41" s="79"/>
      <c r="C41" s="80"/>
    </row>
    <row r="42" ht="15.75" customHeight="1">
      <c r="A42" s="81">
        <v>44841.0</v>
      </c>
      <c r="B42" s="79"/>
      <c r="C42" s="80"/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4"/>
    <hyperlink r:id="rId2" ref="C5"/>
    <hyperlink r:id="rId3" ref="C10"/>
    <hyperlink r:id="rId4" ref="C12"/>
    <hyperlink r:id="rId5" ref="C13"/>
    <hyperlink r:id="rId6" ref="C15"/>
    <hyperlink r:id="rId7" ref="C22"/>
    <hyperlink r:id="rId8" ref="C23"/>
  </hyperlinks>
  <printOptions/>
  <pageMargins bottom="0.75" footer="0.0" header="0.0" left="0.7" right="0.7" top="0.75"/>
  <pageSetup orientation="portrait"/>
  <drawing r:id="rId9"/>
  <tableParts count="1">
    <tablePart r:id="rId11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2022-10-07T02:43:57Z</dcterms:created>
  <dc:creator>Ritchie Leong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0x010100FA0CD2588F184446A82F0B14B5554E8E</vt:lpwstr>
  </property>
</Properties>
</file>