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tch\Desktop\RL\2022 s2\TRC3000\project\feasibility\"/>
    </mc:Choice>
  </mc:AlternateContent>
  <xr:revisionPtr revIDLastSave="0" documentId="13_ncr:1_{60B5F41C-CDCF-4B6B-AA9A-96578047B54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OM" sheetId="1" r:id="rId1"/>
    <sheet name="Part List" sheetId="2" r:id="rId2"/>
    <sheet name="Revisions" sheetId="3" r:id="rId3"/>
    <sheet name="Comments" sheetId="5" r:id="rId4"/>
  </sheets>
  <definedNames>
    <definedName name="_xlnm._FilterDatabase" localSheetId="0" hidden="1">BOM!$A$8:$P$36</definedName>
    <definedName name="partID">'Part List'!$A:$A</definedName>
    <definedName name="partlist">'Part List'!$A:$G</definedName>
    <definedName name="valuevx" localSheetId="3">#REF!</definedName>
    <definedName name="valuevx">#REF!</definedName>
    <definedName name="valuevx42">BOM!$K$8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P31" i="1"/>
  <c r="P30" i="1"/>
  <c r="G9" i="2"/>
  <c r="P10" i="1"/>
  <c r="P11" i="1"/>
  <c r="P12" i="1"/>
  <c r="P13" i="1"/>
  <c r="P16" i="1"/>
  <c r="P17" i="1"/>
  <c r="P21" i="1"/>
  <c r="P22" i="1"/>
  <c r="P24" i="1"/>
  <c r="P25" i="1"/>
  <c r="P27" i="1"/>
  <c r="O30" i="1"/>
  <c r="O29" i="1"/>
  <c r="P29" i="1" s="1"/>
  <c r="O28" i="1"/>
  <c r="P28" i="1" s="1"/>
  <c r="O14" i="1"/>
  <c r="P14" i="1" s="1"/>
  <c r="O23" i="1" l="1"/>
  <c r="O20" i="1"/>
  <c r="O19" i="1"/>
  <c r="O18" i="1"/>
  <c r="O15" i="1"/>
  <c r="O9" i="1"/>
  <c r="N35" i="1"/>
  <c r="P9" i="1" l="1"/>
  <c r="P15" i="1"/>
  <c r="P20" i="1"/>
  <c r="P19" i="1"/>
  <c r="P23" i="1"/>
  <c r="P18" i="1"/>
  <c r="P26" i="1"/>
  <c r="P35" i="1" s="1"/>
  <c r="P36" i="1" s="1"/>
</calcChain>
</file>

<file path=xl/sharedStrings.xml><?xml version="1.0" encoding="utf-8"?>
<sst xmlns="http://schemas.openxmlformats.org/spreadsheetml/2006/main" count="392" uniqueCount="146">
  <si>
    <t>Bill of Materials (BOM)</t>
  </si>
  <si>
    <t>Product Name :</t>
  </si>
  <si>
    <t>AD tester device (T232's Instrument)</t>
  </si>
  <si>
    <t>Assembly Name :</t>
  </si>
  <si>
    <t>A1722</t>
  </si>
  <si>
    <t>[42]</t>
  </si>
  <si>
    <t>Authors:</t>
  </si>
  <si>
    <t>Assembly Revision :</t>
  </si>
  <si>
    <t>Approval Date :</t>
  </si>
  <si>
    <t>Part ID</t>
  </si>
  <si>
    <t>Part Name</t>
  </si>
  <si>
    <t>Category</t>
  </si>
  <si>
    <t>Description</t>
  </si>
  <si>
    <t>Critical</t>
  </si>
  <si>
    <t>Qty</t>
  </si>
  <si>
    <t>Units</t>
  </si>
  <si>
    <t>Phase</t>
  </si>
  <si>
    <t>Process</t>
  </si>
  <si>
    <t>Procurement</t>
  </si>
  <si>
    <t>Vendor</t>
  </si>
  <si>
    <t>MOQ</t>
  </si>
  <si>
    <t>Lead Time (days)</t>
  </si>
  <si>
    <t>Fixed Cost</t>
  </si>
  <si>
    <t>Unit Cost</t>
  </si>
  <si>
    <t>Cost</t>
  </si>
  <si>
    <t>RASPBERRY PI 4 MODEL B 4GB SDRAM</t>
  </si>
  <si>
    <t>PCB</t>
  </si>
  <si>
    <t>Microcomputer</t>
  </si>
  <si>
    <t>Y</t>
  </si>
  <si>
    <t>each</t>
  </si>
  <si>
    <t>In Design</t>
  </si>
  <si>
    <t>MTS</t>
  </si>
  <si>
    <t>Digikey</t>
  </si>
  <si>
    <t>Peripheral</t>
  </si>
  <si>
    <t>wicvaluve (Ebay)</t>
  </si>
  <si>
    <t>Bottom Attachment</t>
  </si>
  <si>
    <t>Metal Threaded connector</t>
  </si>
  <si>
    <t>CNC</t>
  </si>
  <si>
    <t>OTS</t>
  </si>
  <si>
    <t>Camera screw</t>
  </si>
  <si>
    <t>Fasteners</t>
  </si>
  <si>
    <t>RTS</t>
  </si>
  <si>
    <t>Camera, LED holder</t>
  </si>
  <si>
    <t>Mount</t>
  </si>
  <si>
    <t>GLASS TUBE OUTER</t>
  </si>
  <si>
    <t>Glass container</t>
  </si>
  <si>
    <t>Outer cylindrical glass  of the flask</t>
  </si>
  <si>
    <t>GLASS TUBE</t>
  </si>
  <si>
    <t>N</t>
  </si>
  <si>
    <t>Total Pieces</t>
  </si>
  <si>
    <t>Total Fixed</t>
  </si>
  <si>
    <t>Total</t>
  </si>
  <si>
    <t>Volume</t>
  </si>
  <si>
    <t>Total Unit</t>
  </si>
  <si>
    <t>Author:</t>
  </si>
  <si>
    <t>Picture</t>
  </si>
  <si>
    <t>Revision History</t>
  </si>
  <si>
    <t>Revision</t>
  </si>
  <si>
    <t>Date of Approval</t>
  </si>
  <si>
    <t>Comments</t>
  </si>
  <si>
    <t>Entry Date</t>
  </si>
  <si>
    <t>Reference (if any)</t>
  </si>
  <si>
    <t>Raspberry Pi</t>
  </si>
  <si>
    <t>https://www.digikey.com.au/en/products/detail/raspberry-pi/RASPBERRY-PI-4B-4GB/10258781</t>
  </si>
  <si>
    <t>https://www.npvvalves.com.au/10mm-solenoid-coil</t>
  </si>
  <si>
    <t>Inner cylindrical glass  of the flask</t>
  </si>
  <si>
    <t>Grip</t>
  </si>
  <si>
    <t>Injection mold</t>
  </si>
  <si>
    <t>Robson Scientific</t>
  </si>
  <si>
    <t>https://www.robsonscientific.co.uk/quartz-glass-products/quartz-tubing?product_id=544</t>
  </si>
  <si>
    <t>Handle</t>
  </si>
  <si>
    <t>Ordered, then cut</t>
  </si>
  <si>
    <t>Ergonomics</t>
  </si>
  <si>
    <t>Ali Express</t>
  </si>
  <si>
    <t>GLASS TUBE INNER - 54mm OD 2.5mm T Glass tubing</t>
  </si>
  <si>
    <t>GLASS TUBE OUTER - 80mm OD 5mm T Glass QuartZ Tubing</t>
  </si>
  <si>
    <t>https://www.aliexpress.com/item/32968457150.html</t>
  </si>
  <si>
    <t>12V DC valve to control the input/output of liquids</t>
  </si>
  <si>
    <t>M6 18mm countersunk screw to fasten handle and grip into the chassis</t>
  </si>
  <si>
    <t>ICOMold</t>
  </si>
  <si>
    <t>Singularity Supplies (Amazon)</t>
  </si>
  <si>
    <t>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</t>
  </si>
  <si>
    <t>Handle to allow user to better hold and move the device (ABS Chimei PA-757)</t>
  </si>
  <si>
    <t>MewuDecor</t>
  </si>
  <si>
    <t xml:space="preserve">
</t>
  </si>
  <si>
    <t xml:space="preserve">
</t>
  </si>
  <si>
    <t>M6 10mm HEX bolt to secure Digestate compartment to chassis</t>
  </si>
  <si>
    <t>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</t>
  </si>
  <si>
    <t>Outer cover of the handle to provide user a better grip (CM-EPDM Rubber 50-A)</t>
  </si>
  <si>
    <t>Metal cover</t>
  </si>
  <si>
    <t>Pi holder</t>
  </si>
  <si>
    <t>pi screw</t>
  </si>
  <si>
    <t>Partzpro</t>
  </si>
  <si>
    <t>X-Dr</t>
  </si>
  <si>
    <t>Camera mount to hold the camera (304 Stainless Steel)</t>
  </si>
  <si>
    <t>M5 10mm philips head pi screws</t>
  </si>
  <si>
    <t>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</t>
  </si>
  <si>
    <t>Plastic cover</t>
  </si>
  <si>
    <t>Metal mount the hold the Raspberry Pi (304 Stainless Steel)</t>
  </si>
  <si>
    <t>Rubber covers for the screws, providing protection to corrosion and for aesthetic purposes</t>
  </si>
  <si>
    <t>Rubber covers</t>
  </si>
  <si>
    <t>Steel fastener/tube</t>
  </si>
  <si>
    <t>Screws to fasten camera to the cover (ABS Cinmei PA-757)</t>
  </si>
  <si>
    <t>Plastic casing to isolate the inner components from the outside, also for aesthetic purposes (ABS Cinmei PA-757)</t>
  </si>
  <si>
    <t>White LED Strips</t>
  </si>
  <si>
    <t>LED light strips to provide lighting for camera when taking photos</t>
  </si>
  <si>
    <t>meters</t>
  </si>
  <si>
    <t>Locinoe</t>
  </si>
  <si>
    <t xml:space="preserve">
</t>
  </si>
  <si>
    <t>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</t>
  </si>
  <si>
    <t xml:space="preserve">
</t>
  </si>
  <si>
    <t xml:space="preserve">
</t>
  </si>
  <si>
    <t>1kg Beam Load Cell</t>
  </si>
  <si>
    <t>Camera, LED Holder</t>
  </si>
  <si>
    <t>weighing scale to measure the amount of liquid in the device</t>
  </si>
  <si>
    <t>core-electronics</t>
  </si>
  <si>
    <t>https://core-electronics.com.au/makerverse-1kg-load-cell.html?gclid=Cj0KCQjw-fmZBhDtARIsAH6H8qjyLQakCLP1fgbNQ-0z7MO51GHyQgASTcA1GeXwnyqUhFM5wC6udJ0aApm0EALw_wcB</t>
  </si>
  <si>
    <t>Thread to connect waste container (Aluminium 6061-T6)</t>
  </si>
  <si>
    <t>SparkFun Load Cell Amplifier - HX711</t>
  </si>
  <si>
    <t>Custom made plates for the glass tubes to be inserted into (Aluminium 6061-T6)</t>
  </si>
  <si>
    <t>amplifier that allows to read signal from load cell</t>
  </si>
  <si>
    <t>https://core-electronics.com.au/sparkfun-load-cell-amplifier-hx711-38610.html</t>
  </si>
  <si>
    <t>Stainless steel alloy threaded tube which allows the device to be attached to the tap (304 Stainless Steel)</t>
  </si>
  <si>
    <t>Male-to-Male 10mm NPT  connector</t>
  </si>
  <si>
    <t>Male to male connector between tube plates and solenoid valve (304 Stainless Steel)</t>
  </si>
  <si>
    <t>Male-to-Male 10mm NPT connector</t>
  </si>
  <si>
    <t>Valve connector</t>
  </si>
  <si>
    <t>Tube plates</t>
  </si>
  <si>
    <t>Top Shell</t>
  </si>
  <si>
    <t>Bottom Shell</t>
  </si>
  <si>
    <t>M5 screws to fasten the Raspberry Pi onto the Pi holder, and fasten holders to the chassis</t>
  </si>
  <si>
    <t>Rubber Nibs</t>
  </si>
  <si>
    <t>18mm countersunk M6 HEX Bolt</t>
  </si>
  <si>
    <t>10mm M6 HEX Bolt</t>
  </si>
  <si>
    <t>10mm 24V DC Solenoid Valve</t>
  </si>
  <si>
    <t>Ritchie Leong, Jason Ung, Xavier Andueza, Ling Chen, Kabir Chugh, John Nguyen</t>
  </si>
  <si>
    <t>Raspberry Pi Camera Board V2</t>
  </si>
  <si>
    <t>Amplifier that allows to read signal from load cell</t>
  </si>
  <si>
    <t>Weighing scale to measure the amount of liquid in the device</t>
  </si>
  <si>
    <t>High quality image sensor</t>
  </si>
  <si>
    <t>PiAustralia</t>
  </si>
  <si>
    <t>https://raspberry.piaustralia.com.au/products/raspberry-pi-camera-board-v2</t>
  </si>
  <si>
    <t>Ozsupply</t>
  </si>
  <si>
    <t>https://ozsupply.com.au/collections/round-plastic-end-caps/products/16mm-round-plastic-end-caps-10pcs-50pcs</t>
  </si>
  <si>
    <t>Rubber Nibs 10pc</t>
  </si>
  <si>
    <t>camera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</si>
</sst>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409]dd\-mmm\-yy"/>
    <numFmt numFmtId="166" formatCode="&quot;$&quot;#,##0.00"/>
    <numFmt numFmtId="167" formatCode="_([$$-409]* #,##0.00_);_([$$-409]* \(#,##0.00\);_([$$-409]* &quot;-&quot;??_);_(@_)"/>
    <numFmt numFmtId="168" formatCode="[$-409]d\-mmm\-yy"/>
    <numFmt numFmtId="169" formatCode="_-[$$-409]* #,##0.00_ ;_-[$$-409]* \-#,##0.00\ ;_-[$$-409]* &quot;-&quot;??_ ;_-@_ "/>
    <numFmt numFmtId="170" formatCode="#,##0.0"/>
  </numFmts>
  <fonts count="23" x14ac:knownFonts="1">
    <font>
      <sz val="11"/>
      <color rgb="FF000000"/>
      <name val="Arial"/>
    </font>
    <font>
      <b/>
      <sz val="18"/>
      <color rgb="FF273359"/>
      <name val="Montserrat"/>
    </font>
    <font>
      <sz val="11"/>
      <color theme="1"/>
      <name val="Montserrat"/>
    </font>
    <font>
      <sz val="10"/>
      <color theme="1"/>
      <name val="Montserrat"/>
    </font>
    <font>
      <b/>
      <sz val="16"/>
      <color rgb="FF0762C8"/>
      <name val="Montserrat"/>
    </font>
    <font>
      <sz val="11"/>
      <color rgb="FF000000"/>
      <name val="Montserrat"/>
    </font>
    <font>
      <sz val="10"/>
      <color rgb="FFFFFFFF"/>
      <name val="Montserrat"/>
    </font>
    <font>
      <b/>
      <sz val="10"/>
      <color theme="1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b/>
      <sz val="10"/>
      <color rgb="FF000000"/>
      <name val="Montserrat"/>
    </font>
    <font>
      <b/>
      <sz val="1"/>
      <color rgb="FF000000"/>
      <name val="Montserrat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8"/>
      <color rgb="FF2B4575"/>
      <name val="Montserrat"/>
    </font>
    <font>
      <b/>
      <sz val="11"/>
      <color rgb="FFFFFFFF"/>
      <name val="Montserrat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rgb="FFDDDDDD"/>
      <name val="Montserrat"/>
    </font>
    <font>
      <sz val="11"/>
      <name val="Montserrat"/>
    </font>
    <font>
      <sz val="11"/>
      <color rgb="FF0F1111"/>
      <name val="Montserrat"/>
    </font>
    <font>
      <sz val="11"/>
      <color rgb="FF00206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0762C8"/>
        <bgColor rgb="FF0762C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6101"/>
        <bgColor rgb="FFFF6101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D9D9"/>
      </patternFill>
    </fill>
  </fills>
  <borders count="1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5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vertical="top" wrapText="1"/>
    </xf>
    <xf numFmtId="0" fontId="9" fillId="3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9" fillId="3" borderId="3" xfId="0" applyFont="1" applyFill="1" applyBorder="1"/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167" fontId="10" fillId="4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3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67" fontId="10" fillId="5" borderId="0" xfId="0" applyNumberFormat="1" applyFont="1" applyFill="1" applyAlignment="1">
      <alignment horizontal="center" vertical="center"/>
    </xf>
    <xf numFmtId="0" fontId="9" fillId="0" borderId="0" xfId="0" applyFont="1"/>
    <xf numFmtId="165" fontId="5" fillId="0" borderId="0" xfId="0" applyNumberFormat="1" applyFont="1" applyAlignment="1">
      <alignment horizontal="left"/>
    </xf>
    <xf numFmtId="164" fontId="9" fillId="3" borderId="3" xfId="0" applyNumberFormat="1" applyFont="1" applyFill="1" applyBorder="1" applyAlignment="1">
      <alignment vertical="top"/>
    </xf>
    <xf numFmtId="0" fontId="12" fillId="3" borderId="3" xfId="0" applyFont="1" applyFill="1" applyBorder="1"/>
    <xf numFmtId="0" fontId="13" fillId="3" borderId="3" xfId="0" applyFont="1" applyFill="1" applyBorder="1" applyAlignment="1">
      <alignment horizontal="left" vertical="top"/>
    </xf>
    <xf numFmtId="0" fontId="13" fillId="3" borderId="3" xfId="0" applyFont="1" applyFill="1" applyBorder="1" applyAlignment="1">
      <alignment vertical="top" wrapText="1"/>
    </xf>
    <xf numFmtId="0" fontId="13" fillId="3" borderId="3" xfId="0" applyFont="1" applyFill="1" applyBorder="1"/>
    <xf numFmtId="164" fontId="13" fillId="3" borderId="3" xfId="0" applyNumberFormat="1" applyFont="1" applyFill="1" applyBorder="1" applyAlignment="1">
      <alignment vertical="top"/>
    </xf>
    <xf numFmtId="0" fontId="14" fillId="0" borderId="0" xfId="0" applyFont="1"/>
    <xf numFmtId="0" fontId="15" fillId="2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top" wrapText="1"/>
    </xf>
    <xf numFmtId="168" fontId="9" fillId="3" borderId="5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/>
    </xf>
    <xf numFmtId="168" fontId="17" fillId="3" borderId="5" xfId="2" applyNumberFormat="1" applyFill="1" applyBorder="1" applyAlignment="1">
      <alignment horizontal="center" vertical="top" wrapText="1"/>
    </xf>
    <xf numFmtId="14" fontId="9" fillId="3" borderId="5" xfId="0" applyNumberFormat="1" applyFont="1" applyFill="1" applyBorder="1" applyAlignment="1">
      <alignment horizontal="left" vertical="top" wrapText="1"/>
    </xf>
    <xf numFmtId="167" fontId="10" fillId="4" borderId="4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3" fontId="9" fillId="3" borderId="3" xfId="0" applyNumberFormat="1" applyFont="1" applyFill="1" applyBorder="1"/>
    <xf numFmtId="164" fontId="5" fillId="3" borderId="0" xfId="0" applyNumberFormat="1" applyFont="1" applyFill="1"/>
    <xf numFmtId="0" fontId="9" fillId="3" borderId="3" xfId="0" applyFont="1" applyFill="1" applyBorder="1" applyAlignment="1">
      <alignment horizontal="left" vertical="top" wrapText="1"/>
    </xf>
    <xf numFmtId="0" fontId="9" fillId="0" borderId="3" xfId="0" applyFont="1" applyBorder="1"/>
    <xf numFmtId="3" fontId="9" fillId="0" borderId="3" xfId="0" applyNumberFormat="1" applyFont="1" applyBorder="1"/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6" borderId="0" xfId="0" applyFill="1" applyAlignment="1">
      <alignment vertical="top"/>
    </xf>
    <xf numFmtId="0" fontId="9" fillId="0" borderId="3" xfId="0" applyFont="1" applyBorder="1" applyAlignment="1">
      <alignment vertical="top" wrapText="1"/>
    </xf>
    <xf numFmtId="164" fontId="5" fillId="6" borderId="0" xfId="0" applyNumberFormat="1" applyFont="1" applyFill="1"/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44" fontId="9" fillId="0" borderId="7" xfId="1" applyFont="1" applyFill="1" applyBorder="1"/>
    <xf numFmtId="167" fontId="9" fillId="4" borderId="8" xfId="0" applyNumberFormat="1" applyFont="1" applyFill="1" applyBorder="1" applyAlignment="1">
      <alignment horizontal="center" vertical="top"/>
    </xf>
    <xf numFmtId="167" fontId="9" fillId="7" borderId="8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center"/>
    </xf>
    <xf numFmtId="44" fontId="9" fillId="3" borderId="7" xfId="1" applyFont="1" applyFill="1" applyBorder="1"/>
    <xf numFmtId="44" fontId="9" fillId="0" borderId="7" xfId="1" applyFont="1" applyBorder="1"/>
    <xf numFmtId="0" fontId="10" fillId="4" borderId="4" xfId="0" applyFont="1" applyFill="1" applyBorder="1" applyAlignment="1">
      <alignment horizontal="right" vertical="center"/>
    </xf>
    <xf numFmtId="164" fontId="19" fillId="3" borderId="3" xfId="0" applyNumberFormat="1" applyFont="1" applyFill="1" applyBorder="1"/>
    <xf numFmtId="164" fontId="19" fillId="3" borderId="10" xfId="0" applyNumberFormat="1" applyFont="1" applyFill="1" applyBorder="1"/>
    <xf numFmtId="164" fontId="20" fillId="3" borderId="9" xfId="0" applyNumberFormat="1" applyFont="1" applyFill="1" applyBorder="1"/>
    <xf numFmtId="164" fontId="20" fillId="3" borderId="3" xfId="0" applyNumberFormat="1" applyFont="1" applyFill="1" applyBorder="1"/>
    <xf numFmtId="164" fontId="20" fillId="0" borderId="3" xfId="0" applyNumberFormat="1" applyFont="1" applyBorder="1"/>
    <xf numFmtId="0" fontId="21" fillId="0" borderId="0" xfId="0" applyFont="1"/>
    <xf numFmtId="0" fontId="22" fillId="0" borderId="0" xfId="2" applyFont="1"/>
    <xf numFmtId="169" fontId="0" fillId="0" borderId="0" xfId="0" applyNumberFormat="1"/>
    <xf numFmtId="170" fontId="9" fillId="3" borderId="3" xfId="0" applyNumberFormat="1" applyFont="1" applyFill="1" applyBorder="1"/>
    <xf numFmtId="170" fontId="9" fillId="0" borderId="3" xfId="0" applyNumberFormat="1" applyFont="1" applyBorder="1"/>
    <xf numFmtId="0" fontId="9" fillId="3" borderId="9" xfId="0" applyFont="1" applyFill="1" applyBorder="1" applyAlignment="1">
      <alignment vertical="top" wrapText="1"/>
    </xf>
    <xf numFmtId="14" fontId="9" fillId="3" borderId="12" xfId="0" applyNumberFormat="1" applyFont="1" applyFill="1" applyBorder="1" applyAlignment="1">
      <alignment horizontal="left" vertical="top" wrapText="1"/>
    </xf>
    <xf numFmtId="168" fontId="9" fillId="3" borderId="13" xfId="0" applyNumberFormat="1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0" fillId="6" borderId="11" xfId="0" applyFill="1" applyBorder="1"/>
    <xf numFmtId="0" fontId="9" fillId="3" borderId="12" xfId="0" applyFont="1" applyFill="1" applyBorder="1" applyAlignment="1">
      <alignment horizontal="left" vertical="top" wrapText="1"/>
    </xf>
    <xf numFmtId="168" fontId="18" fillId="3" borderId="14" xfId="2" applyNumberFormat="1" applyFont="1" applyFill="1" applyBorder="1" applyAlignment="1">
      <alignment horizontal="center" vertical="top" wrapText="1"/>
    </xf>
    <xf numFmtId="168" fontId="17" fillId="3" borderId="15" xfId="2" applyNumberFormat="1" applyFill="1" applyBorder="1" applyAlignment="1">
      <alignment horizontal="center" vertical="top" wrapText="1"/>
    </xf>
    <xf numFmtId="0" fontId="17" fillId="6" borderId="11" xfId="2" applyFill="1" applyBorder="1"/>
    <xf numFmtId="0" fontId="17" fillId="6" borderId="11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167" formatCode="_([$$-409]* #,##0.00_);_([$$-409]* \(#,##0.00\);_([$$-409]* &quot;-&quot;??_);_(@_)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3A5D9C"/>
          <bgColor rgb="FF3A5D9C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A5D9C"/>
          <bgColor rgb="FF3A5D9C"/>
        </patternFill>
      </fill>
    </dxf>
  </dxfs>
  <tableStyles count="2">
    <tableStyle name="Part List-style" pivot="0" count="4" xr9:uid="{00000000-0011-0000-FFFF-FFFF00000000}">
      <tableStyleElement type="headerRow" dxfId="8"/>
      <tableStyleElement type="totalRow" dxfId="7"/>
      <tableStyleElement type="firstRowStripe" dxfId="6"/>
      <tableStyleElement type="secondRowStripe" dxfId="5"/>
    </tableStyle>
    <tableStyle name="Revisions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619435</xdr:colOff>
      <xdr:row>0</xdr:row>
      <xdr:rowOff>99427</xdr:rowOff>
    </xdr:from>
    <xdr:to>
      <xdr:col>3</xdr:col>
      <xdr:colOff>2288646</xdr:colOff>
      <xdr:row>6</xdr:row>
      <xdr:rowOff>110667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C0368-D4A9-9D2D-2B30-D0356EB06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185" y="99427"/>
          <a:ext cx="1669211" cy="2246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8</xdr:row>
      <xdr:rowOff>1</xdr:rowOff>
    </xdr:from>
    <xdr:to>
      <xdr:col>4</xdr:col>
      <xdr:colOff>1628775</xdr:colOff>
      <xdr:row>8</xdr:row>
      <xdr:rowOff>1102582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CBA6D-9360-D2AC-5330-1F36A2D1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1666876"/>
          <a:ext cx="1495425" cy="1102581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9</xdr:row>
      <xdr:rowOff>97890</xdr:rowOff>
    </xdr:from>
    <xdr:to>
      <xdr:col>4</xdr:col>
      <xdr:colOff>1504950</xdr:colOff>
      <xdr:row>9</xdr:row>
      <xdr:rowOff>1172135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BFA4E4-4664-4271-2022-DAD982006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917290"/>
          <a:ext cx="1390650" cy="107424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</xdr:row>
      <xdr:rowOff>104774</xdr:rowOff>
    </xdr:from>
    <xdr:to>
      <xdr:col>4</xdr:col>
      <xdr:colOff>1644329</xdr:colOff>
      <xdr:row>10</xdr:row>
      <xdr:rowOff>1124727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9CD3CC-309A-7181-2EAA-C9C0B05F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4210049"/>
          <a:ext cx="1415729" cy="101995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11</xdr:row>
      <xdr:rowOff>76200</xdr:rowOff>
    </xdr:from>
    <xdr:to>
      <xdr:col>4</xdr:col>
      <xdr:colOff>1133475</xdr:colOff>
      <xdr:row>11</xdr:row>
      <xdr:rowOff>812533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0C6C97-D334-C727-07D7-2E435722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5353050"/>
          <a:ext cx="752475" cy="736333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323851</xdr:colOff>
      <xdr:row>12</xdr:row>
      <xdr:rowOff>57149</xdr:rowOff>
    </xdr:from>
    <xdr:to>
      <xdr:col>4</xdr:col>
      <xdr:colOff>1424335</xdr:colOff>
      <xdr:row>12</xdr:row>
      <xdr:rowOff>839102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F314AF-4228-8372-2DBE-C30A11397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0301" y="6210299"/>
          <a:ext cx="1100484" cy="78195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381002</xdr:colOff>
      <xdr:row>13</xdr:row>
      <xdr:rowOff>85725</xdr:rowOff>
    </xdr:from>
    <xdr:to>
      <xdr:col>4</xdr:col>
      <xdr:colOff>1323976</xdr:colOff>
      <xdr:row>13</xdr:row>
      <xdr:rowOff>1175022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314255-2D6B-C0E5-C57A-3F6FD486D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7452" y="7172325"/>
          <a:ext cx="942974" cy="1089297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14</xdr:row>
      <xdr:rowOff>47625</xdr:rowOff>
    </xdr:from>
    <xdr:to>
      <xdr:col>4</xdr:col>
      <xdr:colOff>1496276</xdr:colOff>
      <xdr:row>14</xdr:row>
      <xdr:rowOff>981749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207969-D116-199E-A51B-AE5C9F9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29350" y="8420100"/>
          <a:ext cx="1153376" cy="93412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15</xdr:row>
      <xdr:rowOff>123825</xdr:rowOff>
    </xdr:from>
    <xdr:to>
      <xdr:col>4</xdr:col>
      <xdr:colOff>1509306</xdr:colOff>
      <xdr:row>15</xdr:row>
      <xdr:rowOff>1353479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41A2A6-0270-2588-4F69-05266B73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91275" y="9582150"/>
          <a:ext cx="1004481" cy="1229654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16</xdr:row>
      <xdr:rowOff>28574</xdr:rowOff>
    </xdr:from>
    <xdr:to>
      <xdr:col>4</xdr:col>
      <xdr:colOff>1419225</xdr:colOff>
      <xdr:row>16</xdr:row>
      <xdr:rowOff>1436041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9FDA40-79A9-41AF-42C7-B80AF017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86525" y="10963274"/>
          <a:ext cx="819150" cy="140746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314326</xdr:colOff>
      <xdr:row>17</xdr:row>
      <xdr:rowOff>28575</xdr:rowOff>
    </xdr:from>
    <xdr:to>
      <xdr:col>4</xdr:col>
      <xdr:colOff>1514475</xdr:colOff>
      <xdr:row>17</xdr:row>
      <xdr:rowOff>810894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722F673-6F42-6DF0-1192-F8DFA8E19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00776" y="12420600"/>
          <a:ext cx="1200149" cy="782319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390526</xdr:colOff>
      <xdr:row>18</xdr:row>
      <xdr:rowOff>69767</xdr:rowOff>
    </xdr:from>
    <xdr:to>
      <xdr:col>4</xdr:col>
      <xdr:colOff>1038225</xdr:colOff>
      <xdr:row>18</xdr:row>
      <xdr:rowOff>1014446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52D082-590D-DB86-4219-50BF4AFD9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76976" y="13395242"/>
          <a:ext cx="647699" cy="944679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19</xdr:row>
      <xdr:rowOff>38099</xdr:rowOff>
    </xdr:from>
    <xdr:to>
      <xdr:col>4</xdr:col>
      <xdr:colOff>1333500</xdr:colOff>
      <xdr:row>19</xdr:row>
      <xdr:rowOff>815280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C30D7D-A2FC-B7FA-C65D-E1E54821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4575" y="14458949"/>
          <a:ext cx="1095375" cy="77718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20</xdr:row>
      <xdr:rowOff>76200</xdr:rowOff>
    </xdr:from>
    <xdr:to>
      <xdr:col>4</xdr:col>
      <xdr:colOff>1533525</xdr:colOff>
      <xdr:row>20</xdr:row>
      <xdr:rowOff>1005376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17D2B07-5A7D-ADC9-8E56-CA719FF02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15051" y="15420975"/>
          <a:ext cx="1304924" cy="929176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21</xdr:row>
      <xdr:rowOff>75796</xdr:rowOff>
    </xdr:from>
    <xdr:to>
      <xdr:col>4</xdr:col>
      <xdr:colOff>1276350</xdr:colOff>
      <xdr:row>21</xdr:row>
      <xdr:rowOff>1055509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4F26A0-2CD8-2F4F-79F7-B97B5976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05551" y="16534996"/>
          <a:ext cx="857249" cy="979713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22</xdr:row>
      <xdr:rowOff>43714</xdr:rowOff>
    </xdr:from>
    <xdr:to>
      <xdr:col>4</xdr:col>
      <xdr:colOff>1143000</xdr:colOff>
      <xdr:row>23</xdr:row>
      <xdr:rowOff>419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DED21B-1187-7038-96A2-E0C8A850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34150" y="17655439"/>
          <a:ext cx="495300" cy="70918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23</xdr:row>
      <xdr:rowOff>47625</xdr:rowOff>
    </xdr:from>
    <xdr:to>
      <xdr:col>4</xdr:col>
      <xdr:colOff>1441497</xdr:colOff>
      <xdr:row>24</xdr:row>
      <xdr:rowOff>764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1485CB-DD45-5DF1-B5CF-0A584CB41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05550" y="18421350"/>
          <a:ext cx="1022397" cy="819914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24</xdr:row>
      <xdr:rowOff>46458</xdr:rowOff>
    </xdr:from>
    <xdr:to>
      <xdr:col>4</xdr:col>
      <xdr:colOff>1314451</xdr:colOff>
      <xdr:row>25</xdr:row>
      <xdr:rowOff>892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233C79E-C324-A958-A737-F1E5559A6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29351" y="19372683"/>
          <a:ext cx="971550" cy="840259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25</xdr:row>
      <xdr:rowOff>28575</xdr:rowOff>
    </xdr:from>
    <xdr:to>
      <xdr:col>4</xdr:col>
      <xdr:colOff>1295400</xdr:colOff>
      <xdr:row>26</xdr:row>
      <xdr:rowOff>3409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59B339A-CC18-5501-78FD-D9424C8E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05550" y="20307300"/>
          <a:ext cx="876300" cy="698734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26</xdr:row>
      <xdr:rowOff>116351</xdr:rowOff>
    </xdr:from>
    <xdr:to>
      <xdr:col>4</xdr:col>
      <xdr:colOff>1104900</xdr:colOff>
      <xdr:row>26</xdr:row>
      <xdr:rowOff>933971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0DE2D4-1AA2-EBCA-6869-E00B9246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19850" y="21157076"/>
          <a:ext cx="571500" cy="81762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27</xdr:row>
      <xdr:rowOff>66676</xdr:rowOff>
    </xdr:from>
    <xdr:to>
      <xdr:col>4</xdr:col>
      <xdr:colOff>1647825</xdr:colOff>
      <xdr:row>27</xdr:row>
      <xdr:rowOff>472414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5750644-5FBC-BE3A-4784-28F76E9A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57900" y="22126576"/>
          <a:ext cx="1476375" cy="405738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276226</xdr:colOff>
      <xdr:row>28</xdr:row>
      <xdr:rowOff>28575</xdr:rowOff>
    </xdr:from>
    <xdr:to>
      <xdr:col>4</xdr:col>
      <xdr:colOff>1343025</xdr:colOff>
      <xdr:row>28</xdr:row>
      <xdr:rowOff>800159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CCFB50B-BD65-3105-F07A-847F28C8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162676" y="22659975"/>
          <a:ext cx="1066799" cy="771584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29</xdr:row>
      <xdr:rowOff>45945</xdr:rowOff>
    </xdr:from>
    <xdr:to>
      <xdr:col>4</xdr:col>
      <xdr:colOff>1228725</xdr:colOff>
      <xdr:row>29</xdr:row>
      <xdr:rowOff>858221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B7EA31-C341-BEC7-A623-159EE28C9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67425" y="23582220"/>
          <a:ext cx="1047750" cy="81227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30</xdr:row>
      <xdr:rowOff>47626</xdr:rowOff>
    </xdr:from>
    <xdr:to>
      <xdr:col>4</xdr:col>
      <xdr:colOff>885825</xdr:colOff>
      <xdr:row>30</xdr:row>
      <xdr:rowOff>781843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C5E765D-676E-0C5B-7548-05B867F9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115050" y="24536401"/>
          <a:ext cx="657225" cy="734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5654723</xdr:colOff>
      <xdr:row>13</xdr:row>
      <xdr:rowOff>227263</xdr:rowOff>
    </xdr:from>
    <xdr:to>
      <xdr:col>2</xdr:col>
      <xdr:colOff>8647393</xdr:colOff>
      <xdr:row>14</xdr:row>
      <xdr:rowOff>7788</xdr:rowOff>
    </xdr:to>
    <xdr:pic>
      <xdr:nvPicPr>
        <xdr:cNvPr id="43" name="Picture 24">
          <a:extLst>
            <a:ext uri="{FF2B5EF4-FFF2-40B4-BE49-F238E27FC236}">
              <a16:creationId xmlns:a16="http://schemas.microsoft.com/office/drawing/2014/main" id="{CD72C454-B1C7-AAD3-DA21-47149F9C4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4091" y="7339263"/>
          <a:ext cx="2992670" cy="188259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3810001</xdr:colOff>
      <xdr:row>15</xdr:row>
      <xdr:rowOff>170922</xdr:rowOff>
    </xdr:from>
    <xdr:to>
      <xdr:col>2</xdr:col>
      <xdr:colOff>10648655</xdr:colOff>
      <xdr:row>16</xdr:row>
      <xdr:rowOff>4717</xdr:rowOff>
    </xdr:to>
    <xdr:pic>
      <xdr:nvPicPr>
        <xdr:cNvPr id="62" name="Picture 25">
          <a:extLst>
            <a:ext uri="{FF2B5EF4-FFF2-40B4-BE49-F238E27FC236}">
              <a16:creationId xmlns:a16="http://schemas.microsoft.com/office/drawing/2014/main" id="{43996BC0-B7FA-A46C-BDF0-92F7BC63F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7772" y="10447036"/>
          <a:ext cx="6838654" cy="1554934"/>
        </a:xfrm>
        <a:prstGeom prst="rect">
          <a:avLst/>
        </a:prstGeom>
      </xdr:spPr>
    </xdr:pic>
    <xdr:clientData/>
  </xdr:twoCellAnchor>
  <xdr:twoCellAnchor editAs="oneCell">
    <xdr:from>
      <xdr:col>2</xdr:col>
      <xdr:colOff>3788229</xdr:colOff>
      <xdr:row>16</xdr:row>
      <xdr:rowOff>163286</xdr:rowOff>
    </xdr:from>
    <xdr:to>
      <xdr:col>2</xdr:col>
      <xdr:colOff>10793146</xdr:colOff>
      <xdr:row>16</xdr:row>
      <xdr:rowOff>1768334</xdr:rowOff>
    </xdr:to>
    <xdr:pic>
      <xdr:nvPicPr>
        <xdr:cNvPr id="64" name="Picture 27">
          <a:extLst>
            <a:ext uri="{FF2B5EF4-FFF2-40B4-BE49-F238E27FC236}">
              <a16:creationId xmlns:a16="http://schemas.microsoft.com/office/drawing/2014/main" id="{78C06883-D6C4-4449-9742-144AABD8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12496800"/>
          <a:ext cx="7004917" cy="1605048"/>
        </a:xfrm>
        <a:prstGeom prst="rect">
          <a:avLst/>
        </a:prstGeom>
      </xdr:spPr>
    </xdr:pic>
    <xdr:clientData/>
  </xdr:twoCellAnchor>
  <xdr:twoCellAnchor editAs="oneCell">
    <xdr:from>
      <xdr:col>2</xdr:col>
      <xdr:colOff>5514753</xdr:colOff>
      <xdr:row>19</xdr:row>
      <xdr:rowOff>180108</xdr:rowOff>
    </xdr:from>
    <xdr:to>
      <xdr:col>2</xdr:col>
      <xdr:colOff>8624474</xdr:colOff>
      <xdr:row>20</xdr:row>
      <xdr:rowOff>4092</xdr:rowOff>
    </xdr:to>
    <xdr:pic>
      <xdr:nvPicPr>
        <xdr:cNvPr id="76" name="Picture 28">
          <a:extLst>
            <a:ext uri="{FF2B5EF4-FFF2-40B4-BE49-F238E27FC236}">
              <a16:creationId xmlns:a16="http://schemas.microsoft.com/office/drawing/2014/main" id="{C81B2E62-8DBF-8855-2577-543F72ED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8462" y="15059890"/>
          <a:ext cx="3109721" cy="1911928"/>
        </a:xfrm>
        <a:prstGeom prst="rect">
          <a:avLst/>
        </a:prstGeom>
      </xdr:spPr>
    </xdr:pic>
    <xdr:clientData/>
  </xdr:twoCellAnchor>
  <xdr:twoCellAnchor editAs="oneCell">
    <xdr:from>
      <xdr:col>2</xdr:col>
      <xdr:colOff>5709012</xdr:colOff>
      <xdr:row>5</xdr:row>
      <xdr:rowOff>174171</xdr:rowOff>
    </xdr:from>
    <xdr:to>
      <xdr:col>2</xdr:col>
      <xdr:colOff>8635492</xdr:colOff>
      <xdr:row>5</xdr:row>
      <xdr:rowOff>1992086</xdr:rowOff>
    </xdr:to>
    <xdr:pic>
      <xdr:nvPicPr>
        <xdr:cNvPr id="89" name="Picture 29">
          <a:extLst>
            <a:ext uri="{FF2B5EF4-FFF2-40B4-BE49-F238E27FC236}">
              <a16:creationId xmlns:a16="http://schemas.microsoft.com/office/drawing/2014/main" id="{FA7B2132-BA09-6091-8BD9-7D122B87C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26783" y="1317171"/>
          <a:ext cx="2926480" cy="1817915"/>
        </a:xfrm>
        <a:prstGeom prst="rect">
          <a:avLst/>
        </a:prstGeom>
      </xdr:spPr>
    </xdr:pic>
    <xdr:clientData/>
  </xdr:twoCellAnchor>
  <xdr:twoCellAnchor editAs="oneCell">
    <xdr:from>
      <xdr:col>2</xdr:col>
      <xdr:colOff>5431973</xdr:colOff>
      <xdr:row>20</xdr:row>
      <xdr:rowOff>198218</xdr:rowOff>
    </xdr:from>
    <xdr:to>
      <xdr:col>2</xdr:col>
      <xdr:colOff>8734085</xdr:colOff>
      <xdr:row>21</xdr:row>
      <xdr:rowOff>6713</xdr:rowOff>
    </xdr:to>
    <xdr:pic>
      <xdr:nvPicPr>
        <xdr:cNvPr id="98" name="Picture 30">
          <a:extLst>
            <a:ext uri="{FF2B5EF4-FFF2-40B4-BE49-F238E27FC236}">
              <a16:creationId xmlns:a16="http://schemas.microsoft.com/office/drawing/2014/main" id="{D1811554-4E41-17E2-5C35-D220E0F5F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49744" y="16080475"/>
          <a:ext cx="3302112" cy="2022566"/>
        </a:xfrm>
        <a:prstGeom prst="rect">
          <a:avLst/>
        </a:prstGeom>
      </xdr:spPr>
    </xdr:pic>
    <xdr:clientData/>
  </xdr:twoCellAnchor>
  <xdr:twoCellAnchor editAs="oneCell">
    <xdr:from>
      <xdr:col>2</xdr:col>
      <xdr:colOff>3733800</xdr:colOff>
      <xdr:row>18</xdr:row>
      <xdr:rowOff>140509</xdr:rowOff>
    </xdr:from>
    <xdr:to>
      <xdr:col>2</xdr:col>
      <xdr:colOff>10689771</xdr:colOff>
      <xdr:row>19</xdr:row>
      <xdr:rowOff>20167</xdr:rowOff>
    </xdr:to>
    <xdr:pic>
      <xdr:nvPicPr>
        <xdr:cNvPr id="108" name="Picture 31">
          <a:extLst>
            <a:ext uri="{FF2B5EF4-FFF2-40B4-BE49-F238E27FC236}">
              <a16:creationId xmlns:a16="http://schemas.microsoft.com/office/drawing/2014/main" id="{D559E678-7D51-2BAA-E43B-A976D9BF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1571" y="13551709"/>
          <a:ext cx="6955971" cy="1594158"/>
        </a:xfrm>
        <a:prstGeom prst="rect">
          <a:avLst/>
        </a:prstGeom>
      </xdr:spPr>
    </xdr:pic>
    <xdr:clientData/>
  </xdr:twoCellAnchor>
  <xdr:twoCellAnchor editAs="oneCell">
    <xdr:from>
      <xdr:col>2</xdr:col>
      <xdr:colOff>3766457</xdr:colOff>
      <xdr:row>17</xdr:row>
      <xdr:rowOff>155280</xdr:rowOff>
    </xdr:from>
    <xdr:to>
      <xdr:col>2</xdr:col>
      <xdr:colOff>10896600</xdr:colOff>
      <xdr:row>18</xdr:row>
      <xdr:rowOff>4914</xdr:rowOff>
    </xdr:to>
    <xdr:pic>
      <xdr:nvPicPr>
        <xdr:cNvPr id="114" name="Picture 32">
          <a:extLst>
            <a:ext uri="{FF2B5EF4-FFF2-40B4-BE49-F238E27FC236}">
              <a16:creationId xmlns:a16="http://schemas.microsoft.com/office/drawing/2014/main" id="{D63A1BFE-E768-2DC0-FA69-60448CB19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84228" y="13359651"/>
          <a:ext cx="7130143" cy="1627923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5388430</xdr:colOff>
      <xdr:row>23</xdr:row>
      <xdr:rowOff>170829</xdr:rowOff>
    </xdr:from>
    <xdr:to>
      <xdr:col>2</xdr:col>
      <xdr:colOff>8806186</xdr:colOff>
      <xdr:row>24</xdr:row>
      <xdr:rowOff>663</xdr:rowOff>
    </xdr:to>
    <xdr:pic>
      <xdr:nvPicPr>
        <xdr:cNvPr id="124" name="Picture 33">
          <a:extLst>
            <a:ext uri="{FF2B5EF4-FFF2-40B4-BE49-F238E27FC236}">
              <a16:creationId xmlns:a16="http://schemas.microsoft.com/office/drawing/2014/main" id="{12B1072A-4AB2-3D21-D3C5-6ED9283C9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06201" y="22432115"/>
          <a:ext cx="3417756" cy="2112550"/>
        </a:xfrm>
        <a:prstGeom prst="rect">
          <a:avLst/>
        </a:prstGeom>
      </xdr:spPr>
    </xdr:pic>
    <xdr:clientData/>
  </xdr:twoCellAnchor>
  <xdr:twoCellAnchor editAs="oneCell">
    <xdr:from>
      <xdr:col>2</xdr:col>
      <xdr:colOff>5312229</xdr:colOff>
      <xdr:row>24</xdr:row>
      <xdr:rowOff>210613</xdr:rowOff>
    </xdr:from>
    <xdr:to>
      <xdr:col>2</xdr:col>
      <xdr:colOff>8895991</xdr:colOff>
      <xdr:row>25</xdr:row>
      <xdr:rowOff>331</xdr:rowOff>
    </xdr:to>
    <xdr:pic>
      <xdr:nvPicPr>
        <xdr:cNvPr id="132" name="Picture 34">
          <a:extLst>
            <a:ext uri="{FF2B5EF4-FFF2-40B4-BE49-F238E27FC236}">
              <a16:creationId xmlns:a16="http://schemas.microsoft.com/office/drawing/2014/main" id="{EEE93F3D-B2D3-3A91-3A14-29347077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00" y="24942956"/>
          <a:ext cx="3583762" cy="2215637"/>
        </a:xfrm>
        <a:prstGeom prst="rect">
          <a:avLst/>
        </a:prstGeom>
      </xdr:spPr>
    </xdr:pic>
    <xdr:clientData/>
  </xdr:twoCellAnchor>
  <xdr:twoCellAnchor editAs="oneCell">
    <xdr:from>
      <xdr:col>2</xdr:col>
      <xdr:colOff>3189433</xdr:colOff>
      <xdr:row>10</xdr:row>
      <xdr:rowOff>28864</xdr:rowOff>
    </xdr:from>
    <xdr:to>
      <xdr:col>2</xdr:col>
      <xdr:colOff>10131137</xdr:colOff>
      <xdr:row>10</xdr:row>
      <xdr:rowOff>1759176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58775-83AE-5B65-ACA2-FB700D88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8524" y="4315114"/>
          <a:ext cx="6941704" cy="17303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G77">
  <tableColumns count="7">
    <tableColumn id="1" xr3:uid="{00000000-0010-0000-0000-000001000000}" name="Part ID"/>
    <tableColumn id="2" xr3:uid="{00000000-0010-0000-0000-000002000000}" name="Category"/>
    <tableColumn id="3" xr3:uid="{00000000-0010-0000-0000-000003000000}" name="Part Name"/>
    <tableColumn id="4" xr3:uid="{00000000-0010-0000-0000-000004000000}" name="Description"/>
    <tableColumn id="5" xr3:uid="{00000000-0010-0000-0000-000005000000}" name="Picture"/>
    <tableColumn id="6" xr3:uid="{00000000-0010-0000-0000-000006000000}" name="Units"/>
    <tableColumn id="7" xr3:uid="{00000000-0010-0000-0000-000007000000}" name="Cost" dataDxfId="0"/>
  </tableColumns>
  <tableStyleInfo name="Part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C43">
  <tableColumns count="3">
    <tableColumn id="1" xr3:uid="{00000000-0010-0000-0100-000001000000}" name="Revision"/>
    <tableColumn id="2" xr3:uid="{00000000-0010-0000-0100-000002000000}" name="Description"/>
    <tableColumn id="3" xr3:uid="{00000000-0010-0000-0100-000003000000}" name="Date of Approval"/>
  </tableColumns>
  <tableStyleInfo name="Revision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9FA9-EF98-49DC-A5BF-7D494BAFB250}" name="Table_25" displayName="Table_25" ref="A3:C42">
  <tableColumns count="3">
    <tableColumn id="1" xr3:uid="{763D9F19-7698-40DB-B095-100255D1D755}" name="Entry Date"/>
    <tableColumn id="2" xr3:uid="{561F6A74-3F08-4D59-AC71-ACA9A7C02A62}" name="Description"/>
    <tableColumn id="3" xr3:uid="{F7C28546-A452-4E2A-9A64-A394AE70C100}" name="Reference (if any)"/>
  </tableColumns>
  <tableStyleInfo name="Revisio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vvalves.com.au/10mm-solenoid-coil" TargetMode="External"/><Relationship Id="rId13" Type="http://schemas.openxmlformats.org/officeDocument/2006/relationships/table" Target="../tables/table3.xml"/><Relationship Id="rId3" Type="http://schemas.openxmlformats.org/officeDocument/2006/relationships/hyperlink" Target="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" TargetMode="External"/><Relationship Id="rId7" Type="http://schemas.openxmlformats.org/officeDocument/2006/relationships/hyperlink" Target="https://core-electronics.com.au/sparkfun-load-cell-amplifier-hx711-38610.html" TargetMode="External"/><Relationship Id="rId12" Type="http://schemas.openxmlformats.org/officeDocument/2006/relationships/drawing" Target="../drawings/drawing3.xml"/><Relationship Id="rId2" Type="http://schemas.openxmlformats.org/officeDocument/2006/relationships/hyperlink" Target="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" TargetMode="External"/><Relationship Id="rId1" Type="http://schemas.openxmlformats.org/officeDocument/2006/relationships/hyperlink" Target="https://www.digikey.com.au/en/products/detail/raspberry-pi/RASPBERRY-PI-4B-4GB/10258781" TargetMode="External"/><Relationship Id="rId6" Type="http://schemas.openxmlformats.org/officeDocument/2006/relationships/hyperlink" Target="https://core-electronics.com.au/makerverse-1kg-load-cell.html?gclid=Cj0KCQjw-fmZBhDtARIsAH6H8qjyLQakCLP1fgbNQ-0z7MO51GHyQgASTcA1GeXwnyqUhFM5wC6udJ0aApm0EALw_wcB" TargetMode="External"/><Relationship Id="rId11" Type="http://schemas.openxmlformats.org/officeDocument/2006/relationships/hyperlink" Target="https://raspberry.piaustralia.com.au/products/raspberry-pi-camera-board-v2" TargetMode="External"/><Relationship Id="rId5" Type="http://schemas.openxmlformats.org/officeDocument/2006/relationships/hyperlink" Target="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" TargetMode="External"/><Relationship Id="rId10" Type="http://schemas.openxmlformats.org/officeDocument/2006/relationships/hyperlink" Target="https://www.robsonscientific.co.uk/quartz-glass-products/quartz-tubing?product_id=544" TargetMode="External"/><Relationship Id="rId4" Type="http://schemas.openxmlformats.org/officeDocument/2006/relationships/hyperlink" Target="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" TargetMode="External"/><Relationship Id="rId9" Type="http://schemas.openxmlformats.org/officeDocument/2006/relationships/hyperlink" Target="https://www.aliexpress.com/item/329684571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opLeftCell="B24" zoomScale="89" zoomScaleNormal="89" workbookViewId="0">
      <selection activeCell="P36" sqref="P36"/>
    </sheetView>
  </sheetViews>
  <sheetFormatPr defaultColWidth="12.625" defaultRowHeight="15" customHeight="1" x14ac:dyDescent="0.2"/>
  <cols>
    <col min="1" max="1" width="20" customWidth="1"/>
    <col min="2" max="2" width="26" customWidth="1"/>
    <col min="3" max="3" width="23.375" bestFit="1" customWidth="1"/>
    <col min="4" max="4" width="34.875" bestFit="1" customWidth="1"/>
    <col min="5" max="5" width="11.625" bestFit="1" customWidth="1"/>
    <col min="6" max="6" width="8.625" bestFit="1" customWidth="1"/>
    <col min="7" max="7" width="10.125" bestFit="1" customWidth="1"/>
    <col min="8" max="8" width="15" bestFit="1" customWidth="1"/>
    <col min="9" max="9" width="12.875" bestFit="1" customWidth="1"/>
    <col min="10" max="10" width="17.125" bestFit="1" customWidth="1"/>
    <col min="11" max="11" width="16.625" bestFit="1" customWidth="1"/>
    <col min="12" max="12" width="13.625" bestFit="1" customWidth="1"/>
    <col min="13" max="13" width="18.5" bestFit="1" customWidth="1"/>
    <col min="14" max="14" width="14.75" customWidth="1"/>
    <col min="15" max="15" width="17.375" bestFit="1" customWidth="1"/>
    <col min="16" max="16" width="13.375" bestFit="1" customWidth="1"/>
  </cols>
  <sheetData>
    <row r="1" spans="1:17" ht="24.75" customHeight="1" x14ac:dyDescent="0.2">
      <c r="A1" s="1" t="s">
        <v>0</v>
      </c>
      <c r="B1" s="2"/>
      <c r="D1" s="3"/>
      <c r="F1" s="1"/>
      <c r="G1" s="1"/>
      <c r="H1" s="4"/>
      <c r="I1" s="4"/>
      <c r="K1" s="1"/>
      <c r="L1" s="1"/>
      <c r="M1" s="5"/>
      <c r="O1" s="1"/>
      <c r="P1" s="1"/>
    </row>
    <row r="2" spans="1:17" ht="15" customHeight="1" x14ac:dyDescent="0.2">
      <c r="A2" s="6" t="s">
        <v>1</v>
      </c>
      <c r="B2" s="6" t="s">
        <v>2</v>
      </c>
      <c r="F2" s="3"/>
      <c r="G2" s="3"/>
      <c r="H2" s="7"/>
      <c r="I2" s="7"/>
      <c r="J2" s="3"/>
      <c r="K2" s="3"/>
      <c r="L2" s="3"/>
      <c r="M2" s="3"/>
      <c r="N2" s="3"/>
      <c r="O2" s="3"/>
      <c r="P2" s="3"/>
    </row>
    <row r="3" spans="1:17" ht="15.75" customHeight="1" x14ac:dyDescent="0.2">
      <c r="A3" s="6" t="s">
        <v>3</v>
      </c>
      <c r="B3" s="13" t="s">
        <v>4</v>
      </c>
      <c r="F3" s="3"/>
      <c r="G3" s="3"/>
      <c r="H3" s="7"/>
      <c r="I3" s="7"/>
      <c r="J3" s="3"/>
      <c r="K3" s="8" t="s">
        <v>5</v>
      </c>
      <c r="L3" s="8"/>
      <c r="M3" s="8"/>
      <c r="N3" s="8"/>
      <c r="O3" s="3"/>
      <c r="P3" s="3"/>
    </row>
    <row r="4" spans="1:17" ht="89.45" customHeight="1" x14ac:dyDescent="0.2">
      <c r="A4" s="49" t="s">
        <v>6</v>
      </c>
      <c r="B4" s="69" t="s">
        <v>135</v>
      </c>
      <c r="F4" s="2"/>
      <c r="G4" s="3"/>
      <c r="H4" s="7"/>
      <c r="I4" s="7"/>
      <c r="J4" s="3"/>
      <c r="K4" s="3"/>
      <c r="L4" s="3"/>
      <c r="M4" s="3"/>
      <c r="N4" s="3"/>
      <c r="O4" s="3"/>
      <c r="P4" s="3"/>
    </row>
    <row r="5" spans="1:17" ht="15.75" customHeight="1" x14ac:dyDescent="0.2">
      <c r="A5" s="9" t="s">
        <v>7</v>
      </c>
      <c r="B5" s="9">
        <v>21</v>
      </c>
      <c r="F5" s="2"/>
      <c r="G5" s="3"/>
      <c r="H5" s="7"/>
      <c r="I5" s="7"/>
      <c r="J5" s="3"/>
      <c r="K5" s="3"/>
      <c r="L5" s="3"/>
      <c r="M5" s="3"/>
      <c r="N5" s="3"/>
      <c r="O5" s="3"/>
      <c r="P5" s="3"/>
    </row>
    <row r="6" spans="1:17" ht="15.75" customHeight="1" x14ac:dyDescent="0.2">
      <c r="A6" s="9" t="s">
        <v>8</v>
      </c>
      <c r="B6" s="10">
        <v>44841</v>
      </c>
      <c r="F6" s="11"/>
      <c r="G6" s="11"/>
      <c r="H6" s="12"/>
      <c r="I6" s="12"/>
      <c r="J6" s="11"/>
      <c r="K6" s="3"/>
      <c r="L6" s="3"/>
      <c r="M6" s="3"/>
      <c r="N6" s="3"/>
      <c r="O6" s="11"/>
      <c r="P6" s="11"/>
    </row>
    <row r="7" spans="1:17" ht="15.6" customHeight="1" x14ac:dyDescent="0.2">
      <c r="A7" s="13"/>
      <c r="B7" s="14"/>
      <c r="F7" s="11"/>
      <c r="G7" s="11"/>
      <c r="H7" s="12"/>
      <c r="I7" s="12"/>
      <c r="J7" s="11"/>
      <c r="K7" s="3"/>
      <c r="L7" s="3"/>
      <c r="M7" s="3"/>
      <c r="N7" s="3"/>
      <c r="O7" s="11"/>
      <c r="P7" s="11"/>
    </row>
    <row r="8" spans="1:17" ht="16.5" customHeight="1" x14ac:dyDescent="0.2">
      <c r="A8" s="15" t="s">
        <v>9</v>
      </c>
      <c r="B8" s="15" t="s">
        <v>10</v>
      </c>
      <c r="C8" s="15" t="s">
        <v>11</v>
      </c>
      <c r="D8" s="15" t="s">
        <v>12</v>
      </c>
      <c r="E8" s="15" t="s">
        <v>13</v>
      </c>
      <c r="F8" s="16" t="s">
        <v>14</v>
      </c>
      <c r="G8" s="16" t="s">
        <v>15</v>
      </c>
      <c r="H8" s="17" t="s">
        <v>16</v>
      </c>
      <c r="I8" s="17" t="s">
        <v>17</v>
      </c>
      <c r="J8" s="16" t="s">
        <v>18</v>
      </c>
      <c r="K8" s="16" t="s">
        <v>19</v>
      </c>
      <c r="L8" s="16" t="s">
        <v>20</v>
      </c>
      <c r="M8" s="16" t="s">
        <v>21</v>
      </c>
      <c r="N8" s="16" t="s">
        <v>22</v>
      </c>
      <c r="O8" s="73" t="s">
        <v>23</v>
      </c>
      <c r="P8" s="16" t="s">
        <v>24</v>
      </c>
    </row>
    <row r="9" spans="1:17" ht="49.5" customHeight="1" x14ac:dyDescent="0.2">
      <c r="A9" s="18">
        <v>17221</v>
      </c>
      <c r="B9" s="19" t="s">
        <v>25</v>
      </c>
      <c r="C9" s="18" t="s">
        <v>26</v>
      </c>
      <c r="D9" s="19" t="s">
        <v>27</v>
      </c>
      <c r="E9" s="19" t="s">
        <v>28</v>
      </c>
      <c r="F9" s="20">
        <v>1</v>
      </c>
      <c r="G9" s="20" t="s">
        <v>29</v>
      </c>
      <c r="H9" s="21" t="s">
        <v>30</v>
      </c>
      <c r="I9" s="21" t="s">
        <v>26</v>
      </c>
      <c r="J9" s="20" t="s">
        <v>31</v>
      </c>
      <c r="K9" s="22" t="s">
        <v>32</v>
      </c>
      <c r="L9" s="85">
        <v>1</v>
      </c>
      <c r="M9" s="55">
        <v>7</v>
      </c>
      <c r="N9" s="74">
        <v>88.09</v>
      </c>
      <c r="O9" s="79">
        <f>88.09</f>
        <v>88.09</v>
      </c>
      <c r="P9" s="71">
        <f>BOM!$F9*BOM!$O9</f>
        <v>88.09</v>
      </c>
    </row>
    <row r="10" spans="1:17" ht="49.5" customHeight="1" x14ac:dyDescent="0.2">
      <c r="A10" s="18">
        <v>17222</v>
      </c>
      <c r="B10" s="19" t="s">
        <v>134</v>
      </c>
      <c r="C10" s="18" t="s">
        <v>33</v>
      </c>
      <c r="D10" s="19" t="s">
        <v>77</v>
      </c>
      <c r="E10" s="19" t="s">
        <v>28</v>
      </c>
      <c r="F10" s="20">
        <v>2</v>
      </c>
      <c r="G10" s="20" t="s">
        <v>29</v>
      </c>
      <c r="H10" s="21" t="s">
        <v>30</v>
      </c>
      <c r="I10" s="21"/>
      <c r="J10" s="20" t="s">
        <v>31</v>
      </c>
      <c r="K10" s="22" t="s">
        <v>34</v>
      </c>
      <c r="L10" s="85">
        <v>1</v>
      </c>
      <c r="M10" s="55">
        <v>6</v>
      </c>
      <c r="N10" s="74">
        <v>99</v>
      </c>
      <c r="O10" s="80">
        <v>49.5</v>
      </c>
      <c r="P10" s="71">
        <f>BOM!$F10*BOM!$O10</f>
        <v>99</v>
      </c>
    </row>
    <row r="11" spans="1:17" ht="49.5" customHeight="1" x14ac:dyDescent="0.2">
      <c r="A11" s="18">
        <v>17223</v>
      </c>
      <c r="B11" s="19" t="s">
        <v>35</v>
      </c>
      <c r="C11" s="18" t="s">
        <v>36</v>
      </c>
      <c r="D11" s="19" t="s">
        <v>117</v>
      </c>
      <c r="E11" s="19" t="s">
        <v>28</v>
      </c>
      <c r="F11" s="20">
        <v>1</v>
      </c>
      <c r="G11" s="20" t="s">
        <v>29</v>
      </c>
      <c r="H11" s="21" t="s">
        <v>30</v>
      </c>
      <c r="I11" s="21" t="s">
        <v>37</v>
      </c>
      <c r="J11" s="20" t="s">
        <v>38</v>
      </c>
      <c r="K11" s="22" t="s">
        <v>92</v>
      </c>
      <c r="L11" s="85">
        <v>1</v>
      </c>
      <c r="M11" s="55">
        <v>18</v>
      </c>
      <c r="N11" s="74">
        <v>54</v>
      </c>
      <c r="O11" s="80">
        <v>54</v>
      </c>
      <c r="P11" s="71">
        <f>BOM!$F11*BOM!$O11</f>
        <v>54</v>
      </c>
    </row>
    <row r="12" spans="1:17" ht="49.5" customHeight="1" x14ac:dyDescent="0.2">
      <c r="A12" s="18">
        <v>17224</v>
      </c>
      <c r="B12" s="19" t="s">
        <v>39</v>
      </c>
      <c r="C12" s="18" t="s">
        <v>40</v>
      </c>
      <c r="D12" s="19" t="s">
        <v>102</v>
      </c>
      <c r="E12" s="19" t="s">
        <v>28</v>
      </c>
      <c r="F12" s="20">
        <v>8</v>
      </c>
      <c r="G12" s="20" t="s">
        <v>29</v>
      </c>
      <c r="H12" s="21" t="s">
        <v>41</v>
      </c>
      <c r="I12" s="21" t="s">
        <v>67</v>
      </c>
      <c r="J12" s="20" t="s">
        <v>31</v>
      </c>
      <c r="K12" s="22" t="s">
        <v>79</v>
      </c>
      <c r="L12" s="85">
        <v>100</v>
      </c>
      <c r="M12" s="55">
        <v>15</v>
      </c>
      <c r="N12" s="74">
        <v>146</v>
      </c>
      <c r="O12" s="80">
        <v>1.46</v>
      </c>
      <c r="P12" s="71">
        <f>BOM!$F12*BOM!$O12</f>
        <v>11.68</v>
      </c>
    </row>
    <row r="13" spans="1:17" ht="49.5" customHeight="1" x14ac:dyDescent="0.2">
      <c r="A13" s="18">
        <v>302201</v>
      </c>
      <c r="B13" s="19" t="s">
        <v>42</v>
      </c>
      <c r="C13" s="18" t="s">
        <v>43</v>
      </c>
      <c r="D13" s="19" t="s">
        <v>94</v>
      </c>
      <c r="E13" s="19" t="s">
        <v>28</v>
      </c>
      <c r="F13" s="20">
        <v>2</v>
      </c>
      <c r="G13" s="20" t="s">
        <v>29</v>
      </c>
      <c r="H13" s="21" t="s">
        <v>30</v>
      </c>
      <c r="I13" s="21" t="s">
        <v>37</v>
      </c>
      <c r="J13" s="20" t="s">
        <v>38</v>
      </c>
      <c r="K13" s="58" t="s">
        <v>92</v>
      </c>
      <c r="L13" s="86">
        <v>2</v>
      </c>
      <c r="M13" s="58">
        <v>11</v>
      </c>
      <c r="N13" s="75">
        <v>193</v>
      </c>
      <c r="O13" s="81">
        <v>96.5</v>
      </c>
      <c r="P13" s="71">
        <f>BOM!$F13*BOM!$O13</f>
        <v>193</v>
      </c>
    </row>
    <row r="14" spans="1:17" ht="49.5" customHeight="1" x14ac:dyDescent="0.2">
      <c r="A14" s="18">
        <v>302301</v>
      </c>
      <c r="B14" s="19" t="s">
        <v>44</v>
      </c>
      <c r="C14" s="18" t="s">
        <v>45</v>
      </c>
      <c r="D14" s="19" t="s">
        <v>46</v>
      </c>
      <c r="E14" s="19" t="s">
        <v>28</v>
      </c>
      <c r="F14" s="20">
        <v>0.1</v>
      </c>
      <c r="G14" s="20" t="s">
        <v>106</v>
      </c>
      <c r="H14" s="21" t="s">
        <v>30</v>
      </c>
      <c r="I14" s="21" t="s">
        <v>71</v>
      </c>
      <c r="J14" s="20" t="s">
        <v>31</v>
      </c>
      <c r="K14" s="22" t="s">
        <v>73</v>
      </c>
      <c r="L14" s="85">
        <v>0.3</v>
      </c>
      <c r="M14" s="22">
        <v>10</v>
      </c>
      <c r="N14" s="74">
        <v>118.4</v>
      </c>
      <c r="O14" s="80">
        <f>N14/L14</f>
        <v>394.66666666666669</v>
      </c>
      <c r="P14" s="71">
        <f>BOM!$F14*BOM!$O14</f>
        <v>39.466666666666669</v>
      </c>
      <c r="Q14" s="84"/>
    </row>
    <row r="15" spans="1:17" ht="49.5" customHeight="1" x14ac:dyDescent="0.2">
      <c r="A15" s="18">
        <v>302321</v>
      </c>
      <c r="B15" s="19" t="s">
        <v>47</v>
      </c>
      <c r="C15" s="18" t="s">
        <v>45</v>
      </c>
      <c r="D15" s="19" t="s">
        <v>65</v>
      </c>
      <c r="E15" s="19" t="s">
        <v>28</v>
      </c>
      <c r="F15" s="20">
        <v>0.1</v>
      </c>
      <c r="G15" s="20" t="s">
        <v>106</v>
      </c>
      <c r="H15" s="21" t="s">
        <v>30</v>
      </c>
      <c r="I15" s="60" t="s">
        <v>71</v>
      </c>
      <c r="J15" s="20" t="s">
        <v>31</v>
      </c>
      <c r="K15" s="22" t="s">
        <v>68</v>
      </c>
      <c r="L15" s="85">
        <v>1</v>
      </c>
      <c r="M15" s="22">
        <v>10</v>
      </c>
      <c r="N15" s="74">
        <v>322.39999999999998</v>
      </c>
      <c r="O15" s="80">
        <f>N15/L15</f>
        <v>322.39999999999998</v>
      </c>
      <c r="P15" s="71">
        <f>BOM!$F15*BOM!$O15</f>
        <v>32.24</v>
      </c>
    </row>
    <row r="16" spans="1:17" ht="49.5" customHeight="1" x14ac:dyDescent="0.2">
      <c r="A16" s="18">
        <v>20111</v>
      </c>
      <c r="B16" s="19" t="s">
        <v>66</v>
      </c>
      <c r="C16" s="18" t="s">
        <v>72</v>
      </c>
      <c r="D16" s="19" t="s">
        <v>88</v>
      </c>
      <c r="E16" s="19" t="s">
        <v>48</v>
      </c>
      <c r="F16" s="20">
        <v>1</v>
      </c>
      <c r="G16" s="20" t="s">
        <v>29</v>
      </c>
      <c r="H16" s="21" t="s">
        <v>30</v>
      </c>
      <c r="I16" s="21" t="s">
        <v>67</v>
      </c>
      <c r="J16" s="20" t="s">
        <v>38</v>
      </c>
      <c r="K16" s="58" t="s">
        <v>79</v>
      </c>
      <c r="L16" s="86">
        <v>10</v>
      </c>
      <c r="M16" s="59">
        <v>15</v>
      </c>
      <c r="N16" s="75">
        <v>338.7</v>
      </c>
      <c r="O16" s="81">
        <v>33.869999999999997</v>
      </c>
      <c r="P16" s="71">
        <f>BOM!$F16*BOM!$O16</f>
        <v>33.869999999999997</v>
      </c>
    </row>
    <row r="17" spans="1:16" ht="49.5" customHeight="1" x14ac:dyDescent="0.2">
      <c r="A17" s="18">
        <v>4211473</v>
      </c>
      <c r="B17" s="19" t="s">
        <v>70</v>
      </c>
      <c r="C17" s="18" t="s">
        <v>72</v>
      </c>
      <c r="D17" s="19" t="s">
        <v>82</v>
      </c>
      <c r="E17" s="19" t="s">
        <v>28</v>
      </c>
      <c r="F17" s="20">
        <v>1</v>
      </c>
      <c r="G17" s="20" t="s">
        <v>29</v>
      </c>
      <c r="H17" s="21" t="s">
        <v>30</v>
      </c>
      <c r="I17" s="21" t="s">
        <v>67</v>
      </c>
      <c r="J17" s="20" t="s">
        <v>38</v>
      </c>
      <c r="K17" s="58" t="s">
        <v>79</v>
      </c>
      <c r="L17" s="86">
        <v>10</v>
      </c>
      <c r="M17" s="59">
        <v>15</v>
      </c>
      <c r="N17" s="75">
        <v>213.8</v>
      </c>
      <c r="O17" s="81">
        <v>21.38</v>
      </c>
      <c r="P17" s="71">
        <f>BOM!$F17*BOM!$O17</f>
        <v>21.38</v>
      </c>
    </row>
    <row r="18" spans="1:16" ht="49.5" customHeight="1" x14ac:dyDescent="0.2">
      <c r="A18" s="18">
        <v>4504369</v>
      </c>
      <c r="B18" s="19" t="s">
        <v>132</v>
      </c>
      <c r="C18" s="18" t="s">
        <v>40</v>
      </c>
      <c r="D18" s="57" t="s">
        <v>78</v>
      </c>
      <c r="E18" s="19" t="s">
        <v>28</v>
      </c>
      <c r="F18" s="20">
        <v>8</v>
      </c>
      <c r="G18" s="20" t="s">
        <v>29</v>
      </c>
      <c r="H18" s="21" t="s">
        <v>41</v>
      </c>
      <c r="I18" s="21"/>
      <c r="J18" s="20" t="s">
        <v>31</v>
      </c>
      <c r="K18" s="62" t="s">
        <v>80</v>
      </c>
      <c r="L18" s="86">
        <v>20</v>
      </c>
      <c r="M18" s="58">
        <v>11</v>
      </c>
      <c r="N18" s="75">
        <v>21.74</v>
      </c>
      <c r="O18" s="81">
        <f>N18/L18</f>
        <v>1.087</v>
      </c>
      <c r="P18" s="71">
        <f>BOM!$F18*BOM!$O18</f>
        <v>8.6959999999999997</v>
      </c>
    </row>
    <row r="19" spans="1:16" ht="49.5" customHeight="1" x14ac:dyDescent="0.2">
      <c r="A19" s="18">
        <v>343500130</v>
      </c>
      <c r="B19" s="19" t="s">
        <v>123</v>
      </c>
      <c r="C19" s="18" t="s">
        <v>40</v>
      </c>
      <c r="D19" s="65" t="s">
        <v>124</v>
      </c>
      <c r="E19" s="19" t="s">
        <v>28</v>
      </c>
      <c r="F19" s="20">
        <v>2</v>
      </c>
      <c r="G19" s="61" t="s">
        <v>29</v>
      </c>
      <c r="H19" s="21" t="s">
        <v>30</v>
      </c>
      <c r="I19" s="21" t="s">
        <v>37</v>
      </c>
      <c r="J19" s="20" t="s">
        <v>38</v>
      </c>
      <c r="K19" s="58" t="s">
        <v>92</v>
      </c>
      <c r="L19" s="86">
        <v>2</v>
      </c>
      <c r="M19" s="58">
        <v>5</v>
      </c>
      <c r="N19" s="75">
        <v>98</v>
      </c>
      <c r="O19" s="81">
        <f t="shared" ref="O19" si="0">N19/L19</f>
        <v>49</v>
      </c>
      <c r="P19" s="71">
        <f>BOM!$F19*BOM!$O19</f>
        <v>98</v>
      </c>
    </row>
    <row r="20" spans="1:16" ht="49.5" customHeight="1" x14ac:dyDescent="0.2">
      <c r="A20" s="18">
        <v>948077140</v>
      </c>
      <c r="B20" s="19" t="s">
        <v>133</v>
      </c>
      <c r="C20" s="18" t="s">
        <v>40</v>
      </c>
      <c r="D20" s="19" t="s">
        <v>86</v>
      </c>
      <c r="E20" s="19" t="s">
        <v>28</v>
      </c>
      <c r="F20" s="20">
        <v>8</v>
      </c>
      <c r="G20" s="20" t="s">
        <v>29</v>
      </c>
      <c r="H20" s="21" t="s">
        <v>41</v>
      </c>
      <c r="I20" s="21"/>
      <c r="J20" s="20" t="s">
        <v>31</v>
      </c>
      <c r="K20" s="83" t="s">
        <v>83</v>
      </c>
      <c r="L20" s="85">
        <v>50</v>
      </c>
      <c r="M20" s="22">
        <v>8</v>
      </c>
      <c r="N20" s="74">
        <v>30.97</v>
      </c>
      <c r="O20" s="81">
        <f>N20/L20</f>
        <v>0.61939999999999995</v>
      </c>
      <c r="P20" s="71">
        <f>BOM!$F20*BOM!$O20</f>
        <v>4.9551999999999996</v>
      </c>
    </row>
    <row r="21" spans="1:16" ht="49.5" customHeight="1" x14ac:dyDescent="0.2">
      <c r="A21" s="18">
        <v>22254886</v>
      </c>
      <c r="B21" s="19" t="s">
        <v>127</v>
      </c>
      <c r="C21" s="18" t="s">
        <v>89</v>
      </c>
      <c r="D21" s="19" t="s">
        <v>119</v>
      </c>
      <c r="E21" s="19" t="s">
        <v>28</v>
      </c>
      <c r="F21" s="20">
        <v>2</v>
      </c>
      <c r="G21" s="20" t="s">
        <v>29</v>
      </c>
      <c r="H21" s="21" t="s">
        <v>30</v>
      </c>
      <c r="I21" s="21" t="s">
        <v>37</v>
      </c>
      <c r="J21" s="20" t="s">
        <v>38</v>
      </c>
      <c r="K21" s="58" t="s">
        <v>92</v>
      </c>
      <c r="L21" s="86">
        <v>2</v>
      </c>
      <c r="M21" s="59">
        <v>11</v>
      </c>
      <c r="N21" s="75">
        <v>165</v>
      </c>
      <c r="O21" s="81">
        <v>82.5</v>
      </c>
      <c r="P21" s="71">
        <f>BOM!$F21*BOM!$O21</f>
        <v>165</v>
      </c>
    </row>
    <row r="22" spans="1:16" ht="49.5" customHeight="1" x14ac:dyDescent="0.2">
      <c r="A22" s="18">
        <v>22043</v>
      </c>
      <c r="B22" s="19" t="s">
        <v>90</v>
      </c>
      <c r="C22" s="18" t="s">
        <v>43</v>
      </c>
      <c r="D22" s="19" t="s">
        <v>98</v>
      </c>
      <c r="E22" s="19" t="s">
        <v>28</v>
      </c>
      <c r="F22" s="20">
        <v>1</v>
      </c>
      <c r="G22" s="20" t="s">
        <v>29</v>
      </c>
      <c r="H22" s="21" t="s">
        <v>30</v>
      </c>
      <c r="I22" s="21" t="s">
        <v>37</v>
      </c>
      <c r="J22" s="20" t="s">
        <v>38</v>
      </c>
      <c r="K22" s="58" t="s">
        <v>92</v>
      </c>
      <c r="L22" s="86">
        <v>1</v>
      </c>
      <c r="M22" s="59">
        <v>11</v>
      </c>
      <c r="N22" s="75">
        <v>120</v>
      </c>
      <c r="O22" s="81">
        <v>120</v>
      </c>
      <c r="P22" s="71">
        <f>BOM!$F22*BOM!$O22</f>
        <v>120</v>
      </c>
    </row>
    <row r="23" spans="1:16" ht="49.5" customHeight="1" x14ac:dyDescent="0.2">
      <c r="A23" s="18">
        <v>22043</v>
      </c>
      <c r="B23" s="19" t="s">
        <v>91</v>
      </c>
      <c r="C23" s="18" t="s">
        <v>40</v>
      </c>
      <c r="D23" s="19" t="s">
        <v>130</v>
      </c>
      <c r="E23" s="19" t="s">
        <v>28</v>
      </c>
      <c r="F23" s="20">
        <v>10</v>
      </c>
      <c r="G23" s="20" t="s">
        <v>29</v>
      </c>
      <c r="H23" s="21" t="s">
        <v>41</v>
      </c>
      <c r="I23" s="21"/>
      <c r="J23" s="20" t="s">
        <v>31</v>
      </c>
      <c r="K23" s="22" t="s">
        <v>93</v>
      </c>
      <c r="L23" s="85">
        <v>60</v>
      </c>
      <c r="M23" s="55">
        <v>35</v>
      </c>
      <c r="N23" s="74">
        <v>19.32</v>
      </c>
      <c r="O23" s="80">
        <f>N23/L23</f>
        <v>0.32200000000000001</v>
      </c>
      <c r="P23" s="71">
        <f>BOM!$F23*BOM!$O23</f>
        <v>3.22</v>
      </c>
    </row>
    <row r="24" spans="1:16" ht="49.5" customHeight="1" x14ac:dyDescent="0.2">
      <c r="A24" s="18">
        <v>51254683</v>
      </c>
      <c r="B24" s="19" t="s">
        <v>129</v>
      </c>
      <c r="C24" s="18" t="s">
        <v>97</v>
      </c>
      <c r="D24" s="19" t="s">
        <v>103</v>
      </c>
      <c r="E24" s="19" t="s">
        <v>28</v>
      </c>
      <c r="F24" s="20">
        <v>1</v>
      </c>
      <c r="G24" s="20" t="s">
        <v>29</v>
      </c>
      <c r="H24" s="21" t="s">
        <v>30</v>
      </c>
      <c r="I24" s="21" t="s">
        <v>67</v>
      </c>
      <c r="J24" s="20" t="s">
        <v>38</v>
      </c>
      <c r="K24" s="58" t="s">
        <v>79</v>
      </c>
      <c r="L24" s="86">
        <v>10</v>
      </c>
      <c r="M24" s="59">
        <v>15</v>
      </c>
      <c r="N24" s="75">
        <v>585.1</v>
      </c>
      <c r="O24" s="81">
        <v>58.51</v>
      </c>
      <c r="P24" s="71">
        <f>BOM!$F24*BOM!$O24</f>
        <v>58.51</v>
      </c>
    </row>
    <row r="25" spans="1:16" ht="49.5" customHeight="1" x14ac:dyDescent="0.2">
      <c r="A25" s="18">
        <v>922062448</v>
      </c>
      <c r="B25" s="19" t="s">
        <v>128</v>
      </c>
      <c r="C25" s="18" t="s">
        <v>97</v>
      </c>
      <c r="D25" s="19" t="s">
        <v>103</v>
      </c>
      <c r="E25" s="19" t="s">
        <v>28</v>
      </c>
      <c r="F25" s="20">
        <v>1</v>
      </c>
      <c r="G25" s="20" t="s">
        <v>29</v>
      </c>
      <c r="H25" s="21" t="s">
        <v>30</v>
      </c>
      <c r="I25" s="21" t="s">
        <v>67</v>
      </c>
      <c r="J25" s="20" t="s">
        <v>38</v>
      </c>
      <c r="K25" s="58" t="s">
        <v>79</v>
      </c>
      <c r="L25" s="86">
        <v>10</v>
      </c>
      <c r="M25" s="58">
        <v>15</v>
      </c>
      <c r="N25" s="75">
        <v>585.5</v>
      </c>
      <c r="O25" s="81">
        <v>58.55</v>
      </c>
      <c r="P25" s="71">
        <f>BOM!$F25*BOM!$O25</f>
        <v>58.55</v>
      </c>
    </row>
    <row r="26" spans="1:16" ht="49.5" customHeight="1" x14ac:dyDescent="0.2">
      <c r="A26" s="18">
        <v>921558741</v>
      </c>
      <c r="B26" s="19" t="s">
        <v>131</v>
      </c>
      <c r="C26" s="18" t="s">
        <v>100</v>
      </c>
      <c r="D26" s="19" t="s">
        <v>99</v>
      </c>
      <c r="E26" s="19" t="s">
        <v>48</v>
      </c>
      <c r="F26" s="20">
        <v>8</v>
      </c>
      <c r="G26" s="20" t="s">
        <v>29</v>
      </c>
      <c r="H26" s="60" t="s">
        <v>41</v>
      </c>
      <c r="I26" s="60"/>
      <c r="J26" s="61" t="s">
        <v>31</v>
      </c>
      <c r="K26" s="58" t="s">
        <v>142</v>
      </c>
      <c r="L26" s="86">
        <v>10</v>
      </c>
      <c r="M26" s="58">
        <v>5</v>
      </c>
      <c r="N26" s="70">
        <v>10</v>
      </c>
      <c r="O26" s="81">
        <v>1</v>
      </c>
      <c r="P26" s="71">
        <f>BOM!$F26*BOM!$O26</f>
        <v>8</v>
      </c>
    </row>
    <row r="27" spans="1:16" ht="49.5" customHeight="1" x14ac:dyDescent="0.2">
      <c r="A27" s="18">
        <v>22254862</v>
      </c>
      <c r="B27" s="19" t="s">
        <v>126</v>
      </c>
      <c r="C27" s="18" t="s">
        <v>101</v>
      </c>
      <c r="D27" s="19" t="s">
        <v>122</v>
      </c>
      <c r="E27" s="19" t="s">
        <v>28</v>
      </c>
      <c r="F27" s="20">
        <v>1</v>
      </c>
      <c r="G27" s="20" t="s">
        <v>29</v>
      </c>
      <c r="H27" s="21" t="s">
        <v>30</v>
      </c>
      <c r="I27" s="21" t="s">
        <v>37</v>
      </c>
      <c r="J27" s="20" t="s">
        <v>38</v>
      </c>
      <c r="K27" s="58" t="s">
        <v>92</v>
      </c>
      <c r="L27" s="86">
        <v>1</v>
      </c>
      <c r="M27" s="59">
        <v>11</v>
      </c>
      <c r="N27" s="75">
        <v>66</v>
      </c>
      <c r="O27" s="81">
        <v>66</v>
      </c>
      <c r="P27" s="71">
        <f>BOM!$F27*BOM!$O27</f>
        <v>66</v>
      </c>
    </row>
    <row r="28" spans="1:16" ht="49.5" customHeight="1" x14ac:dyDescent="0.2">
      <c r="A28" s="18">
        <v>22254851</v>
      </c>
      <c r="B28" s="19" t="s">
        <v>104</v>
      </c>
      <c r="C28" s="18" t="s">
        <v>33</v>
      </c>
      <c r="D28" s="19" t="s">
        <v>105</v>
      </c>
      <c r="E28" s="19" t="s">
        <v>28</v>
      </c>
      <c r="F28" s="20">
        <v>0.05</v>
      </c>
      <c r="G28" s="20" t="s">
        <v>106</v>
      </c>
      <c r="H28" s="21" t="s">
        <v>41</v>
      </c>
      <c r="I28" s="21"/>
      <c r="J28" s="20" t="s">
        <v>31</v>
      </c>
      <c r="K28" s="82" t="s">
        <v>107</v>
      </c>
      <c r="L28" s="85">
        <v>5</v>
      </c>
      <c r="M28" s="55">
        <v>3</v>
      </c>
      <c r="N28" s="74">
        <v>25.99</v>
      </c>
      <c r="O28" s="80">
        <f>N28/L28</f>
        <v>5.1979999999999995</v>
      </c>
      <c r="P28" s="71">
        <f>BOM!$F28*BOM!$O28</f>
        <v>0.25989999999999996</v>
      </c>
    </row>
    <row r="29" spans="1:16" ht="49.5" customHeight="1" x14ac:dyDescent="0.2">
      <c r="A29" s="18">
        <v>98844012</v>
      </c>
      <c r="B29" s="18" t="s">
        <v>112</v>
      </c>
      <c r="C29" s="18" t="s">
        <v>33</v>
      </c>
      <c r="D29" s="19" t="s">
        <v>138</v>
      </c>
      <c r="E29" s="19" t="s">
        <v>28</v>
      </c>
      <c r="F29" s="20">
        <v>1</v>
      </c>
      <c r="G29" s="20" t="s">
        <v>29</v>
      </c>
      <c r="H29" s="21" t="s">
        <v>41</v>
      </c>
      <c r="I29" s="21"/>
      <c r="J29" s="20" t="s">
        <v>31</v>
      </c>
      <c r="K29" s="22" t="s">
        <v>115</v>
      </c>
      <c r="L29" s="85">
        <v>1</v>
      </c>
      <c r="M29" s="22">
        <v>4</v>
      </c>
      <c r="N29" s="74">
        <v>5.05</v>
      </c>
      <c r="O29" s="80">
        <f>N29/L29</f>
        <v>5.05</v>
      </c>
      <c r="P29" s="71">
        <f>BOM!$F29*BOM!$O29</f>
        <v>5.05</v>
      </c>
    </row>
    <row r="30" spans="1:16" ht="49.5" customHeight="1" x14ac:dyDescent="0.2">
      <c r="A30" s="18">
        <v>98843558</v>
      </c>
      <c r="B30" s="57" t="s">
        <v>118</v>
      </c>
      <c r="C30" s="18" t="s">
        <v>33</v>
      </c>
      <c r="D30" s="19" t="s">
        <v>137</v>
      </c>
      <c r="E30" s="19" t="s">
        <v>28</v>
      </c>
      <c r="F30" s="20">
        <v>1</v>
      </c>
      <c r="G30" s="20" t="s">
        <v>29</v>
      </c>
      <c r="H30" s="21" t="s">
        <v>41</v>
      </c>
      <c r="I30" s="21" t="s">
        <v>26</v>
      </c>
      <c r="J30" s="20" t="s">
        <v>31</v>
      </c>
      <c r="K30" s="22" t="s">
        <v>115</v>
      </c>
      <c r="L30" s="85">
        <v>1</v>
      </c>
      <c r="M30" s="22">
        <v>4</v>
      </c>
      <c r="N30" s="74">
        <v>19.350000000000001</v>
      </c>
      <c r="O30" s="80">
        <f>N30/L30</f>
        <v>19.350000000000001</v>
      </c>
      <c r="P30" s="71">
        <f>BOM!$F30*BOM!$O30</f>
        <v>19.350000000000001</v>
      </c>
    </row>
    <row r="31" spans="1:16" ht="49.5" customHeight="1" x14ac:dyDescent="0.2">
      <c r="A31" s="18">
        <v>2510728</v>
      </c>
      <c r="B31" s="19" t="s">
        <v>136</v>
      </c>
      <c r="C31" s="18" t="s">
        <v>33</v>
      </c>
      <c r="D31" s="19" t="s">
        <v>139</v>
      </c>
      <c r="E31" s="19" t="s">
        <v>28</v>
      </c>
      <c r="F31" s="20">
        <v>2</v>
      </c>
      <c r="G31" s="20" t="s">
        <v>29</v>
      </c>
      <c r="H31" s="21" t="s">
        <v>30</v>
      </c>
      <c r="I31" s="21"/>
      <c r="J31" s="20" t="s">
        <v>31</v>
      </c>
      <c r="K31" s="22" t="s">
        <v>140</v>
      </c>
      <c r="L31" s="85">
        <v>1</v>
      </c>
      <c r="M31" s="22">
        <v>7</v>
      </c>
      <c r="N31" s="80">
        <v>53.41</v>
      </c>
      <c r="O31" s="80">
        <v>53.41</v>
      </c>
      <c r="P31" s="71">
        <f>BOM!$F31*BOM!$O31</f>
        <v>106.82</v>
      </c>
    </row>
    <row r="32" spans="1:16" ht="49.5" customHeight="1" x14ac:dyDescent="0.2">
      <c r="A32" s="18"/>
      <c r="B32" s="19"/>
      <c r="C32" s="18"/>
      <c r="D32" s="19"/>
      <c r="E32" s="19"/>
      <c r="F32" s="20"/>
      <c r="G32" s="20"/>
      <c r="H32" s="21"/>
      <c r="I32" s="21"/>
      <c r="J32" s="20"/>
      <c r="K32" s="22"/>
      <c r="L32" s="55"/>
      <c r="M32" s="22"/>
      <c r="N32" s="74"/>
      <c r="O32" s="77"/>
      <c r="P32" s="72"/>
    </row>
    <row r="33" spans="1:16" ht="49.5" customHeight="1" x14ac:dyDescent="0.2">
      <c r="A33" s="18"/>
      <c r="B33" s="19"/>
      <c r="C33" s="18"/>
      <c r="D33" s="19"/>
      <c r="E33" s="19"/>
      <c r="F33" s="20"/>
      <c r="G33" s="20"/>
      <c r="H33" s="21"/>
      <c r="I33" s="21"/>
      <c r="J33" s="20"/>
      <c r="K33" s="22"/>
      <c r="L33" s="55"/>
      <c r="M33" s="22"/>
      <c r="N33" s="74"/>
      <c r="O33" s="77"/>
      <c r="P33" s="72"/>
    </row>
    <row r="34" spans="1:16" ht="49.5" customHeight="1" x14ac:dyDescent="0.2">
      <c r="A34" s="18"/>
      <c r="B34" s="19"/>
      <c r="C34" s="18"/>
      <c r="D34" s="19"/>
      <c r="E34" s="19"/>
      <c r="F34" s="20"/>
      <c r="G34" s="20"/>
      <c r="H34" s="21"/>
      <c r="I34" s="21"/>
      <c r="J34" s="20"/>
      <c r="K34" s="22"/>
      <c r="L34" s="22"/>
      <c r="M34" s="22"/>
      <c r="N34" s="74"/>
      <c r="O34" s="78"/>
      <c r="P34" s="72"/>
    </row>
    <row r="35" spans="1:16" ht="20.25" customHeight="1" x14ac:dyDescent="0.2">
      <c r="A35" s="23"/>
      <c r="B35" s="23"/>
      <c r="C35" s="23"/>
      <c r="D35" s="24"/>
      <c r="E35" s="25" t="s">
        <v>49</v>
      </c>
      <c r="F35" s="26"/>
      <c r="G35" s="26"/>
      <c r="H35" s="27"/>
      <c r="I35" s="27"/>
      <c r="J35" s="26"/>
      <c r="K35" s="24"/>
      <c r="L35" s="24" t="s">
        <v>50</v>
      </c>
      <c r="M35" s="28"/>
      <c r="N35" s="52">
        <f>SUBTOTAL(109,BOM!$N$10:$N$34)</f>
        <v>3290.7299999999996</v>
      </c>
      <c r="O35" s="76" t="s">
        <v>51</v>
      </c>
      <c r="P35" s="52">
        <f>SUM(P9:P34)</f>
        <v>1295.1377666666665</v>
      </c>
    </row>
    <row r="36" spans="1:16" ht="15.75" customHeight="1" x14ac:dyDescent="0.2">
      <c r="A36" s="29"/>
      <c r="B36" s="29"/>
      <c r="C36" s="29"/>
      <c r="D36" s="30"/>
      <c r="E36" s="31"/>
      <c r="F36" s="32"/>
      <c r="G36" s="32"/>
      <c r="H36" s="33"/>
      <c r="I36" s="33"/>
      <c r="J36" s="32"/>
      <c r="K36" s="30"/>
      <c r="L36" s="30" t="s">
        <v>52</v>
      </c>
      <c r="M36" s="34"/>
      <c r="N36" s="34">
        <v>100000</v>
      </c>
      <c r="O36" s="35" t="s">
        <v>53</v>
      </c>
      <c r="P36" s="36">
        <f>N35/N36+P35</f>
        <v>1295.1706739666665</v>
      </c>
    </row>
    <row r="37" spans="1:16" ht="15.75" customHeight="1" x14ac:dyDescent="0.2">
      <c r="A37" s="37"/>
      <c r="B37" s="37"/>
      <c r="C37" s="37"/>
      <c r="D37" s="37"/>
      <c r="E37" s="37"/>
      <c r="F37" s="53"/>
      <c r="G37" s="53"/>
      <c r="H37" s="54"/>
      <c r="I37" s="54"/>
      <c r="J37" s="53"/>
      <c r="K37" s="53"/>
      <c r="L37" s="53"/>
      <c r="M37" s="53"/>
      <c r="N37" s="53"/>
      <c r="O37" s="37"/>
      <c r="P37" s="37"/>
    </row>
  </sheetData>
  <autoFilter ref="A8:P36" xr:uid="{00000000-0009-0000-0000-000000000000}"/>
  <conditionalFormatting sqref="K8:N8">
    <cfRule type="containsText" dxfId="1" priority="1" operator="containsText" text="Vertex42.com">
      <formula>NOT(ISERROR(SEARCH(("Vertex42.com"),(K8))))</formula>
    </cfRule>
  </conditionalFormatting>
  <printOptions horizontalCentered="1"/>
  <pageMargins left="0.7" right="0.7" top="0.75" bottom="0.75" header="0" footer="0"/>
  <pageSetup paperSize="9" scale="48" fitToWidth="0" orientation="portrait" r:id="rId1"/>
  <headerFooter>
    <oddHeader>&amp;L</oddHeader>
    <oddFooter>&amp;LBill of Materials Template © 2019 by Vertex42.com&amp;RPage 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'Part List'!$A$9:$A$33</xm:f>
          </x14:formula1>
          <xm:sqref>A9:A34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7"/>
  <sheetViews>
    <sheetView showGridLines="0" tabSelected="1" workbookViewId="0">
      <pane ySplit="8" topLeftCell="A9" activePane="bottomLeft" state="frozen"/>
      <selection activeCell="I16" activeCellId="1" sqref="F10 I16"/>
      <selection pane="bottomLeft" activeCell="H11" sqref="H11"/>
    </sheetView>
  </sheetViews>
  <sheetFormatPr defaultColWidth="12.625" defaultRowHeight="15" customHeight="1" x14ac:dyDescent="0.2"/>
  <cols>
    <col min="1" max="1" width="19" customWidth="1"/>
    <col min="2" max="2" width="15.25" customWidth="1"/>
    <col min="3" max="3" width="18.75" customWidth="1"/>
    <col min="4" max="4" width="24.25" customWidth="1"/>
    <col min="5" max="5" width="24" customWidth="1"/>
    <col min="6" max="6" width="8.625" customWidth="1"/>
    <col min="7" max="7" width="12.5" customWidth="1"/>
  </cols>
  <sheetData>
    <row r="1" spans="1:7" ht="24.75" customHeight="1" x14ac:dyDescent="0.2">
      <c r="A1" s="1" t="s">
        <v>0</v>
      </c>
      <c r="B1" s="2"/>
      <c r="E1" s="5"/>
      <c r="F1" s="1"/>
      <c r="G1" s="1"/>
    </row>
    <row r="2" spans="1:7" ht="15" customHeight="1" x14ac:dyDescent="0.2">
      <c r="A2" s="6" t="s">
        <v>1</v>
      </c>
      <c r="B2" s="6" t="s">
        <v>2</v>
      </c>
      <c r="F2" s="3"/>
      <c r="G2" s="3"/>
    </row>
    <row r="3" spans="1:7" ht="15" customHeight="1" x14ac:dyDescent="0.2">
      <c r="A3" s="6" t="s">
        <v>3</v>
      </c>
      <c r="B3" s="13" t="s">
        <v>4</v>
      </c>
      <c r="F3" s="3"/>
      <c r="G3" s="3"/>
    </row>
    <row r="4" spans="1:7" ht="15" customHeight="1" x14ac:dyDescent="0.2">
      <c r="A4" s="9" t="s">
        <v>54</v>
      </c>
      <c r="B4" s="9" t="s">
        <v>135</v>
      </c>
      <c r="F4" s="3"/>
      <c r="G4" s="3"/>
    </row>
    <row r="5" spans="1:7" ht="15" customHeight="1" x14ac:dyDescent="0.2">
      <c r="A5" s="9" t="s">
        <v>7</v>
      </c>
      <c r="B5" s="9">
        <v>21</v>
      </c>
      <c r="F5" s="3"/>
      <c r="G5" s="3"/>
    </row>
    <row r="6" spans="1:7" ht="15" customHeight="1" x14ac:dyDescent="0.2">
      <c r="A6" s="9" t="s">
        <v>8</v>
      </c>
      <c r="B6" s="10">
        <v>44841</v>
      </c>
      <c r="F6" s="3"/>
      <c r="G6" s="3"/>
    </row>
    <row r="7" spans="1:7" ht="15" customHeight="1" x14ac:dyDescent="0.2">
      <c r="A7" s="13"/>
      <c r="B7" s="38"/>
      <c r="F7" s="3"/>
      <c r="G7" s="3"/>
    </row>
    <row r="8" spans="1:7" ht="16.5" customHeight="1" x14ac:dyDescent="0.2">
      <c r="A8" s="15" t="s">
        <v>9</v>
      </c>
      <c r="B8" s="15" t="s">
        <v>11</v>
      </c>
      <c r="C8" s="15" t="s">
        <v>10</v>
      </c>
      <c r="D8" s="15" t="s">
        <v>12</v>
      </c>
      <c r="E8" s="15" t="s">
        <v>55</v>
      </c>
      <c r="F8" s="16" t="s">
        <v>15</v>
      </c>
      <c r="G8" s="16" t="s">
        <v>24</v>
      </c>
    </row>
    <row r="9" spans="1:7" ht="90.75" customHeight="1" x14ac:dyDescent="0.2">
      <c r="A9" s="18">
        <v>17221</v>
      </c>
      <c r="B9" s="19" t="s">
        <v>26</v>
      </c>
      <c r="C9" s="19" t="s">
        <v>25</v>
      </c>
      <c r="D9" s="19" t="s">
        <v>27</v>
      </c>
      <c r="E9" s="22"/>
      <c r="F9" s="20" t="s">
        <v>29</v>
      </c>
      <c r="G9" s="56">
        <f>88.09</f>
        <v>88.09</v>
      </c>
    </row>
    <row r="10" spans="1:7" ht="101.25" customHeight="1" x14ac:dyDescent="0.2">
      <c r="A10" s="18">
        <v>17222</v>
      </c>
      <c r="B10" s="18" t="s">
        <v>33</v>
      </c>
      <c r="C10" s="19" t="s">
        <v>134</v>
      </c>
      <c r="D10" s="19" t="s">
        <v>77</v>
      </c>
      <c r="E10" s="22"/>
      <c r="F10" s="20" t="s">
        <v>29</v>
      </c>
      <c r="G10" s="56">
        <v>99</v>
      </c>
    </row>
    <row r="11" spans="1:7" ht="92.25" customHeight="1" x14ac:dyDescent="0.2">
      <c r="A11" s="18">
        <v>17223</v>
      </c>
      <c r="B11" s="18" t="s">
        <v>36</v>
      </c>
      <c r="C11" s="19" t="s">
        <v>35</v>
      </c>
      <c r="D11" s="19" t="s">
        <v>117</v>
      </c>
      <c r="E11" s="22"/>
      <c r="F11" s="20" t="s">
        <v>29</v>
      </c>
      <c r="G11" s="56">
        <v>54</v>
      </c>
    </row>
    <row r="12" spans="1:7" ht="69" customHeight="1" x14ac:dyDescent="0.2">
      <c r="A12" s="18">
        <v>17224</v>
      </c>
      <c r="B12" s="18" t="s">
        <v>40</v>
      </c>
      <c r="C12" s="19" t="s">
        <v>39</v>
      </c>
      <c r="D12" s="19" t="s">
        <v>102</v>
      </c>
      <c r="E12" s="22"/>
      <c r="F12" s="20" t="s">
        <v>29</v>
      </c>
      <c r="G12" s="56">
        <v>11.68</v>
      </c>
    </row>
    <row r="13" spans="1:7" ht="73.5" customHeight="1" x14ac:dyDescent="0.2">
      <c r="A13" s="18">
        <v>302201</v>
      </c>
      <c r="B13" s="18" t="s">
        <v>43</v>
      </c>
      <c r="C13" s="19" t="s">
        <v>42</v>
      </c>
      <c r="D13" s="19" t="s">
        <v>94</v>
      </c>
      <c r="E13" s="22"/>
      <c r="F13" s="20" t="s">
        <v>29</v>
      </c>
      <c r="G13" s="66">
        <v>193</v>
      </c>
    </row>
    <row r="14" spans="1:7" ht="101.25" customHeight="1" x14ac:dyDescent="0.2">
      <c r="A14" s="18">
        <v>302301</v>
      </c>
      <c r="B14" s="18" t="s">
        <v>45</v>
      </c>
      <c r="C14" s="19" t="s">
        <v>44</v>
      </c>
      <c r="D14" s="19" t="s">
        <v>46</v>
      </c>
      <c r="E14" s="22"/>
      <c r="F14" s="20" t="s">
        <v>106</v>
      </c>
      <c r="G14" s="56">
        <v>39.47</v>
      </c>
    </row>
    <row r="15" spans="1:7" ht="85.5" customHeight="1" x14ac:dyDescent="0.2">
      <c r="A15" s="18">
        <v>302321</v>
      </c>
      <c r="B15" s="18" t="s">
        <v>45</v>
      </c>
      <c r="C15" s="19" t="s">
        <v>47</v>
      </c>
      <c r="D15" s="19" t="s">
        <v>65</v>
      </c>
      <c r="E15" s="22"/>
      <c r="F15" s="20" t="s">
        <v>106</v>
      </c>
      <c r="G15" s="56">
        <v>32.24</v>
      </c>
    </row>
    <row r="16" spans="1:7" ht="116.25" customHeight="1" x14ac:dyDescent="0.2">
      <c r="A16" s="18">
        <v>20111</v>
      </c>
      <c r="B16" s="18" t="s">
        <v>72</v>
      </c>
      <c r="C16" s="19" t="s">
        <v>66</v>
      </c>
      <c r="D16" s="19" t="s">
        <v>88</v>
      </c>
      <c r="E16" s="22"/>
      <c r="F16" s="20" t="s">
        <v>29</v>
      </c>
      <c r="G16" s="66">
        <v>33.869999999999997</v>
      </c>
    </row>
    <row r="17" spans="1:7" ht="114.75" customHeight="1" x14ac:dyDescent="0.2">
      <c r="A17" s="18">
        <v>4211473</v>
      </c>
      <c r="B17" s="18" t="s">
        <v>72</v>
      </c>
      <c r="C17" s="19" t="s">
        <v>70</v>
      </c>
      <c r="D17" s="19" t="s">
        <v>82</v>
      </c>
      <c r="E17" s="22"/>
      <c r="F17" s="20" t="s">
        <v>29</v>
      </c>
      <c r="G17" s="66">
        <v>21.38</v>
      </c>
    </row>
    <row r="18" spans="1:7" ht="73.5" customHeight="1" x14ac:dyDescent="0.2">
      <c r="A18" s="18">
        <v>4504369</v>
      </c>
      <c r="B18" s="18" t="s">
        <v>40</v>
      </c>
      <c r="C18" s="19" t="s">
        <v>132</v>
      </c>
      <c r="D18" s="57" t="s">
        <v>78</v>
      </c>
      <c r="E18" s="22"/>
      <c r="F18" s="20" t="s">
        <v>29</v>
      </c>
      <c r="G18" s="66">
        <v>8.6999999999999993</v>
      </c>
    </row>
    <row r="19" spans="1:7" ht="86.25" customHeight="1" x14ac:dyDescent="0.2">
      <c r="A19" s="18">
        <v>343500130</v>
      </c>
      <c r="B19" s="18" t="s">
        <v>40</v>
      </c>
      <c r="C19" s="19" t="s">
        <v>125</v>
      </c>
      <c r="D19" s="67" t="s">
        <v>124</v>
      </c>
      <c r="E19" s="22"/>
      <c r="F19" s="68" t="s">
        <v>29</v>
      </c>
      <c r="G19" s="66">
        <v>98</v>
      </c>
    </row>
    <row r="20" spans="1:7" ht="72.75" customHeight="1" x14ac:dyDescent="0.2">
      <c r="A20" s="18">
        <v>948077140</v>
      </c>
      <c r="B20" s="18" t="s">
        <v>40</v>
      </c>
      <c r="C20" s="19" t="s">
        <v>133</v>
      </c>
      <c r="D20" s="19" t="s">
        <v>86</v>
      </c>
      <c r="E20" s="22"/>
      <c r="F20" s="20" t="s">
        <v>29</v>
      </c>
      <c r="G20" s="66">
        <v>4.96</v>
      </c>
    </row>
    <row r="21" spans="1:7" ht="87.75" customHeight="1" x14ac:dyDescent="0.2">
      <c r="A21" s="18">
        <v>22254886</v>
      </c>
      <c r="B21" s="18" t="s">
        <v>89</v>
      </c>
      <c r="C21" s="19" t="s">
        <v>127</v>
      </c>
      <c r="D21" s="19" t="s">
        <v>119</v>
      </c>
      <c r="E21" s="22"/>
      <c r="F21" s="20" t="s">
        <v>29</v>
      </c>
      <c r="G21" s="66">
        <v>165</v>
      </c>
    </row>
    <row r="22" spans="1:7" ht="90.75" customHeight="1" x14ac:dyDescent="0.2">
      <c r="A22" s="18">
        <v>22043</v>
      </c>
      <c r="B22" s="18" t="s">
        <v>43</v>
      </c>
      <c r="C22" s="19" t="s">
        <v>90</v>
      </c>
      <c r="D22" s="19" t="s">
        <v>98</v>
      </c>
      <c r="E22" s="22"/>
      <c r="F22" s="20" t="s">
        <v>29</v>
      </c>
      <c r="G22" s="66">
        <v>120</v>
      </c>
    </row>
    <row r="23" spans="1:7" ht="51" x14ac:dyDescent="0.2">
      <c r="A23" s="18">
        <v>22043</v>
      </c>
      <c r="B23" s="18" t="s">
        <v>40</v>
      </c>
      <c r="C23" s="19" t="s">
        <v>91</v>
      </c>
      <c r="D23" s="19" t="s">
        <v>130</v>
      </c>
      <c r="E23" s="22"/>
      <c r="F23" s="20" t="s">
        <v>29</v>
      </c>
      <c r="G23" s="56">
        <v>3.22</v>
      </c>
    </row>
    <row r="24" spans="1:7" ht="51" x14ac:dyDescent="0.2">
      <c r="A24" s="18">
        <v>51254683</v>
      </c>
      <c r="B24" s="18" t="s">
        <v>97</v>
      </c>
      <c r="C24" s="19" t="s">
        <v>129</v>
      </c>
      <c r="D24" s="19" t="s">
        <v>103</v>
      </c>
      <c r="E24" s="22"/>
      <c r="F24" s="20" t="s">
        <v>29</v>
      </c>
      <c r="G24" s="66">
        <v>58.51</v>
      </c>
    </row>
    <row r="25" spans="1:7" ht="51" x14ac:dyDescent="0.2">
      <c r="A25" s="18">
        <v>922062448</v>
      </c>
      <c r="B25" s="18" t="s">
        <v>97</v>
      </c>
      <c r="C25" s="19" t="s">
        <v>128</v>
      </c>
      <c r="D25" s="19" t="s">
        <v>103</v>
      </c>
      <c r="E25" s="22"/>
      <c r="F25" s="20" t="s">
        <v>29</v>
      </c>
      <c r="G25" s="66">
        <v>58.55</v>
      </c>
    </row>
    <row r="26" spans="1:7" ht="38.25" x14ac:dyDescent="0.2">
      <c r="A26" s="18">
        <v>921558741</v>
      </c>
      <c r="B26" s="18" t="s">
        <v>100</v>
      </c>
      <c r="C26" s="19" t="s">
        <v>131</v>
      </c>
      <c r="D26" s="19" t="s">
        <v>99</v>
      </c>
      <c r="E26" s="22"/>
      <c r="F26" s="20" t="s">
        <v>29</v>
      </c>
      <c r="G26" s="56">
        <v>8</v>
      </c>
    </row>
    <row r="27" spans="1:7" ht="80.25" customHeight="1" x14ac:dyDescent="0.2">
      <c r="A27" s="18">
        <v>22254862</v>
      </c>
      <c r="B27" s="18" t="s">
        <v>101</v>
      </c>
      <c r="C27" s="19" t="s">
        <v>126</v>
      </c>
      <c r="D27" s="19" t="s">
        <v>122</v>
      </c>
      <c r="E27" s="22"/>
      <c r="F27" s="20" t="s">
        <v>29</v>
      </c>
      <c r="G27" s="66">
        <v>66</v>
      </c>
    </row>
    <row r="28" spans="1:7" ht="38.25" x14ac:dyDescent="0.2">
      <c r="A28" s="18">
        <v>22254851</v>
      </c>
      <c r="B28" s="18" t="s">
        <v>33</v>
      </c>
      <c r="C28" s="19" t="s">
        <v>104</v>
      </c>
      <c r="D28" s="19" t="s">
        <v>105</v>
      </c>
      <c r="E28" s="22"/>
      <c r="F28" s="20" t="s">
        <v>106</v>
      </c>
      <c r="G28" s="56">
        <v>0.26</v>
      </c>
    </row>
    <row r="29" spans="1:7" ht="71.25" customHeight="1" x14ac:dyDescent="0.2">
      <c r="A29" s="18">
        <v>98844012</v>
      </c>
      <c r="B29" s="18" t="s">
        <v>33</v>
      </c>
      <c r="C29" s="18" t="s">
        <v>112</v>
      </c>
      <c r="D29" s="19" t="s">
        <v>114</v>
      </c>
      <c r="E29" s="22"/>
      <c r="F29" s="20" t="s">
        <v>29</v>
      </c>
      <c r="G29" s="56">
        <v>5.05</v>
      </c>
    </row>
    <row r="30" spans="1:7" ht="75" customHeight="1" x14ac:dyDescent="0.2">
      <c r="A30" s="18">
        <v>98843558</v>
      </c>
      <c r="B30" s="18" t="s">
        <v>33</v>
      </c>
      <c r="C30" s="57" t="s">
        <v>118</v>
      </c>
      <c r="D30" s="19" t="s">
        <v>120</v>
      </c>
      <c r="E30" s="22"/>
      <c r="F30" s="20" t="s">
        <v>29</v>
      </c>
      <c r="G30" s="56">
        <v>19.350000000000001</v>
      </c>
    </row>
    <row r="31" spans="1:7" ht="66.75" customHeight="1" x14ac:dyDescent="0.2">
      <c r="A31" s="18">
        <v>2510728</v>
      </c>
      <c r="B31" s="19" t="s">
        <v>33</v>
      </c>
      <c r="C31" s="19" t="s">
        <v>136</v>
      </c>
      <c r="D31" s="19" t="s">
        <v>139</v>
      </c>
      <c r="E31" s="22"/>
      <c r="F31" s="39" t="s">
        <v>29</v>
      </c>
      <c r="G31" s="56">
        <v>106.82</v>
      </c>
    </row>
    <row r="32" spans="1:7" ht="29.25" customHeight="1" x14ac:dyDescent="0.2">
      <c r="A32" s="18"/>
      <c r="B32" s="19"/>
      <c r="C32" s="19"/>
      <c r="D32" s="19"/>
      <c r="E32" s="22"/>
      <c r="F32" s="39" t="s">
        <v>51</v>
      </c>
      <c r="G32" s="39">
        <f>SUM(G9:G31)</f>
        <v>1295.1499999999999</v>
      </c>
    </row>
    <row r="33" spans="1:7" ht="29.25" customHeight="1" x14ac:dyDescent="0.3">
      <c r="A33" s="18"/>
      <c r="B33" s="19"/>
      <c r="C33" s="19"/>
      <c r="D33" s="19"/>
      <c r="E33" s="40"/>
      <c r="F33" s="39"/>
      <c r="G33" s="39"/>
    </row>
    <row r="34" spans="1:7" ht="29.25" customHeight="1" x14ac:dyDescent="0.3">
      <c r="A34" s="41"/>
      <c r="B34" s="42"/>
      <c r="C34" s="42"/>
      <c r="D34" s="42"/>
      <c r="E34" s="43"/>
      <c r="F34" s="44"/>
      <c r="G34" s="44"/>
    </row>
    <row r="35" spans="1:7" ht="29.25" customHeight="1" x14ac:dyDescent="0.3">
      <c r="A35" s="41"/>
      <c r="B35" s="42"/>
      <c r="C35" s="42"/>
      <c r="D35" s="42"/>
      <c r="E35" s="43"/>
      <c r="F35" s="44"/>
      <c r="G35" s="44"/>
    </row>
    <row r="36" spans="1:7" ht="29.25" customHeight="1" x14ac:dyDescent="0.3">
      <c r="A36" s="41"/>
      <c r="B36" s="42"/>
      <c r="C36" s="42"/>
      <c r="D36" s="42"/>
      <c r="E36" s="43"/>
      <c r="F36" s="44"/>
      <c r="G36" s="44"/>
    </row>
    <row r="37" spans="1:7" ht="29.25" customHeight="1" x14ac:dyDescent="0.3">
      <c r="A37" s="41"/>
      <c r="B37" s="42"/>
      <c r="C37" s="42"/>
      <c r="D37" s="42"/>
      <c r="E37" s="43"/>
      <c r="F37" s="44"/>
      <c r="G37" s="44"/>
    </row>
    <row r="38" spans="1:7" ht="29.25" customHeight="1" x14ac:dyDescent="0.3">
      <c r="A38" s="41"/>
      <c r="B38" s="42"/>
      <c r="C38" s="42"/>
      <c r="D38" s="42"/>
      <c r="E38" s="43"/>
      <c r="F38" s="44"/>
      <c r="G38" s="44"/>
    </row>
    <row r="39" spans="1:7" ht="29.25" customHeight="1" x14ac:dyDescent="0.3">
      <c r="A39" s="41"/>
      <c r="B39" s="42"/>
      <c r="C39" s="42"/>
      <c r="D39" s="42"/>
      <c r="E39" s="43"/>
      <c r="F39" s="44"/>
      <c r="G39" s="44"/>
    </row>
    <row r="40" spans="1:7" ht="29.25" customHeight="1" x14ac:dyDescent="0.3">
      <c r="A40" s="41"/>
      <c r="B40" s="42"/>
      <c r="C40" s="42"/>
      <c r="D40" s="42"/>
      <c r="E40" s="43"/>
      <c r="F40" s="44"/>
      <c r="G40" s="44"/>
    </row>
    <row r="41" spans="1:7" ht="29.25" customHeight="1" x14ac:dyDescent="0.3">
      <c r="A41" s="41"/>
      <c r="B41" s="42"/>
      <c r="C41" s="42"/>
      <c r="D41" s="42"/>
      <c r="E41" s="43"/>
      <c r="F41" s="44"/>
      <c r="G41" s="44"/>
    </row>
    <row r="42" spans="1:7" ht="29.25" customHeight="1" x14ac:dyDescent="0.3">
      <c r="A42" s="41"/>
      <c r="B42" s="42"/>
      <c r="C42" s="42"/>
      <c r="D42" s="42"/>
      <c r="E42" s="43"/>
      <c r="F42" s="44"/>
      <c r="G42" s="44"/>
    </row>
    <row r="43" spans="1:7" ht="29.25" customHeight="1" x14ac:dyDescent="0.3">
      <c r="A43" s="41"/>
      <c r="B43" s="42"/>
      <c r="C43" s="42"/>
      <c r="D43" s="42"/>
      <c r="E43" s="43"/>
      <c r="F43" s="44"/>
      <c r="G43" s="44"/>
    </row>
    <row r="44" spans="1:7" ht="29.25" customHeight="1" x14ac:dyDescent="0.3">
      <c r="A44" s="41"/>
      <c r="B44" s="42"/>
      <c r="C44" s="42"/>
      <c r="D44" s="42"/>
      <c r="E44" s="43"/>
      <c r="F44" s="44"/>
      <c r="G44" s="44"/>
    </row>
    <row r="45" spans="1:7" ht="29.25" customHeight="1" x14ac:dyDescent="0.3">
      <c r="A45" s="41"/>
      <c r="B45" s="42"/>
      <c r="C45" s="42"/>
      <c r="D45" s="42"/>
      <c r="E45" s="43"/>
      <c r="F45" s="44"/>
      <c r="G45" s="44"/>
    </row>
    <row r="46" spans="1:7" ht="29.25" customHeight="1" x14ac:dyDescent="0.3">
      <c r="A46" s="41"/>
      <c r="B46" s="42"/>
      <c r="C46" s="42"/>
      <c r="D46" s="42"/>
      <c r="E46" s="43"/>
      <c r="F46" s="44"/>
      <c r="G46" s="44"/>
    </row>
    <row r="47" spans="1:7" ht="29.25" customHeight="1" x14ac:dyDescent="0.3">
      <c r="A47" s="41"/>
      <c r="B47" s="42"/>
      <c r="C47" s="42"/>
      <c r="D47" s="42"/>
      <c r="E47" s="43"/>
      <c r="F47" s="44"/>
      <c r="G47" s="44"/>
    </row>
    <row r="48" spans="1:7" ht="29.25" customHeight="1" x14ac:dyDescent="0.3">
      <c r="A48" s="41"/>
      <c r="B48" s="42"/>
      <c r="C48" s="42"/>
      <c r="D48" s="42"/>
      <c r="E48" s="43"/>
      <c r="F48" s="44"/>
      <c r="G48" s="44"/>
    </row>
    <row r="49" spans="1:7" ht="29.25" customHeight="1" x14ac:dyDescent="0.3">
      <c r="A49" s="41"/>
      <c r="B49" s="42"/>
      <c r="C49" s="42"/>
      <c r="D49" s="42"/>
      <c r="E49" s="43"/>
      <c r="F49" s="44"/>
      <c r="G49" s="44"/>
    </row>
    <row r="50" spans="1:7" ht="29.25" customHeight="1" x14ac:dyDescent="0.3">
      <c r="A50" s="41"/>
      <c r="B50" s="42"/>
      <c r="C50" s="42"/>
      <c r="D50" s="42"/>
      <c r="E50" s="43"/>
      <c r="F50" s="44"/>
      <c r="G50" s="44"/>
    </row>
    <row r="51" spans="1:7" ht="29.25" customHeight="1" x14ac:dyDescent="0.3">
      <c r="A51" s="41"/>
      <c r="B51" s="42"/>
      <c r="C51" s="42"/>
      <c r="D51" s="42"/>
      <c r="E51" s="43"/>
      <c r="F51" s="44"/>
      <c r="G51" s="44"/>
    </row>
    <row r="52" spans="1:7" ht="29.25" customHeight="1" x14ac:dyDescent="0.3">
      <c r="A52" s="41"/>
      <c r="B52" s="42"/>
      <c r="C52" s="42"/>
      <c r="D52" s="42"/>
      <c r="E52" s="43"/>
      <c r="F52" s="44"/>
      <c r="G52" s="44"/>
    </row>
    <row r="53" spans="1:7" ht="29.25" customHeight="1" x14ac:dyDescent="0.3">
      <c r="A53" s="41"/>
      <c r="B53" s="42"/>
      <c r="C53" s="42"/>
      <c r="D53" s="42"/>
      <c r="E53" s="43"/>
      <c r="F53" s="44"/>
      <c r="G53" s="44"/>
    </row>
    <row r="54" spans="1:7" ht="29.25" customHeight="1" x14ac:dyDescent="0.3">
      <c r="A54" s="41"/>
      <c r="B54" s="42"/>
      <c r="C54" s="42"/>
      <c r="D54" s="42"/>
      <c r="E54" s="43"/>
      <c r="F54" s="44"/>
      <c r="G54" s="44"/>
    </row>
    <row r="55" spans="1:7" ht="29.25" customHeight="1" x14ac:dyDescent="0.3">
      <c r="A55" s="41"/>
      <c r="B55" s="42"/>
      <c r="C55" s="42"/>
      <c r="D55" s="42"/>
      <c r="E55" s="43"/>
      <c r="F55" s="44"/>
      <c r="G55" s="44"/>
    </row>
    <row r="56" spans="1:7" ht="29.25" customHeight="1" x14ac:dyDescent="0.3">
      <c r="A56" s="41"/>
      <c r="B56" s="42"/>
      <c r="C56" s="42"/>
      <c r="D56" s="42"/>
      <c r="E56" s="43"/>
      <c r="F56" s="44"/>
      <c r="G56" s="44"/>
    </row>
    <row r="57" spans="1:7" ht="29.25" customHeight="1" x14ac:dyDescent="0.3">
      <c r="A57" s="41"/>
      <c r="B57" s="42"/>
      <c r="C57" s="42"/>
      <c r="D57" s="42"/>
      <c r="E57" s="43"/>
      <c r="F57" s="44"/>
      <c r="G57" s="44"/>
    </row>
    <row r="58" spans="1:7" ht="29.25" customHeight="1" x14ac:dyDescent="0.3">
      <c r="A58" s="41"/>
      <c r="B58" s="42"/>
      <c r="C58" s="42"/>
      <c r="D58" s="42"/>
      <c r="E58" s="43"/>
      <c r="F58" s="44"/>
      <c r="G58" s="44"/>
    </row>
    <row r="59" spans="1:7" ht="29.25" customHeight="1" x14ac:dyDescent="0.3">
      <c r="A59" s="41"/>
      <c r="B59" s="42"/>
      <c r="C59" s="42"/>
      <c r="D59" s="42"/>
      <c r="E59" s="43"/>
      <c r="F59" s="44"/>
      <c r="G59" s="44"/>
    </row>
    <row r="60" spans="1:7" ht="29.25" customHeight="1" x14ac:dyDescent="0.3">
      <c r="A60" s="41"/>
      <c r="B60" s="42"/>
      <c r="C60" s="42"/>
      <c r="D60" s="42"/>
      <c r="E60" s="43"/>
      <c r="F60" s="44"/>
      <c r="G60" s="44"/>
    </row>
    <row r="61" spans="1:7" ht="29.25" customHeight="1" x14ac:dyDescent="0.3">
      <c r="A61" s="41"/>
      <c r="B61" s="42"/>
      <c r="C61" s="42"/>
      <c r="D61" s="42"/>
      <c r="E61" s="43"/>
      <c r="F61" s="44"/>
      <c r="G61" s="44"/>
    </row>
    <row r="62" spans="1:7" ht="29.25" customHeight="1" x14ac:dyDescent="0.3">
      <c r="A62" s="41"/>
      <c r="B62" s="42"/>
      <c r="C62" s="42"/>
      <c r="D62" s="42"/>
      <c r="E62" s="43"/>
      <c r="F62" s="44"/>
      <c r="G62" s="44"/>
    </row>
    <row r="63" spans="1:7" ht="29.25" customHeight="1" x14ac:dyDescent="0.3">
      <c r="A63" s="41"/>
      <c r="B63" s="42"/>
      <c r="C63" s="42"/>
      <c r="D63" s="42"/>
      <c r="E63" s="43"/>
      <c r="F63" s="44"/>
      <c r="G63" s="44"/>
    </row>
    <row r="64" spans="1:7" ht="29.25" customHeight="1" x14ac:dyDescent="0.3">
      <c r="A64" s="41"/>
      <c r="B64" s="42"/>
      <c r="C64" s="42"/>
      <c r="D64" s="42"/>
      <c r="E64" s="43"/>
      <c r="F64" s="44"/>
      <c r="G64" s="44"/>
    </row>
    <row r="65" spans="1:7" ht="29.25" customHeight="1" x14ac:dyDescent="0.3">
      <c r="A65" s="41"/>
      <c r="B65" s="42"/>
      <c r="C65" s="42"/>
      <c r="D65" s="42"/>
      <c r="E65" s="43"/>
      <c r="F65" s="44"/>
      <c r="G65" s="44"/>
    </row>
    <row r="66" spans="1:7" ht="29.25" customHeight="1" x14ac:dyDescent="0.3">
      <c r="A66" s="41"/>
      <c r="B66" s="42"/>
      <c r="C66" s="42"/>
      <c r="D66" s="42"/>
      <c r="E66" s="43"/>
      <c r="F66" s="44"/>
      <c r="G66" s="44"/>
    </row>
    <row r="67" spans="1:7" ht="29.25" customHeight="1" x14ac:dyDescent="0.3">
      <c r="A67" s="41"/>
      <c r="B67" s="42"/>
      <c r="C67" s="42"/>
      <c r="D67" s="42"/>
      <c r="E67" s="43"/>
      <c r="F67" s="44"/>
      <c r="G67" s="44"/>
    </row>
    <row r="68" spans="1:7" ht="29.25" customHeight="1" x14ac:dyDescent="0.3">
      <c r="A68" s="41"/>
      <c r="B68" s="42"/>
      <c r="C68" s="42"/>
      <c r="D68" s="42"/>
      <c r="E68" s="43"/>
      <c r="F68" s="44"/>
      <c r="G68" s="44"/>
    </row>
    <row r="69" spans="1:7" ht="29.25" customHeight="1" x14ac:dyDescent="0.3">
      <c r="A69" s="41"/>
      <c r="B69" s="42"/>
      <c r="C69" s="42"/>
      <c r="D69" s="42"/>
      <c r="E69" s="43"/>
      <c r="F69" s="44"/>
      <c r="G69" s="44"/>
    </row>
    <row r="70" spans="1:7" ht="29.25" customHeight="1" x14ac:dyDescent="0.3">
      <c r="A70" s="41"/>
      <c r="B70" s="42"/>
      <c r="C70" s="42"/>
      <c r="D70" s="42"/>
      <c r="E70" s="43"/>
      <c r="F70" s="44"/>
      <c r="G70" s="44"/>
    </row>
    <row r="71" spans="1:7" ht="29.25" customHeight="1" x14ac:dyDescent="0.3">
      <c r="A71" s="41"/>
      <c r="B71" s="42"/>
      <c r="C71" s="42"/>
      <c r="D71" s="42"/>
      <c r="E71" s="43"/>
      <c r="F71" s="44"/>
      <c r="G71" s="44"/>
    </row>
    <row r="72" spans="1:7" ht="29.25" customHeight="1" x14ac:dyDescent="0.3">
      <c r="A72" s="41"/>
      <c r="B72" s="42"/>
      <c r="C72" s="42"/>
      <c r="D72" s="42"/>
      <c r="E72" s="43"/>
      <c r="F72" s="44"/>
      <c r="G72" s="44"/>
    </row>
    <row r="73" spans="1:7" ht="29.25" customHeight="1" x14ac:dyDescent="0.3">
      <c r="A73" s="41"/>
      <c r="B73" s="42"/>
      <c r="C73" s="42"/>
      <c r="D73" s="42"/>
      <c r="E73" s="43"/>
      <c r="F73" s="44"/>
      <c r="G73" s="44"/>
    </row>
    <row r="74" spans="1:7" ht="29.25" customHeight="1" x14ac:dyDescent="0.3">
      <c r="A74" s="41"/>
      <c r="B74" s="42"/>
      <c r="C74" s="42"/>
      <c r="D74" s="42"/>
      <c r="E74" s="43"/>
      <c r="F74" s="44"/>
      <c r="G74" s="44"/>
    </row>
    <row r="75" spans="1:7" ht="29.25" customHeight="1" x14ac:dyDescent="0.3">
      <c r="A75" s="41"/>
      <c r="B75" s="42"/>
      <c r="C75" s="42"/>
      <c r="D75" s="42"/>
      <c r="E75" s="43"/>
      <c r="F75" s="44"/>
      <c r="G75" s="44"/>
    </row>
    <row r="76" spans="1:7" ht="29.25" customHeight="1" x14ac:dyDescent="0.3">
      <c r="A76" s="41"/>
      <c r="B76" s="42"/>
      <c r="C76" s="42"/>
      <c r="D76" s="42"/>
      <c r="E76" s="43"/>
      <c r="F76" s="44"/>
      <c r="G76" s="44"/>
    </row>
    <row r="77" spans="1:7" ht="29.25" customHeight="1" x14ac:dyDescent="0.3">
      <c r="A77" s="41"/>
      <c r="B77" s="42"/>
      <c r="C77" s="42"/>
      <c r="D77" s="42"/>
      <c r="E77" s="43"/>
      <c r="F77" s="44"/>
      <c r="G77" s="44"/>
    </row>
  </sheetData>
  <dataValidations count="2">
    <dataValidation type="list" allowBlank="1" sqref="A32:A33" xr:uid="{00000000-0002-0000-0100-000000000000}">
      <formula1>partID</formula1>
    </dataValidation>
    <dataValidation type="list" allowBlank="1" sqref="A10:A31" xr:uid="{8C647C56-8FDE-4873-8B0D-18511322F136}">
      <formula1>$A$9:$A$33</formula1>
    </dataValidation>
  </dataValidations>
  <printOptions horizontalCentered="1"/>
  <pageMargins left="0.25" right="0.25" top="0.25" bottom="0.25" header="0" footer="0"/>
  <pageSetup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showGridLines="0" workbookViewId="0">
      <pane ySplit="3" topLeftCell="A4" activePane="bottomLeft" state="frozen"/>
      <selection pane="bottomLeft" activeCell="F19" sqref="F19"/>
    </sheetView>
  </sheetViews>
  <sheetFormatPr defaultColWidth="12.625" defaultRowHeight="15" customHeight="1" x14ac:dyDescent="0.2"/>
  <cols>
    <col min="1" max="1" width="11.875" customWidth="1"/>
    <col min="2" max="2" width="64.125" customWidth="1"/>
    <col min="3" max="3" width="20.625" customWidth="1"/>
  </cols>
  <sheetData>
    <row r="1" spans="1:3" ht="14.25" customHeight="1" x14ac:dyDescent="0.35">
      <c r="A1" s="45" t="s">
        <v>56</v>
      </c>
      <c r="B1" s="2"/>
      <c r="C1" s="2"/>
    </row>
    <row r="2" spans="1:3" ht="14.25" customHeight="1" x14ac:dyDescent="0.2">
      <c r="A2" s="2"/>
      <c r="B2" s="2"/>
      <c r="C2" s="2"/>
    </row>
    <row r="3" spans="1:3" ht="21" customHeight="1" x14ac:dyDescent="0.2">
      <c r="A3" s="46" t="s">
        <v>57</v>
      </c>
      <c r="B3" s="46" t="s">
        <v>12</v>
      </c>
      <c r="C3" s="46" t="s">
        <v>58</v>
      </c>
    </row>
    <row r="4" spans="1:3" ht="14.25" x14ac:dyDescent="0.2">
      <c r="A4" s="47"/>
      <c r="B4" s="47"/>
      <c r="C4" s="48"/>
    </row>
    <row r="5" spans="1:3" ht="14.25" x14ac:dyDescent="0.2">
      <c r="A5" s="47"/>
      <c r="B5" s="47"/>
      <c r="C5" s="48"/>
    </row>
    <row r="6" spans="1:3" ht="14.25" x14ac:dyDescent="0.2">
      <c r="A6" s="47"/>
      <c r="B6" s="47"/>
      <c r="C6" s="48"/>
    </row>
    <row r="7" spans="1:3" ht="14.25" x14ac:dyDescent="0.2">
      <c r="A7" s="47"/>
      <c r="B7" s="47"/>
      <c r="C7" s="48"/>
    </row>
    <row r="8" spans="1:3" ht="14.25" x14ac:dyDescent="0.2">
      <c r="A8" s="47"/>
      <c r="B8" s="47"/>
      <c r="C8" s="48"/>
    </row>
    <row r="9" spans="1:3" ht="14.25" x14ac:dyDescent="0.2">
      <c r="A9" s="47"/>
      <c r="B9" s="47"/>
      <c r="C9" s="48"/>
    </row>
    <row r="10" spans="1:3" ht="14.25" x14ac:dyDescent="0.2">
      <c r="A10" s="47"/>
      <c r="B10" s="47"/>
      <c r="C10" s="48"/>
    </row>
    <row r="11" spans="1:3" ht="14.25" x14ac:dyDescent="0.2">
      <c r="A11" s="47"/>
      <c r="B11" s="47"/>
      <c r="C11" s="48"/>
    </row>
    <row r="12" spans="1:3" ht="14.25" x14ac:dyDescent="0.2">
      <c r="A12" s="47"/>
      <c r="B12" s="47"/>
      <c r="C12" s="48"/>
    </row>
    <row r="13" spans="1:3" ht="14.25" x14ac:dyDescent="0.2">
      <c r="A13" s="47"/>
      <c r="B13" s="47"/>
      <c r="C13" s="48"/>
    </row>
    <row r="14" spans="1:3" ht="14.25" x14ac:dyDescent="0.2">
      <c r="A14" s="47"/>
      <c r="B14" s="47"/>
      <c r="C14" s="48"/>
    </row>
    <row r="15" spans="1:3" ht="14.25" x14ac:dyDescent="0.2">
      <c r="A15" s="47"/>
      <c r="B15" s="47"/>
      <c r="C15" s="48"/>
    </row>
    <row r="16" spans="1:3" ht="14.25" x14ac:dyDescent="0.2">
      <c r="A16" s="47"/>
      <c r="B16" s="47"/>
      <c r="C16" s="48"/>
    </row>
    <row r="17" spans="1:3" ht="14.25" x14ac:dyDescent="0.2">
      <c r="A17" s="47"/>
      <c r="B17" s="47"/>
      <c r="C17" s="48"/>
    </row>
    <row r="18" spans="1:3" ht="14.25" x14ac:dyDescent="0.2">
      <c r="A18" s="47"/>
      <c r="B18" s="47"/>
      <c r="C18" s="48"/>
    </row>
    <row r="19" spans="1:3" ht="14.25" x14ac:dyDescent="0.2">
      <c r="A19" s="47"/>
      <c r="B19" s="47"/>
      <c r="C19" s="48"/>
    </row>
    <row r="20" spans="1:3" ht="14.25" x14ac:dyDescent="0.2">
      <c r="A20" s="47"/>
      <c r="B20" s="47"/>
      <c r="C20" s="48"/>
    </row>
    <row r="21" spans="1:3" ht="14.25" x14ac:dyDescent="0.2">
      <c r="A21" s="47"/>
      <c r="B21" s="47"/>
      <c r="C21" s="48"/>
    </row>
    <row r="22" spans="1:3" ht="14.25" x14ac:dyDescent="0.2">
      <c r="A22" s="47"/>
      <c r="B22" s="47"/>
      <c r="C22" s="48"/>
    </row>
    <row r="23" spans="1:3" ht="14.25" x14ac:dyDescent="0.2">
      <c r="A23" s="47"/>
      <c r="B23" s="47"/>
      <c r="C23" s="48"/>
    </row>
    <row r="24" spans="1:3" ht="14.25" x14ac:dyDescent="0.2">
      <c r="A24" s="47"/>
      <c r="B24" s="47"/>
      <c r="C24" s="48"/>
    </row>
    <row r="25" spans="1:3" ht="14.25" x14ac:dyDescent="0.2">
      <c r="A25" s="47"/>
      <c r="B25" s="47"/>
      <c r="C25" s="48"/>
    </row>
    <row r="26" spans="1:3" ht="14.25" x14ac:dyDescent="0.2">
      <c r="A26" s="47"/>
      <c r="B26" s="47"/>
      <c r="C26" s="48"/>
    </row>
    <row r="27" spans="1:3" ht="14.25" x14ac:dyDescent="0.2">
      <c r="A27" s="47"/>
      <c r="B27" s="47"/>
      <c r="C27" s="48"/>
    </row>
    <row r="28" spans="1:3" ht="14.25" x14ac:dyDescent="0.2">
      <c r="A28" s="47"/>
      <c r="B28" s="47"/>
      <c r="C28" s="48"/>
    </row>
    <row r="29" spans="1:3" ht="14.25" x14ac:dyDescent="0.2">
      <c r="A29" s="47"/>
      <c r="B29" s="47"/>
      <c r="C29" s="48"/>
    </row>
    <row r="30" spans="1:3" ht="14.25" x14ac:dyDescent="0.2">
      <c r="A30" s="47"/>
      <c r="B30" s="47"/>
      <c r="C30" s="48"/>
    </row>
    <row r="31" spans="1:3" ht="14.25" x14ac:dyDescent="0.2">
      <c r="A31" s="47"/>
      <c r="B31" s="47"/>
      <c r="C31" s="48"/>
    </row>
    <row r="32" spans="1:3" ht="14.25" x14ac:dyDescent="0.2">
      <c r="A32" s="47"/>
      <c r="B32" s="47"/>
      <c r="C32" s="48"/>
    </row>
    <row r="33" spans="1:3" ht="14.25" x14ac:dyDescent="0.2">
      <c r="A33" s="47"/>
      <c r="B33" s="47"/>
      <c r="C33" s="48"/>
    </row>
    <row r="34" spans="1:3" ht="14.25" x14ac:dyDescent="0.2">
      <c r="A34" s="47"/>
      <c r="B34" s="47"/>
      <c r="C34" s="48"/>
    </row>
    <row r="35" spans="1:3" ht="14.25" x14ac:dyDescent="0.2">
      <c r="A35" s="47"/>
      <c r="B35" s="47"/>
      <c r="C35" s="48"/>
    </row>
    <row r="36" spans="1:3" ht="14.25" x14ac:dyDescent="0.2">
      <c r="A36" s="47"/>
      <c r="B36" s="47"/>
      <c r="C36" s="48"/>
    </row>
    <row r="37" spans="1:3" ht="14.25" x14ac:dyDescent="0.2">
      <c r="A37" s="47"/>
      <c r="B37" s="47"/>
      <c r="C37" s="48"/>
    </row>
    <row r="38" spans="1:3" ht="14.25" x14ac:dyDescent="0.2">
      <c r="A38" s="47"/>
      <c r="B38" s="47"/>
      <c r="C38" s="48"/>
    </row>
    <row r="39" spans="1:3" ht="14.25" x14ac:dyDescent="0.2">
      <c r="A39" s="47"/>
      <c r="B39" s="47"/>
      <c r="C39" s="48"/>
    </row>
    <row r="40" spans="1:3" ht="14.25" x14ac:dyDescent="0.2">
      <c r="A40" s="47"/>
      <c r="B40" s="47"/>
      <c r="C40" s="48"/>
    </row>
    <row r="41" spans="1:3" ht="14.25" x14ac:dyDescent="0.2">
      <c r="A41" s="47"/>
      <c r="B41" s="47"/>
      <c r="C41" s="48"/>
    </row>
    <row r="42" spans="1:3" ht="14.25" x14ac:dyDescent="0.2">
      <c r="A42" s="47"/>
      <c r="B42" s="47"/>
      <c r="C42" s="48"/>
    </row>
    <row r="43" spans="1:3" ht="14.25" x14ac:dyDescent="0.2">
      <c r="A43" s="47"/>
      <c r="B43" s="47"/>
      <c r="C43" s="4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6C-8C33-456F-BB39-95FB2C469331}">
  <dimension ref="A1:C43"/>
  <sheetViews>
    <sheetView showGridLines="0" zoomScale="66" zoomScaleNormal="66" workbookViewId="0">
      <pane ySplit="3" topLeftCell="A6" activePane="bottomLeft" state="frozen"/>
      <selection pane="bottomLeft" activeCell="A11" sqref="A11"/>
    </sheetView>
  </sheetViews>
  <sheetFormatPr defaultColWidth="12.625" defaultRowHeight="15" customHeight="1" x14ac:dyDescent="0.2"/>
  <cols>
    <col min="1" max="1" width="16.125" customWidth="1"/>
    <col min="2" max="2" width="64.125" customWidth="1"/>
    <col min="3" max="3" width="189.375" bestFit="1" customWidth="1"/>
  </cols>
  <sheetData>
    <row r="1" spans="1:3" ht="14.25" customHeight="1" x14ac:dyDescent="0.35">
      <c r="A1" s="45" t="s">
        <v>59</v>
      </c>
      <c r="B1" s="2"/>
      <c r="C1" s="2"/>
    </row>
    <row r="2" spans="1:3" ht="14.25" customHeight="1" x14ac:dyDescent="0.2">
      <c r="A2" s="2"/>
      <c r="B2" s="2"/>
      <c r="C2" s="2"/>
    </row>
    <row r="3" spans="1:3" ht="21" customHeight="1" x14ac:dyDescent="0.2">
      <c r="A3" s="46" t="s">
        <v>60</v>
      </c>
      <c r="B3" s="46" t="s">
        <v>12</v>
      </c>
      <c r="C3" s="46" t="s">
        <v>61</v>
      </c>
    </row>
    <row r="4" spans="1:3" ht="14.25" x14ac:dyDescent="0.2">
      <c r="A4" s="51">
        <v>44841</v>
      </c>
      <c r="B4" s="47" t="s">
        <v>62</v>
      </c>
      <c r="C4" s="50" t="s">
        <v>63</v>
      </c>
    </row>
    <row r="5" spans="1:3" ht="14.25" x14ac:dyDescent="0.2">
      <c r="A5" s="51">
        <v>44841</v>
      </c>
      <c r="B5" s="47" t="s">
        <v>134</v>
      </c>
      <c r="C5" s="50" t="s">
        <v>64</v>
      </c>
    </row>
    <row r="6" spans="1:3" ht="171" x14ac:dyDescent="0.2">
      <c r="A6" s="51">
        <v>44841</v>
      </c>
      <c r="B6" s="47" t="s">
        <v>35</v>
      </c>
      <c r="C6" s="93" t="s">
        <v>84</v>
      </c>
    </row>
    <row r="7" spans="1:3" ht="14.25" x14ac:dyDescent="0.2">
      <c r="A7" s="51">
        <v>44841</v>
      </c>
      <c r="B7" s="92"/>
      <c r="C7" s="95"/>
    </row>
    <row r="8" spans="1:3" ht="14.25" x14ac:dyDescent="0.2">
      <c r="A8" s="51">
        <v>44841</v>
      </c>
      <c r="B8" s="92" t="s">
        <v>75</v>
      </c>
      <c r="C8" s="96" t="s">
        <v>76</v>
      </c>
    </row>
    <row r="9" spans="1:3" ht="14.25" x14ac:dyDescent="0.2">
      <c r="A9" s="51">
        <v>44841</v>
      </c>
      <c r="B9" s="47" t="s">
        <v>74</v>
      </c>
      <c r="C9" s="94" t="s">
        <v>69</v>
      </c>
    </row>
    <row r="10" spans="1:3" ht="42.75" x14ac:dyDescent="0.2">
      <c r="A10" s="51">
        <v>44841</v>
      </c>
      <c r="B10" s="47" t="s">
        <v>132</v>
      </c>
      <c r="C10" s="50" t="s">
        <v>81</v>
      </c>
    </row>
    <row r="11" spans="1:3" ht="141.75" customHeight="1" x14ac:dyDescent="0.2">
      <c r="A11" s="51">
        <v>44841</v>
      </c>
      <c r="B11" s="47" t="s">
        <v>145</v>
      </c>
      <c r="C11" s="48"/>
    </row>
    <row r="12" spans="1:3" ht="42.75" x14ac:dyDescent="0.2">
      <c r="A12" s="51">
        <v>44841</v>
      </c>
      <c r="B12" s="19" t="s">
        <v>133</v>
      </c>
      <c r="C12" s="50" t="s">
        <v>87</v>
      </c>
    </row>
    <row r="13" spans="1:3" ht="71.25" x14ac:dyDescent="0.2">
      <c r="A13" s="51">
        <v>44841</v>
      </c>
      <c r="B13" s="47" t="s">
        <v>95</v>
      </c>
      <c r="C13" s="50" t="s">
        <v>96</v>
      </c>
    </row>
    <row r="14" spans="1:3" ht="140.25" x14ac:dyDescent="0.2">
      <c r="A14" s="51">
        <v>44841</v>
      </c>
      <c r="B14" s="47" t="s">
        <v>127</v>
      </c>
      <c r="C14" s="48" t="s">
        <v>108</v>
      </c>
    </row>
    <row r="15" spans="1:3" ht="71.25" x14ac:dyDescent="0.2">
      <c r="A15" s="51">
        <v>44841</v>
      </c>
      <c r="B15" s="19" t="s">
        <v>104</v>
      </c>
      <c r="C15" s="50" t="s">
        <v>109</v>
      </c>
    </row>
    <row r="16" spans="1:3" ht="127.5" x14ac:dyDescent="0.2">
      <c r="A16" s="51">
        <v>44841</v>
      </c>
      <c r="B16" s="47" t="s">
        <v>129</v>
      </c>
      <c r="C16" s="48" t="s">
        <v>85</v>
      </c>
    </row>
    <row r="17" spans="1:3" ht="171" x14ac:dyDescent="0.2">
      <c r="A17" s="51">
        <v>44841</v>
      </c>
      <c r="B17" s="47" t="s">
        <v>128</v>
      </c>
      <c r="C17" s="63" t="s">
        <v>84</v>
      </c>
    </row>
    <row r="18" spans="1:3" ht="127.5" x14ac:dyDescent="0.2">
      <c r="A18" s="51">
        <v>44841</v>
      </c>
      <c r="B18" s="47" t="s">
        <v>66</v>
      </c>
      <c r="C18" s="48" t="s">
        <v>85</v>
      </c>
    </row>
    <row r="19" spans="1:3" ht="114.75" x14ac:dyDescent="0.2">
      <c r="A19" s="51">
        <v>44841</v>
      </c>
      <c r="B19" s="47" t="s">
        <v>70</v>
      </c>
      <c r="C19" s="48" t="s">
        <v>110</v>
      </c>
    </row>
    <row r="20" spans="1:3" ht="140.25" x14ac:dyDescent="0.2">
      <c r="A20" s="51">
        <v>44841</v>
      </c>
      <c r="B20" s="64" t="s">
        <v>113</v>
      </c>
      <c r="C20" s="48" t="s">
        <v>108</v>
      </c>
    </row>
    <row r="21" spans="1:3" ht="153" x14ac:dyDescent="0.2">
      <c r="A21" s="51">
        <v>44841</v>
      </c>
      <c r="B21" s="47" t="s">
        <v>90</v>
      </c>
      <c r="C21" s="48" t="s">
        <v>84</v>
      </c>
    </row>
    <row r="22" spans="1:3" ht="14.25" x14ac:dyDescent="0.2">
      <c r="A22" s="51">
        <v>44841</v>
      </c>
      <c r="B22" s="18" t="s">
        <v>112</v>
      </c>
      <c r="C22" s="50" t="s">
        <v>116</v>
      </c>
    </row>
    <row r="23" spans="1:3" ht="14.25" x14ac:dyDescent="0.2">
      <c r="A23" s="51">
        <v>44841</v>
      </c>
      <c r="B23" s="90" t="s">
        <v>118</v>
      </c>
      <c r="C23" s="50" t="s">
        <v>121</v>
      </c>
    </row>
    <row r="24" spans="1:3" ht="153" x14ac:dyDescent="0.2">
      <c r="A24" s="88">
        <v>44841</v>
      </c>
      <c r="B24" s="91" t="s">
        <v>126</v>
      </c>
      <c r="C24" s="89" t="s">
        <v>84</v>
      </c>
    </row>
    <row r="25" spans="1:3" ht="165.75" x14ac:dyDescent="0.2">
      <c r="A25" s="88">
        <v>44841</v>
      </c>
      <c r="B25" s="91" t="s">
        <v>125</v>
      </c>
      <c r="C25" s="89" t="s">
        <v>111</v>
      </c>
    </row>
    <row r="26" spans="1:3" ht="14.25" x14ac:dyDescent="0.2">
      <c r="A26" s="51">
        <v>44841</v>
      </c>
      <c r="B26" s="87" t="s">
        <v>136</v>
      </c>
      <c r="C26" s="50" t="s">
        <v>141</v>
      </c>
    </row>
    <row r="27" spans="1:3" ht="14.25" x14ac:dyDescent="0.2">
      <c r="A27" s="51">
        <v>44841</v>
      </c>
      <c r="B27" s="47" t="s">
        <v>144</v>
      </c>
      <c r="C27" s="48" t="s">
        <v>143</v>
      </c>
    </row>
    <row r="28" spans="1:3" ht="14.25" x14ac:dyDescent="0.2">
      <c r="A28" s="51">
        <v>44841</v>
      </c>
      <c r="C28" s="48"/>
    </row>
    <row r="29" spans="1:3" ht="14.25" x14ac:dyDescent="0.2">
      <c r="A29" s="51">
        <v>44841</v>
      </c>
      <c r="B29" s="47"/>
      <c r="C29" s="48"/>
    </row>
    <row r="30" spans="1:3" ht="14.25" x14ac:dyDescent="0.2">
      <c r="A30" s="51">
        <v>44841</v>
      </c>
      <c r="B30" s="47"/>
      <c r="C30" s="48"/>
    </row>
    <row r="31" spans="1:3" ht="14.25" x14ac:dyDescent="0.2">
      <c r="A31" s="51">
        <v>44841</v>
      </c>
      <c r="B31" s="47"/>
      <c r="C31" s="48"/>
    </row>
    <row r="32" spans="1:3" ht="14.25" x14ac:dyDescent="0.2">
      <c r="A32" s="51">
        <v>44841</v>
      </c>
      <c r="B32" s="47"/>
      <c r="C32" s="48"/>
    </row>
    <row r="33" spans="1:3" ht="14.25" x14ac:dyDescent="0.2">
      <c r="A33" s="51">
        <v>44841</v>
      </c>
      <c r="B33" s="47"/>
      <c r="C33" s="48"/>
    </row>
    <row r="34" spans="1:3" ht="14.25" x14ac:dyDescent="0.2">
      <c r="A34" s="51">
        <v>44841</v>
      </c>
      <c r="B34" s="47"/>
      <c r="C34" s="48"/>
    </row>
    <row r="35" spans="1:3" ht="14.25" x14ac:dyDescent="0.2">
      <c r="A35" s="51">
        <v>44841</v>
      </c>
      <c r="B35" s="47"/>
      <c r="C35" s="48"/>
    </row>
    <row r="36" spans="1:3" ht="14.25" x14ac:dyDescent="0.2">
      <c r="A36" s="51">
        <v>44841</v>
      </c>
      <c r="B36" s="47"/>
      <c r="C36" s="48"/>
    </row>
    <row r="37" spans="1:3" ht="14.25" x14ac:dyDescent="0.2">
      <c r="A37" s="51">
        <v>44841</v>
      </c>
      <c r="B37" s="47"/>
      <c r="C37" s="48"/>
    </row>
    <row r="38" spans="1:3" ht="14.25" x14ac:dyDescent="0.2">
      <c r="A38" s="51">
        <v>44841</v>
      </c>
      <c r="B38" s="47"/>
      <c r="C38" s="48"/>
    </row>
    <row r="39" spans="1:3" ht="14.25" x14ac:dyDescent="0.2">
      <c r="A39" s="51">
        <v>44841</v>
      </c>
      <c r="B39" s="47"/>
      <c r="C39" s="48"/>
    </row>
    <row r="40" spans="1:3" ht="14.25" x14ac:dyDescent="0.2">
      <c r="A40" s="51">
        <v>44841</v>
      </c>
      <c r="B40" s="47"/>
      <c r="C40" s="48"/>
    </row>
    <row r="41" spans="1:3" ht="14.25" x14ac:dyDescent="0.2">
      <c r="A41" s="51">
        <v>44841</v>
      </c>
      <c r="B41" s="47"/>
      <c r="C41" s="48"/>
    </row>
    <row r="42" spans="1:3" ht="14.25" x14ac:dyDescent="0.2">
      <c r="A42" s="51">
        <v>44841</v>
      </c>
      <c r="B42" s="47"/>
      <c r="C42" s="48"/>
    </row>
    <row r="43" spans="1:3" ht="14.25" x14ac:dyDescent="0.2"/>
  </sheetData>
  <hyperlinks>
    <hyperlink ref="C4" r:id="rId1" xr:uid="{AE4CA879-51EB-4B0B-A2A6-71CA811DE005}"/>
    <hyperlink ref="C10" r:id="rId2" display="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" xr:uid="{AD7017E5-7B54-4311-85BA-6CDB53421A9E}"/>
    <hyperlink ref="C12" r:id="rId3" display="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" xr:uid="{CF4215FA-6FD6-404B-9903-24DCD65E19E8}"/>
    <hyperlink ref="C13" r:id="rId4" display="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" xr:uid="{130F6040-D5B2-48CF-AB88-FDCA61C995E1}"/>
    <hyperlink ref="C15" r:id="rId5" display="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" xr:uid="{20FEDD1D-DC92-41B1-B3F2-45E775245081}"/>
    <hyperlink ref="C22" r:id="rId6" xr:uid="{7D1A921C-F118-469E-BD98-1D2F78319A49}"/>
    <hyperlink ref="C23" r:id="rId7" xr:uid="{49CC22C5-3FE8-4392-B55E-C1B3ABF553CF}"/>
    <hyperlink ref="C5" r:id="rId8" xr:uid="{EB3344CB-0674-474B-AB3B-FA2164796C6E}"/>
    <hyperlink ref="C8" r:id="rId9" xr:uid="{A7C433C2-E0CD-430C-8363-F2AE8C020455}"/>
    <hyperlink ref="C9" r:id="rId10" xr:uid="{BEE56946-AC49-4E3E-8348-8A3B0C43DFAB}"/>
    <hyperlink ref="C26" r:id="rId11" xr:uid="{446F00BE-7DC6-4FF8-A863-E2594B535266}"/>
  </hyperlinks>
  <pageMargins left="0.7" right="0.7" top="0.75" bottom="0.75" header="0" footer="0"/>
  <pageSetup orientation="portrait"/>
  <drawing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0CD2588F184446A82F0B14B5554E8E" ma:contentTypeVersion="7" ma:contentTypeDescription="Create a new document." ma:contentTypeScope="" ma:versionID="2410eebccfb24dac50a886a18c631f32">
  <xsd:schema xmlns:xsd="http://www.w3.org/2001/XMLSchema" xmlns:xs="http://www.w3.org/2001/XMLSchema" xmlns:p="http://schemas.microsoft.com/office/2006/metadata/properties" xmlns:ns3="50d67897-3669-4ebb-befc-92a766fd0fcb" xmlns:ns4="de9833e3-938e-4cc4-9ba0-60543af0dc30" targetNamespace="http://schemas.microsoft.com/office/2006/metadata/properties" ma:root="true" ma:fieldsID="06c9aa60febf64800c850ac129a2083f" ns3:_="" ns4:_="">
    <xsd:import namespace="50d67897-3669-4ebb-befc-92a766fd0fcb"/>
    <xsd:import namespace="de9833e3-938e-4cc4-9ba0-60543af0dc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67897-3669-4ebb-befc-92a766fd0f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833e3-938e-4cc4-9ba0-60543af0dc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F9CB6C-8DD5-4058-8194-FB573110F1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E2B4C8-72C9-4C9E-B2D4-9E4BD46D3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67897-3669-4ebb-befc-92a766fd0fcb"/>
    <ds:schemaRef ds:uri="de9833e3-938e-4cc4-9ba0-60543af0d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8A3ADF-7D1E-4D66-A522-B63EB17BC8D5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50d67897-3669-4ebb-befc-92a766fd0fcb"/>
    <ds:schemaRef ds:uri="http://schemas.microsoft.com/office/2006/metadata/properties"/>
    <ds:schemaRef ds:uri="http://schemas.openxmlformats.org/package/2006/metadata/core-properties"/>
    <ds:schemaRef ds:uri="de9833e3-938e-4cc4-9ba0-60543af0dc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BOM</vt:lpstr>
      <vt:lpstr>Part List</vt:lpstr>
      <vt:lpstr>Revisions</vt:lpstr>
      <vt:lpstr>Comments</vt:lpstr>
      <vt:lpstr>partID</vt:lpstr>
      <vt:lpstr>partlist</vt:lpstr>
      <vt:lpstr>valuevx42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Ritchie Leong</dc:creator>
  <cp:keywords/>
  <dc:description/>
  <cp:lastModifiedBy>Ritchie Leong</cp:lastModifiedBy>
  <cp:revision/>
  <dcterms:created xsi:type="dcterms:W3CDTF">2022-10-07T02:43:57Z</dcterms:created>
  <dcterms:modified xsi:type="dcterms:W3CDTF">2022-10-13T12:12:46Z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0x010100FA0CD2588F184446A82F0B14B5554E8E</vt:lpwstr>
  </property>
</Properties>
</file>