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filterPrivacy="1"/>
  <bookViews>
    <workbookView xWindow="0" yWindow="60" windowWidth="17250" windowHeight="6885" activeTab="1"/>
  </bookViews>
  <sheets>
    <sheet name="S22" sheetId="1" r:id="rId1"/>
    <sheet name="H2O&amp;CH4" sheetId="3" r:id="rId2"/>
  </sheets>
  <definedNames>
    <definedName name="_xlnm._FilterDatabase" localSheetId="0" hidden="1">'S22'!$I$1:$I$26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8" i="3" l="1"/>
  <c r="C18" i="3"/>
  <c r="C17" i="3"/>
  <c r="B18" i="3"/>
  <c r="B17" i="3"/>
  <c r="C8" i="3"/>
  <c r="C7" i="3"/>
  <c r="B8" i="3"/>
  <c r="B7" i="3"/>
  <c r="K18" i="1" l="1"/>
  <c r="J18" i="1"/>
  <c r="K3" i="1" l="1"/>
  <c r="J3" i="1"/>
  <c r="K16" i="1"/>
  <c r="J16" i="1"/>
  <c r="K7" i="1"/>
  <c r="J7" i="1"/>
  <c r="K15" i="1"/>
  <c r="J15" i="1"/>
  <c r="K26" i="1"/>
  <c r="J26" i="1"/>
  <c r="K11" i="1"/>
  <c r="J11" i="1"/>
  <c r="K25" i="1"/>
  <c r="J25" i="1"/>
  <c r="K17" i="1"/>
  <c r="J17" i="1"/>
  <c r="K9" i="1"/>
  <c r="J9" i="1"/>
  <c r="K5" i="1"/>
  <c r="J5" i="1"/>
  <c r="K6" i="1"/>
  <c r="J6" i="1"/>
  <c r="K8" i="1"/>
  <c r="J8" i="1"/>
  <c r="K20" i="1"/>
  <c r="J20" i="1"/>
  <c r="K13" i="1"/>
  <c r="K12" i="1"/>
  <c r="J12" i="1"/>
  <c r="K21" i="1"/>
  <c r="J21" i="1"/>
  <c r="J13" i="1"/>
  <c r="K23" i="1"/>
  <c r="J23" i="1"/>
  <c r="K24" i="1"/>
  <c r="J24" i="1"/>
  <c r="K14" i="1"/>
  <c r="J14" i="1"/>
  <c r="K22" i="1"/>
  <c r="J22" i="1"/>
  <c r="K4" i="1"/>
  <c r="J4" i="1"/>
  <c r="H4" i="1"/>
  <c r="H5" i="1"/>
  <c r="H6" i="1"/>
  <c r="H7" i="1"/>
  <c r="H8" i="1"/>
  <c r="H9" i="1"/>
  <c r="H11" i="1"/>
  <c r="H12" i="1"/>
  <c r="H13" i="1"/>
  <c r="H14" i="1"/>
  <c r="H15" i="1"/>
  <c r="H16" i="1"/>
  <c r="H17" i="1"/>
  <c r="H18" i="1"/>
  <c r="H20" i="1"/>
  <c r="H21" i="1"/>
  <c r="H22" i="1"/>
  <c r="H23" i="1"/>
  <c r="H24" i="1"/>
  <c r="H25" i="1"/>
  <c r="H26" i="1"/>
  <c r="H3" i="1"/>
  <c r="G26" i="1"/>
  <c r="G25" i="1"/>
  <c r="G24" i="1"/>
  <c r="G23" i="1"/>
  <c r="G22" i="1"/>
  <c r="G21" i="1"/>
  <c r="G20" i="1"/>
  <c r="G18" i="1"/>
  <c r="G17" i="1"/>
  <c r="G16" i="1"/>
  <c r="G15" i="1"/>
  <c r="G14" i="1"/>
  <c r="G13" i="1"/>
  <c r="G12" i="1"/>
  <c r="G11" i="1"/>
  <c r="G6" i="1"/>
  <c r="G5" i="1"/>
  <c r="G4" i="1"/>
  <c r="G3" i="1"/>
  <c r="G9" i="1"/>
  <c r="G8" i="1"/>
  <c r="G7" i="1"/>
</calcChain>
</file>

<file path=xl/sharedStrings.xml><?xml version="1.0" encoding="utf-8"?>
<sst xmlns="http://schemas.openxmlformats.org/spreadsheetml/2006/main" count="121" uniqueCount="76">
  <si>
    <t>2-pyridoxine 2-aminopyridine complex</t>
  </si>
  <si>
    <t>MP2/cc-pVTZ CP</t>
  </si>
  <si>
    <t>Adenine thymine complex stack</t>
  </si>
  <si>
    <t>Adenine thymine Watson-Crick complex</t>
  </si>
  <si>
    <t>Ammonia dimer</t>
  </si>
  <si>
    <t>CCSD(T)/cc-pVQZ noCP</t>
  </si>
  <si>
    <t>Benzene - Methane complex</t>
  </si>
  <si>
    <t>Benzene ammonia complex</t>
  </si>
  <si>
    <t>Benzene dimer parallel displaced</t>
  </si>
  <si>
    <t>Benzene dimer T-shaped</t>
  </si>
  <si>
    <t>Benzene HCN complex</t>
  </si>
  <si>
    <t>Benzene water complex</t>
  </si>
  <si>
    <t>Ethene dimer</t>
  </si>
  <si>
    <t>Ethene ethyne complex</t>
  </si>
  <si>
    <t>Formamide dimer</t>
  </si>
  <si>
    <t>MP2/cc-pVTZ noCP</t>
  </si>
  <si>
    <t>Formic acid dimer</t>
  </si>
  <si>
    <t>CCSD(T)/cc-pVTZ noCP</t>
  </si>
  <si>
    <t>Indole benzene complex stack</t>
  </si>
  <si>
    <t>Indole benzene T-shape complex</t>
  </si>
  <si>
    <t>Methane dimer</t>
  </si>
  <si>
    <t>Phenol dimer</t>
  </si>
  <si>
    <t>Pyrazine dimer</t>
  </si>
  <si>
    <t>Uracil dimer h-bonded</t>
  </si>
  <si>
    <t>Uracil dimer stack</t>
  </si>
  <si>
    <t>Water dimer</t>
  </si>
  <si>
    <t>Hydrogen bonded complexes</t>
    <phoneticPr fontId="1" type="noConversion"/>
  </si>
  <si>
    <t>Optimization level</t>
    <phoneticPr fontId="1" type="noConversion"/>
  </si>
  <si>
    <t>Mixed complexes</t>
    <phoneticPr fontId="1" type="noConversion"/>
  </si>
  <si>
    <t>Atom Number</t>
  </si>
  <si>
    <t>Monomer</t>
  </si>
  <si>
    <t>HCN</t>
  </si>
  <si>
    <t>Indole</t>
  </si>
  <si>
    <t>Methane</t>
  </si>
  <si>
    <t>Phenol</t>
  </si>
  <si>
    <t>Pyrazine</t>
  </si>
  <si>
    <t>Thymine</t>
  </si>
  <si>
    <t>Uracil</t>
  </si>
  <si>
    <t>Water</t>
  </si>
  <si>
    <t>2-Aminopyridine</t>
  </si>
  <si>
    <t>2-Pyridoxine</t>
  </si>
  <si>
    <t>Adenine</t>
  </si>
  <si>
    <t>Ammonia</t>
  </si>
  <si>
    <t>Benzene</t>
  </si>
  <si>
    <t>Ethene</t>
  </si>
  <si>
    <t>Ethyne</t>
  </si>
  <si>
    <t>Formamide</t>
  </si>
  <si>
    <t>Formic Acid</t>
  </si>
  <si>
    <t>CCSD(T) / CBS CP (kcal/mol)</t>
  </si>
  <si>
    <t>MP2 /CBS CP (kcal/mol)</t>
  </si>
  <si>
    <t>With predominant dispersion contribution</t>
  </si>
  <si>
    <t>E-fbgrand-nomin (eV)</t>
  </si>
  <si>
    <t>E-fbinter-nomin (eV)</t>
  </si>
  <si>
    <t>E-fbinter-nomin (kcal/mol)</t>
  </si>
  <si>
    <t>E-fbgrand-min (eV)</t>
  </si>
  <si>
    <t>E-fbinter-min (eV)</t>
  </si>
  <si>
    <t xml:space="preserve">System name </t>
  </si>
  <si>
    <t>E-fbinter-min (kcal/mol)</t>
  </si>
  <si>
    <t>No minimization</t>
  </si>
  <si>
    <t>Both monomer and dimer minimized</t>
  </si>
  <si>
    <t>Fdata-HCNOS-extended</t>
  </si>
  <si>
    <t>Fdata-HC/HO</t>
  </si>
  <si>
    <t>Fdata-HC-provided</t>
  </si>
  <si>
    <t>fireball.x</t>
  </si>
  <si>
    <t>fireball.18.10-intel64-double.x</t>
  </si>
  <si>
    <t>Water Dimer</t>
  </si>
  <si>
    <t>E interaction</t>
  </si>
  <si>
    <t>Methane Dimer</t>
  </si>
  <si>
    <t>CCSD(T)</t>
  </si>
  <si>
    <t>MP2</t>
  </si>
  <si>
    <t>1. Compilation of the fireball executable is good.</t>
  </si>
  <si>
    <t>* Fdata-HCNOS-extended &amp; Fdata-HC-provided are example interaction datasets that can be found on http://fireball.ftmc.uam.es/moodle/course/view.php?id=8</t>
  </si>
  <si>
    <t>** Fdata-HC/HO are interactions precalculated by me (Linghan)</t>
  </si>
  <si>
    <t>*** fireball.x is compiled by me (Linghan), fireball.18.10-intel64-double.x can be found on http://fireball.ftmc.uam.es/moodle/course/view.php?id=8</t>
  </si>
  <si>
    <t>Conclusion</t>
  </si>
  <si>
    <t>2. It is the difference in Fdata caused the problem. The cutoff is the main issue. Details of the cutoff choosen by software distributer can be found in info.dat.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</si>
</sst>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"/>
  </numFmts>
  <fonts count="7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rgb="FF0061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0" fillId="0" borderId="0"/>
    <xf numFmtId="0" fontId="3" fillId="2" borderId="0" applyNumberFormat="0" applyBorder="0" applyAlignment="0" applyProtection="0"/>
    <xf numFmtId="0" fontId="2" fillId="3" borderId="1" applyNumberFormat="0" applyFont="0" applyAlignment="0" applyProtection="0"/>
  </cellStyleXfs>
  <cellXfs count="11">
    <xf numFmtId="0" fontId="0" fillId="0" borderId="0" xfId="0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5" fillId="0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Alignment="1">
      <alignment horizontal="left" vertical="center"/>
    </xf>
    <xf numFmtId="164" fontId="4" fillId="0" borderId="0" xfId="0" applyNumberFormat="1" applyFont="1" applyAlignment="1">
      <alignment horizontal="center" vertical="center"/>
    </xf>
    <xf numFmtId="164" fontId="6" fillId="2" borderId="0" xfId="1" applyNumberFormat="1" applyFont="1" applyAlignment="1">
      <alignment horizontal="center" vertical="center"/>
    </xf>
    <xf numFmtId="164" fontId="0" fillId="3" borderId="1" xfId="2" applyNumberFormat="1" applyFont="1"/>
    <xf numFmtId="164" fontId="5" fillId="0" borderId="0" xfId="0" applyNumberFormat="1" applyFont="1" applyAlignment="1">
      <alignment horizontal="center" vertical="center"/>
    </xf>
  </cellXfs>
  <cellStyles count="3">
    <cellStyle name="Good" xfId="1" builtinId="26"/>
    <cellStyle name="Normal" xfId="0" builtinId="0"/>
    <cellStyle name="Note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6"/>
  <sheetViews>
    <sheetView zoomScaleNormal="100" workbookViewId="0">
      <pane xSplit="1" topLeftCell="B1" activePane="topRight" state="frozen"/>
      <selection pane="topRight" activeCell="D12" sqref="D12"/>
    </sheetView>
  </sheetViews>
  <sheetFormatPr defaultRowHeight="15"/>
  <cols>
    <col min="1" max="1" width="40.85546875" customWidth="1"/>
    <col min="2" max="2" width="30.140625" customWidth="1"/>
    <col min="3" max="3" width="9.140625" customWidth="1"/>
    <col min="4" max="4" width="20.5703125" customWidth="1"/>
    <col min="5" max="5" width="15.140625" customWidth="1"/>
    <col min="6" max="6" width="19.7109375" customWidth="1"/>
    <col min="7" max="7" width="18" customWidth="1"/>
    <col min="8" max="8" width="22.85546875" customWidth="1"/>
    <col min="9" max="9" width="20.28515625" customWidth="1"/>
    <col min="10" max="10" width="18" customWidth="1"/>
    <col min="11" max="11" width="14.5703125" customWidth="1"/>
  </cols>
  <sheetData>
    <row r="1" spans="1:11" ht="28.5">
      <c r="A1" s="2" t="s">
        <v>56</v>
      </c>
      <c r="B1" s="2" t="s">
        <v>27</v>
      </c>
      <c r="C1" s="2" t="s">
        <v>29</v>
      </c>
      <c r="D1" s="2" t="s">
        <v>48</v>
      </c>
      <c r="E1" s="2" t="s">
        <v>49</v>
      </c>
      <c r="F1" s="2" t="s">
        <v>51</v>
      </c>
      <c r="G1" s="2" t="s">
        <v>52</v>
      </c>
      <c r="H1" s="2" t="s">
        <v>53</v>
      </c>
      <c r="I1" s="2" t="s">
        <v>54</v>
      </c>
      <c r="J1" s="2" t="s">
        <v>55</v>
      </c>
      <c r="K1" s="2" t="s">
        <v>57</v>
      </c>
    </row>
    <row r="2" spans="1:11">
      <c r="A2" s="1" t="s">
        <v>26</v>
      </c>
      <c r="B2" s="1"/>
      <c r="C2" s="1"/>
      <c r="D2" s="1"/>
      <c r="E2" s="1"/>
      <c r="F2" s="1"/>
      <c r="G2" s="1"/>
      <c r="H2" s="1"/>
      <c r="I2" s="1"/>
      <c r="J2" s="1"/>
      <c r="K2" s="1"/>
    </row>
    <row r="3" spans="1:11">
      <c r="A3" s="3" t="s">
        <v>25</v>
      </c>
      <c r="B3" s="4" t="s">
        <v>5</v>
      </c>
      <c r="C3" s="4">
        <v>6</v>
      </c>
      <c r="D3" s="4">
        <v>-5.0199999999999996</v>
      </c>
      <c r="E3" s="4">
        <v>-5.03</v>
      </c>
      <c r="F3" s="4">
        <v>-932.44943909000006</v>
      </c>
      <c r="G3" s="4">
        <f>F3-F44-F44</f>
        <v>-0.39836869000009756</v>
      </c>
      <c r="H3" s="4">
        <f>G3*23.061</f>
        <v>-9.18678036009225</v>
      </c>
      <c r="I3" s="4">
        <v>-932.54962505000003</v>
      </c>
      <c r="J3" s="4">
        <f>I3-I44-I44</f>
        <v>-0.49471603000006326</v>
      </c>
      <c r="K3" s="4">
        <f t="shared" ref="K3:K9" si="0">J3*23.061</f>
        <v>-11.408646367831459</v>
      </c>
    </row>
    <row r="4" spans="1:11">
      <c r="A4" s="5" t="s">
        <v>4</v>
      </c>
      <c r="B4" s="1" t="s">
        <v>5</v>
      </c>
      <c r="C4" s="1">
        <v>8</v>
      </c>
      <c r="D4" s="1">
        <v>-3.17</v>
      </c>
      <c r="E4" s="1">
        <v>-3.2</v>
      </c>
      <c r="F4" s="1">
        <v>-633.83247260999997</v>
      </c>
      <c r="G4" s="1">
        <f>F4-F31-F31</f>
        <v>-0.19566102999999657</v>
      </c>
      <c r="H4" s="1">
        <f t="shared" ref="H4:H26" si="1">G4*23.061</f>
        <v>-4.5121390128299206</v>
      </c>
      <c r="I4" s="1">
        <v>-633.93455505999998</v>
      </c>
      <c r="J4" s="1">
        <f>I4-I31-I31</f>
        <v>-0.26689479999993182</v>
      </c>
      <c r="K4" s="1">
        <f t="shared" si="0"/>
        <v>-6.1548609827984277</v>
      </c>
    </row>
    <row r="5" spans="1:11">
      <c r="A5" s="5" t="s">
        <v>16</v>
      </c>
      <c r="B5" s="1" t="s">
        <v>17</v>
      </c>
      <c r="C5" s="1">
        <v>10</v>
      </c>
      <c r="D5" s="1">
        <v>-18.61</v>
      </c>
      <c r="E5" s="1">
        <v>-18.600000000000001</v>
      </c>
      <c r="F5" s="1">
        <v>-2115.4247979900001</v>
      </c>
      <c r="G5" s="1">
        <f>F5-F36-F36</f>
        <v>-1.8172908900000948</v>
      </c>
      <c r="H5" s="1">
        <f t="shared" si="1"/>
        <v>-41.908545214292189</v>
      </c>
      <c r="I5" s="1">
        <v>-2115.7950263600001</v>
      </c>
      <c r="J5" s="1">
        <f>I5-I36-I36</f>
        <v>-2.0620963400001528</v>
      </c>
      <c r="K5" s="1">
        <f t="shared" si="0"/>
        <v>-47.554003696743521</v>
      </c>
    </row>
    <row r="6" spans="1:11">
      <c r="A6" s="5" t="s">
        <v>14</v>
      </c>
      <c r="B6" s="1" t="s">
        <v>15</v>
      </c>
      <c r="C6" s="1">
        <v>12</v>
      </c>
      <c r="D6" s="1">
        <v>-15.96</v>
      </c>
      <c r="E6" s="1">
        <v>-15.86</v>
      </c>
      <c r="F6" s="1">
        <v>-1816.7014716799999</v>
      </c>
      <c r="G6" s="1">
        <f>F6-F35-F35</f>
        <v>-1.3646746800000074</v>
      </c>
      <c r="H6" s="1">
        <f t="shared" si="1"/>
        <v>-31.470762795480169</v>
      </c>
      <c r="I6" s="1">
        <v>-1817.31082244</v>
      </c>
      <c r="J6" s="1">
        <f>I6-I35-I35</f>
        <v>-1.5273254999999608</v>
      </c>
      <c r="K6" s="1">
        <f t="shared" si="0"/>
        <v>-35.221653355499093</v>
      </c>
    </row>
    <row r="7" spans="1:11">
      <c r="A7" s="5" t="s">
        <v>23</v>
      </c>
      <c r="B7" s="1" t="s">
        <v>1</v>
      </c>
      <c r="C7" s="1">
        <v>24</v>
      </c>
      <c r="D7" s="1">
        <v>-20.47</v>
      </c>
      <c r="E7" s="1">
        <v>-20.43</v>
      </c>
      <c r="F7" s="1">
        <v>-4193.0966072600004</v>
      </c>
      <c r="G7" s="1">
        <f>F7-F43-F43</f>
        <v>-1.6036230600002455</v>
      </c>
      <c r="H7" s="1">
        <f t="shared" si="1"/>
        <v>-36.981151386665658</v>
      </c>
      <c r="I7" s="1">
        <v>-4195.0755498300005</v>
      </c>
      <c r="J7" s="1">
        <f>I7-I43-I43</f>
        <v>-1.8485611300002347</v>
      </c>
      <c r="K7" s="1">
        <f t="shared" si="0"/>
        <v>-42.629668218935414</v>
      </c>
    </row>
    <row r="8" spans="1:11">
      <c r="A8" s="5" t="s">
        <v>0</v>
      </c>
      <c r="B8" s="1" t="s">
        <v>1</v>
      </c>
      <c r="C8" s="1">
        <v>25</v>
      </c>
      <c r="D8" s="1">
        <v>-16.71</v>
      </c>
      <c r="E8" s="1">
        <v>-17.37</v>
      </c>
      <c r="F8" s="1">
        <v>-2972.3887897099999</v>
      </c>
      <c r="G8" s="1">
        <f>F8-F28-F29</f>
        <v>-1.5867464399998426</v>
      </c>
      <c r="H8" s="1">
        <f t="shared" si="1"/>
        <v>-36.591959652836366</v>
      </c>
      <c r="I8" s="1">
        <v>-2975.0108733400002</v>
      </c>
      <c r="J8" s="1">
        <f>I8-I28-I29</f>
        <v>-1.8143025700003363</v>
      </c>
      <c r="K8" s="1">
        <f t="shared" si="0"/>
        <v>-41.839631566777754</v>
      </c>
    </row>
    <row r="9" spans="1:11">
      <c r="A9" s="5" t="s">
        <v>3</v>
      </c>
      <c r="B9" s="1" t="s">
        <v>1</v>
      </c>
      <c r="C9" s="1">
        <v>30</v>
      </c>
      <c r="D9" s="1">
        <v>-16.37</v>
      </c>
      <c r="E9" s="1">
        <v>-16.54</v>
      </c>
      <c r="F9" s="1">
        <v>-4491.4024936599999</v>
      </c>
      <c r="G9" s="1">
        <f>F9-F30-F42</f>
        <v>-1.4507729799997833</v>
      </c>
      <c r="H9" s="1">
        <f t="shared" si="1"/>
        <v>-33.456275691775005</v>
      </c>
      <c r="I9" s="1">
        <v>-4493.9817344800003</v>
      </c>
      <c r="J9" s="1">
        <f>I9-I30-I42</f>
        <v>-1.709549820000575</v>
      </c>
      <c r="K9" s="1">
        <f t="shared" si="0"/>
        <v>-39.423928399033258</v>
      </c>
    </row>
    <row r="10" spans="1:11">
      <c r="A10" s="5" t="s">
        <v>50</v>
      </c>
      <c r="B10" s="1"/>
      <c r="C10" s="1"/>
      <c r="D10" s="1"/>
      <c r="E10" s="1"/>
      <c r="F10" s="1"/>
      <c r="G10" s="1"/>
      <c r="H10" s="1"/>
      <c r="I10" s="1"/>
      <c r="J10" s="1"/>
      <c r="K10" s="1"/>
    </row>
    <row r="11" spans="1:11">
      <c r="A11" s="3" t="s">
        <v>20</v>
      </c>
      <c r="B11" s="4" t="s">
        <v>17</v>
      </c>
      <c r="C11" s="4">
        <v>10</v>
      </c>
      <c r="D11" s="4">
        <v>-0.53</v>
      </c>
      <c r="E11" s="4">
        <v>-0.51</v>
      </c>
      <c r="F11" s="4">
        <v>-435.57549759</v>
      </c>
      <c r="G11" s="4">
        <f>F11-F39-F39</f>
        <v>-3.9315069999986463E-2</v>
      </c>
      <c r="H11" s="4">
        <f t="shared" si="1"/>
        <v>-0.90664482926968781</v>
      </c>
      <c r="I11" s="4">
        <v>-436.08521417999998</v>
      </c>
      <c r="J11" s="4">
        <f>I11-I39-I39</f>
        <v>-0.25431068000000323</v>
      </c>
      <c r="K11" s="4">
        <f t="shared" ref="K11:K17" si="2">J11*23.061</f>
        <v>-5.8646585914800742</v>
      </c>
    </row>
    <row r="12" spans="1:11">
      <c r="A12" s="5" t="s">
        <v>12</v>
      </c>
      <c r="B12" s="1" t="s">
        <v>5</v>
      </c>
      <c r="C12" s="1">
        <v>12</v>
      </c>
      <c r="D12" s="1">
        <v>-1.51</v>
      </c>
      <c r="E12" s="1">
        <v>-1.62</v>
      </c>
      <c r="F12" s="1">
        <v>-743.54887423000002</v>
      </c>
      <c r="G12" s="1">
        <f>F12-F33-F33</f>
        <v>-0.17388406999998551</v>
      </c>
      <c r="H12" s="1">
        <f t="shared" si="1"/>
        <v>-4.0099405382696656</v>
      </c>
      <c r="I12" s="1">
        <v>-744.29053593000003</v>
      </c>
      <c r="J12" s="1">
        <f>I12-I33-I33</f>
        <v>-0.15927193000004536</v>
      </c>
      <c r="K12" s="1">
        <f t="shared" si="2"/>
        <v>-3.6729699777310461</v>
      </c>
    </row>
    <row r="13" spans="1:11">
      <c r="A13" s="5" t="s">
        <v>6</v>
      </c>
      <c r="B13" s="1" t="s">
        <v>1</v>
      </c>
      <c r="C13" s="1">
        <v>17</v>
      </c>
      <c r="D13" s="1">
        <v>-1.5</v>
      </c>
      <c r="E13" s="1">
        <v>-1.86</v>
      </c>
      <c r="F13" s="1">
        <v>-1242.8943572200001</v>
      </c>
      <c r="G13" s="1">
        <f>F13-F32-F39</f>
        <v>-0.11325322000004689</v>
      </c>
      <c r="H13" s="1">
        <f t="shared" si="1"/>
        <v>-2.6117325064210815</v>
      </c>
      <c r="I13" s="1">
        <v>-1244.4267592799999</v>
      </c>
      <c r="J13" s="1">
        <f>I13-I32-I39</f>
        <v>-5.1616699998930926E-3</v>
      </c>
      <c r="K13" s="1">
        <f t="shared" si="2"/>
        <v>-0.11903327186753461</v>
      </c>
    </row>
    <row r="14" spans="1:11">
      <c r="A14" s="5" t="s">
        <v>8</v>
      </c>
      <c r="B14" s="1" t="s">
        <v>1</v>
      </c>
      <c r="C14" s="1">
        <v>24</v>
      </c>
      <c r="D14" s="1">
        <v>-2.73</v>
      </c>
      <c r="E14" s="1">
        <v>-4.95</v>
      </c>
      <c r="F14" s="1">
        <v>-2050.3155570700001</v>
      </c>
      <c r="G14" s="1">
        <f>F14-F32-F32</f>
        <v>-0.28953159000002415</v>
      </c>
      <c r="H14" s="1">
        <f t="shared" si="1"/>
        <v>-6.6768879969905566</v>
      </c>
      <c r="I14" s="1">
        <v>-2053.4306896399999</v>
      </c>
      <c r="J14" s="1">
        <f>I14-I32-I32</f>
        <v>-0.41839791999973386</v>
      </c>
      <c r="K14" s="1">
        <f t="shared" si="2"/>
        <v>-9.6486744331138627</v>
      </c>
    </row>
    <row r="15" spans="1:11">
      <c r="A15" s="5" t="s">
        <v>22</v>
      </c>
      <c r="B15" s="1" t="s">
        <v>1</v>
      </c>
      <c r="C15" s="1">
        <v>20</v>
      </c>
      <c r="D15" s="1">
        <v>-4.42</v>
      </c>
      <c r="E15" s="1">
        <v>-6.9</v>
      </c>
      <c r="F15" s="1">
        <v>-2448.0570715600002</v>
      </c>
      <c r="G15" s="1">
        <f>F15-F41-F41</f>
        <v>-0.38038937999999689</v>
      </c>
      <c r="H15" s="1">
        <f t="shared" si="1"/>
        <v>-8.7721594921799291</v>
      </c>
      <c r="I15" s="1">
        <v>-2449.9390337999998</v>
      </c>
      <c r="J15" s="1">
        <f>I15-I41-I41</f>
        <v>-0.51210149999997157</v>
      </c>
      <c r="K15" s="1">
        <f t="shared" si="2"/>
        <v>-11.809572691499344</v>
      </c>
    </row>
    <row r="16" spans="1:11">
      <c r="A16" s="5" t="s">
        <v>24</v>
      </c>
      <c r="B16" s="1" t="s">
        <v>1</v>
      </c>
      <c r="C16" s="1">
        <v>24</v>
      </c>
      <c r="D16" s="1">
        <v>-9.8800000000000008</v>
      </c>
      <c r="E16" s="1">
        <v>-11.15</v>
      </c>
      <c r="F16" s="1">
        <v>-4192.1962167399997</v>
      </c>
      <c r="G16" s="1">
        <f>F16-F43-F43</f>
        <v>-0.70323253999958979</v>
      </c>
      <c r="H16" s="1">
        <f t="shared" si="1"/>
        <v>-16.21724560493054</v>
      </c>
      <c r="I16" s="1">
        <v>-4194.1194427</v>
      </c>
      <c r="J16" s="1">
        <f>I16-I43-I43</f>
        <v>-0.89245399999981601</v>
      </c>
      <c r="K16" s="1">
        <f t="shared" si="2"/>
        <v>-20.580881693995757</v>
      </c>
    </row>
    <row r="17" spans="1:11">
      <c r="A17" s="5" t="s">
        <v>18</v>
      </c>
      <c r="B17" s="1" t="s">
        <v>1</v>
      </c>
      <c r="C17" s="1">
        <v>28</v>
      </c>
      <c r="D17" s="1">
        <v>-5.22</v>
      </c>
      <c r="E17" s="1">
        <v>-8.1199999999999992</v>
      </c>
      <c r="F17" s="1">
        <v>-2647.38616529</v>
      </c>
      <c r="G17" s="1">
        <f>F17-F38-F32</f>
        <v>-0.43052611000007346</v>
      </c>
      <c r="H17" s="1">
        <f t="shared" si="1"/>
        <v>-9.9283626227116937</v>
      </c>
      <c r="I17" s="1">
        <v>-2651.1763167700001</v>
      </c>
      <c r="J17" s="1">
        <f>I17-I38-I32</f>
        <v>-0.61237729999993462</v>
      </c>
      <c r="K17" s="1">
        <f t="shared" si="2"/>
        <v>-14.122032915298492</v>
      </c>
    </row>
    <row r="18" spans="1:11">
      <c r="A18" s="5" t="s">
        <v>2</v>
      </c>
      <c r="B18" s="1" t="s">
        <v>1</v>
      </c>
      <c r="C18" s="1">
        <v>30</v>
      </c>
      <c r="D18" s="1">
        <v>-12.23</v>
      </c>
      <c r="E18" s="1">
        <v>-14.93</v>
      </c>
      <c r="F18" s="1">
        <v>-4490.9277815400001</v>
      </c>
      <c r="G18" s="1">
        <f>F18-F30-F42</f>
        <v>-0.97606085999996139</v>
      </c>
      <c r="H18" s="1">
        <f t="shared" si="1"/>
        <v>-22.50893949245911</v>
      </c>
      <c r="I18" s="1">
        <v>-4493.5458151299999</v>
      </c>
      <c r="J18" s="1">
        <f>I18-I30-I42</f>
        <v>-1.273630470000171</v>
      </c>
      <c r="K18" s="1">
        <f>J18*23.061</f>
        <v>-29.371192268673944</v>
      </c>
    </row>
    <row r="19" spans="1:11">
      <c r="A19" s="5" t="s">
        <v>28</v>
      </c>
      <c r="B19" s="1"/>
      <c r="C19" s="1"/>
      <c r="D19" s="1"/>
      <c r="E19" s="1"/>
      <c r="F19" s="1"/>
      <c r="G19" s="1"/>
      <c r="H19" s="1"/>
      <c r="I19" s="1"/>
      <c r="J19" s="1"/>
      <c r="K19" s="1"/>
    </row>
    <row r="20" spans="1:11">
      <c r="A20" s="5" t="s">
        <v>13</v>
      </c>
      <c r="B20" s="1" t="s">
        <v>5</v>
      </c>
      <c r="C20" s="1">
        <v>10</v>
      </c>
      <c r="D20" s="1">
        <v>-1.53</v>
      </c>
      <c r="E20" s="1">
        <v>-1.69</v>
      </c>
      <c r="F20" s="1">
        <v>-709.85957074999999</v>
      </c>
      <c r="G20" s="1">
        <f>F20-F33-F34</f>
        <v>-0.16320121999996218</v>
      </c>
      <c r="H20" s="1">
        <f t="shared" si="1"/>
        <v>-3.7635833344191276</v>
      </c>
      <c r="I20" s="1">
        <v>-710.50010855999994</v>
      </c>
      <c r="J20" s="1">
        <f>I20-I33-I34</f>
        <v>-0.14220958999993627</v>
      </c>
      <c r="K20" s="1">
        <f t="shared" ref="K20:K26" si="3">J20*23.061</f>
        <v>-3.2794953549885304</v>
      </c>
    </row>
    <row r="21" spans="1:11">
      <c r="A21" s="5" t="s">
        <v>11</v>
      </c>
      <c r="B21" s="1" t="s">
        <v>1</v>
      </c>
      <c r="C21" s="1">
        <v>15</v>
      </c>
      <c r="D21" s="1">
        <v>-3.28</v>
      </c>
      <c r="E21" s="1">
        <v>-3.61</v>
      </c>
      <c r="F21" s="1">
        <v>-1491.46091899</v>
      </c>
      <c r="G21" s="1">
        <f>F21-F32-F44</f>
        <v>-0.4223710499999811</v>
      </c>
      <c r="H21" s="1">
        <f t="shared" si="1"/>
        <v>-9.7402987840495641</v>
      </c>
      <c r="I21" s="1">
        <v>-1493.09723747</v>
      </c>
      <c r="J21" s="1">
        <f>I21-I32-I44</f>
        <v>-0.56363709999993716</v>
      </c>
      <c r="K21" s="1">
        <f t="shared" si="3"/>
        <v>-12.998035163098551</v>
      </c>
    </row>
    <row r="22" spans="1:11">
      <c r="A22" s="5" t="s">
        <v>7</v>
      </c>
      <c r="B22" s="1" t="s">
        <v>1</v>
      </c>
      <c r="C22" s="1">
        <v>16</v>
      </c>
      <c r="D22" s="1">
        <v>-2.35</v>
      </c>
      <c r="E22" s="1">
        <v>-2.72</v>
      </c>
      <c r="F22" s="1">
        <v>-1342.06383059</v>
      </c>
      <c r="G22" s="1">
        <f>F22-F32-F31</f>
        <v>-0.23241205999994463</v>
      </c>
      <c r="H22" s="1">
        <f t="shared" si="1"/>
        <v>-5.3596545156587228</v>
      </c>
      <c r="I22" s="1">
        <v>-1343.81686337</v>
      </c>
      <c r="J22" s="1">
        <f>I22-I32-I31</f>
        <v>-0.47688737999988007</v>
      </c>
      <c r="K22" s="1">
        <f t="shared" si="3"/>
        <v>-10.997499870177235</v>
      </c>
    </row>
    <row r="23" spans="1:11">
      <c r="A23" s="5" t="s">
        <v>10</v>
      </c>
      <c r="B23" s="1" t="s">
        <v>1</v>
      </c>
      <c r="C23" s="1">
        <v>15</v>
      </c>
      <c r="D23" s="1">
        <v>-4.46</v>
      </c>
      <c r="E23" s="1">
        <v>-5.16</v>
      </c>
      <c r="F23" s="1">
        <v>-1464.3251176700001</v>
      </c>
      <c r="G23" s="1">
        <f>F23-F32-F37</f>
        <v>-0.27414722000003167</v>
      </c>
      <c r="H23" s="1">
        <f t="shared" si="1"/>
        <v>-6.3221090404207301</v>
      </c>
      <c r="I23" s="1">
        <v>-1465.92511049</v>
      </c>
      <c r="J23" s="1">
        <f>I23-I32-I37</f>
        <v>-0.25195349999989958</v>
      </c>
      <c r="K23" s="1">
        <f t="shared" si="3"/>
        <v>-5.810299663497684</v>
      </c>
    </row>
    <row r="24" spans="1:11">
      <c r="A24" s="5" t="s">
        <v>9</v>
      </c>
      <c r="B24" s="1" t="s">
        <v>1</v>
      </c>
      <c r="C24" s="1">
        <v>24</v>
      </c>
      <c r="D24" s="1">
        <v>-2.74</v>
      </c>
      <c r="E24" s="1">
        <v>-3.62</v>
      </c>
      <c r="F24" s="1">
        <v>-2050.24326956</v>
      </c>
      <c r="G24" s="1">
        <f>F24-F32-F32</f>
        <v>-0.21724408000000039</v>
      </c>
      <c r="H24" s="1">
        <f t="shared" si="1"/>
        <v>-5.0098657288800093</v>
      </c>
      <c r="I24" s="1">
        <v>-2053.1996606500002</v>
      </c>
      <c r="J24" s="1">
        <f>I24-I32-I32</f>
        <v>-0.18736893000004784</v>
      </c>
      <c r="K24" s="1">
        <f t="shared" si="3"/>
        <v>-4.3209148947311036</v>
      </c>
    </row>
    <row r="25" spans="1:11">
      <c r="A25" s="5" t="s">
        <v>19</v>
      </c>
      <c r="B25" s="1" t="s">
        <v>1</v>
      </c>
      <c r="C25" s="1">
        <v>28</v>
      </c>
      <c r="D25" s="1">
        <v>-5.73</v>
      </c>
      <c r="E25" s="1">
        <v>-7.03</v>
      </c>
      <c r="F25" s="1">
        <v>-2647.3893454200002</v>
      </c>
      <c r="G25" s="1">
        <f>F25-F38-F32</f>
        <v>-0.43370624000021962</v>
      </c>
      <c r="H25" s="1">
        <f t="shared" si="1"/>
        <v>-10.001699600645065</v>
      </c>
      <c r="I25" s="1">
        <v>-2650.9665879099998</v>
      </c>
      <c r="J25" s="1">
        <f>I25-I38-I32</f>
        <v>-0.40264843999966615</v>
      </c>
      <c r="K25" s="1">
        <f t="shared" si="3"/>
        <v>-9.285475674832302</v>
      </c>
    </row>
    <row r="26" spans="1:11">
      <c r="A26" s="5" t="s">
        <v>21</v>
      </c>
      <c r="B26" s="1" t="s">
        <v>1</v>
      </c>
      <c r="C26" s="1">
        <v>26</v>
      </c>
      <c r="D26" s="1">
        <v>-7.05</v>
      </c>
      <c r="E26" s="1">
        <v>-7.76</v>
      </c>
      <c r="F26" s="1">
        <v>-2921.23414404</v>
      </c>
      <c r="G26" s="1">
        <f>F26-F40-F40</f>
        <v>-0.7264374599999428</v>
      </c>
      <c r="H26" s="1">
        <f t="shared" si="1"/>
        <v>-16.75237426505868</v>
      </c>
      <c r="I26" s="1">
        <v>-2924.0029491</v>
      </c>
      <c r="J26" s="1">
        <f>I26-I40-I40</f>
        <v>-0.92854850000003353</v>
      </c>
      <c r="K26" s="1">
        <f t="shared" si="3"/>
        <v>-21.413256958500774</v>
      </c>
    </row>
    <row r="27" spans="1:11">
      <c r="A27" s="1" t="s">
        <v>30</v>
      </c>
      <c r="B27" s="1"/>
      <c r="C27" s="1"/>
      <c r="D27" s="1"/>
      <c r="E27" s="1"/>
      <c r="F27" s="1"/>
      <c r="G27" s="1"/>
      <c r="H27" s="1"/>
      <c r="I27" s="1"/>
      <c r="J27" s="1"/>
      <c r="K27" s="1"/>
    </row>
    <row r="28" spans="1:11">
      <c r="A28" s="1" t="s">
        <v>39</v>
      </c>
      <c r="B28" s="1"/>
      <c r="C28" s="1"/>
      <c r="D28" s="1"/>
      <c r="E28" s="1"/>
      <c r="F28" s="1">
        <v>-1410.71868838</v>
      </c>
      <c r="G28" s="1"/>
      <c r="H28" s="1"/>
      <c r="I28" s="1">
        <v>-1411.9311109099999</v>
      </c>
      <c r="J28" s="1"/>
      <c r="K28" s="1"/>
    </row>
    <row r="29" spans="1:11">
      <c r="A29" s="1" t="s">
        <v>40</v>
      </c>
      <c r="B29" s="1"/>
      <c r="C29" s="1"/>
      <c r="D29" s="1"/>
      <c r="E29" s="1"/>
      <c r="F29" s="1">
        <v>-1560.08335489</v>
      </c>
      <c r="G29" s="1"/>
      <c r="H29" s="1"/>
      <c r="I29" s="1">
        <v>-1561.26545986</v>
      </c>
      <c r="J29" s="1"/>
      <c r="K29" s="1"/>
    </row>
    <row r="30" spans="1:11">
      <c r="A30" s="1" t="s">
        <v>41</v>
      </c>
      <c r="B30" s="1"/>
      <c r="C30" s="1"/>
      <c r="D30" s="1"/>
      <c r="E30" s="1"/>
      <c r="F30" s="1">
        <v>-2207.19076365</v>
      </c>
      <c r="G30" s="1"/>
      <c r="H30" s="1"/>
      <c r="I30" s="1">
        <v>-2208.4818033299998</v>
      </c>
      <c r="J30" s="1"/>
      <c r="K30" s="1"/>
    </row>
    <row r="31" spans="1:11">
      <c r="A31" s="1" t="s">
        <v>42</v>
      </c>
      <c r="B31" s="1"/>
      <c r="C31" s="1"/>
      <c r="D31" s="1"/>
      <c r="E31" s="1"/>
      <c r="F31" s="1">
        <v>-316.81840578999999</v>
      </c>
      <c r="G31" s="1"/>
      <c r="H31" s="1"/>
      <c r="I31" s="1">
        <v>-316.83383013000002</v>
      </c>
      <c r="J31" s="1"/>
      <c r="K31" s="1"/>
    </row>
    <row r="32" spans="1:11">
      <c r="A32" s="1" t="s">
        <v>43</v>
      </c>
      <c r="B32" s="1"/>
      <c r="C32" s="1"/>
      <c r="D32" s="1"/>
      <c r="E32" s="1"/>
      <c r="F32" s="1">
        <v>-1025.01301274</v>
      </c>
      <c r="G32" s="1"/>
      <c r="H32" s="1"/>
      <c r="I32" s="1">
        <v>-1026.5061458600001</v>
      </c>
      <c r="J32" s="1"/>
      <c r="K32" s="1"/>
    </row>
    <row r="33" spans="1:11">
      <c r="A33" s="1" t="s">
        <v>44</v>
      </c>
      <c r="B33" s="1"/>
      <c r="C33" s="1"/>
      <c r="D33" s="1"/>
      <c r="E33" s="1"/>
      <c r="F33" s="1">
        <v>-371.68749508000002</v>
      </c>
      <c r="G33" s="1"/>
      <c r="H33" s="1"/>
      <c r="I33" s="1">
        <v>-372.06563199999999</v>
      </c>
      <c r="J33" s="1"/>
      <c r="K33" s="1"/>
    </row>
    <row r="34" spans="1:11">
      <c r="A34" s="1" t="s">
        <v>45</v>
      </c>
      <c r="B34" s="1"/>
      <c r="C34" s="1"/>
      <c r="D34" s="1"/>
      <c r="E34" s="1"/>
      <c r="F34" s="1">
        <v>-338.00887445000001</v>
      </c>
      <c r="G34" s="1"/>
      <c r="H34" s="1"/>
      <c r="I34" s="1">
        <v>-338.29226697000001</v>
      </c>
      <c r="J34" s="1"/>
      <c r="K34" s="1"/>
    </row>
    <row r="35" spans="1:11">
      <c r="A35" s="1" t="s">
        <v>46</v>
      </c>
      <c r="B35" s="1"/>
      <c r="C35" s="1"/>
      <c r="D35" s="1"/>
      <c r="E35" s="1"/>
      <c r="F35" s="1">
        <v>-907.66839849999997</v>
      </c>
      <c r="G35" s="1"/>
      <c r="H35" s="1"/>
      <c r="I35" s="1">
        <v>-907.89174847000004</v>
      </c>
      <c r="J35" s="1"/>
      <c r="K35" s="1"/>
    </row>
    <row r="36" spans="1:11">
      <c r="A36" s="1" t="s">
        <v>47</v>
      </c>
      <c r="B36" s="1"/>
      <c r="C36" s="1"/>
      <c r="D36" s="1"/>
      <c r="E36" s="1"/>
      <c r="F36" s="1">
        <v>-1056.80375355</v>
      </c>
      <c r="G36" s="1"/>
      <c r="H36" s="1"/>
      <c r="I36" s="1">
        <v>-1056.86646501</v>
      </c>
      <c r="J36" s="1"/>
      <c r="K36" s="1"/>
    </row>
    <row r="37" spans="1:11">
      <c r="A37" s="1" t="s">
        <v>31</v>
      </c>
      <c r="B37" s="1"/>
      <c r="C37" s="1"/>
      <c r="D37" s="1"/>
      <c r="E37" s="1"/>
      <c r="F37" s="1">
        <v>-439.03795771</v>
      </c>
      <c r="G37" s="1"/>
      <c r="H37" s="1"/>
      <c r="I37" s="1">
        <v>-439.16701112999999</v>
      </c>
      <c r="J37" s="1"/>
      <c r="K37" s="1"/>
    </row>
    <row r="38" spans="1:11">
      <c r="A38" s="1" t="s">
        <v>32</v>
      </c>
      <c r="B38" s="1"/>
      <c r="C38" s="1"/>
      <c r="D38" s="1"/>
      <c r="E38" s="1"/>
      <c r="F38" s="1">
        <v>-1621.9426264399999</v>
      </c>
      <c r="G38" s="1"/>
      <c r="H38" s="1"/>
      <c r="I38" s="1">
        <v>-1624.0577936100001</v>
      </c>
      <c r="J38" s="1"/>
      <c r="K38" s="1"/>
    </row>
    <row r="39" spans="1:11">
      <c r="A39" s="1" t="s">
        <v>33</v>
      </c>
      <c r="B39" s="1"/>
      <c r="C39" s="1"/>
      <c r="D39" s="1"/>
      <c r="E39" s="1"/>
      <c r="F39" s="1">
        <v>-217.76809126000001</v>
      </c>
      <c r="G39" s="1"/>
      <c r="H39" s="1"/>
      <c r="I39" s="1">
        <v>-217.91545174999999</v>
      </c>
      <c r="J39" s="1"/>
      <c r="K39" s="1"/>
    </row>
    <row r="40" spans="1:11">
      <c r="A40" s="1" t="s">
        <v>34</v>
      </c>
      <c r="B40" s="1"/>
      <c r="C40" s="1"/>
      <c r="D40" s="1"/>
      <c r="E40" s="1"/>
      <c r="F40" s="1">
        <v>-1460.2538532900001</v>
      </c>
      <c r="G40" s="1"/>
      <c r="H40" s="1"/>
      <c r="I40" s="1">
        <v>-1461.5372003</v>
      </c>
      <c r="J40" s="1"/>
      <c r="K40" s="1"/>
    </row>
    <row r="41" spans="1:11">
      <c r="A41" s="1" t="s">
        <v>35</v>
      </c>
      <c r="B41" s="1"/>
      <c r="C41" s="1"/>
      <c r="D41" s="1"/>
      <c r="E41" s="1"/>
      <c r="F41" s="1">
        <v>-1223.8383410900001</v>
      </c>
      <c r="G41" s="1"/>
      <c r="H41" s="1"/>
      <c r="I41" s="1">
        <v>-1224.7134661499999</v>
      </c>
      <c r="J41" s="1"/>
      <c r="K41" s="1"/>
    </row>
    <row r="42" spans="1:11">
      <c r="A42" s="1" t="s">
        <v>36</v>
      </c>
      <c r="B42" s="1"/>
      <c r="C42" s="1"/>
      <c r="D42" s="1"/>
      <c r="E42" s="1"/>
      <c r="F42" s="1">
        <v>-2282.7609570300001</v>
      </c>
      <c r="G42" s="1"/>
      <c r="H42" s="1"/>
      <c r="I42" s="1">
        <v>-2283.7903813299999</v>
      </c>
      <c r="J42" s="1"/>
      <c r="K42" s="1"/>
    </row>
    <row r="43" spans="1:11">
      <c r="A43" s="1" t="s">
        <v>37</v>
      </c>
      <c r="B43" s="1"/>
      <c r="C43" s="1"/>
      <c r="D43" s="1"/>
      <c r="E43" s="1"/>
      <c r="F43" s="1">
        <v>-2095.7464921000001</v>
      </c>
      <c r="G43" s="1"/>
      <c r="H43" s="1"/>
      <c r="I43" s="1">
        <v>-2096.6134943500001</v>
      </c>
      <c r="J43" s="1"/>
      <c r="K43" s="1"/>
    </row>
    <row r="44" spans="1:11">
      <c r="A44" s="1" t="s">
        <v>38</v>
      </c>
      <c r="B44" s="1"/>
      <c r="C44" s="1"/>
      <c r="D44" s="1"/>
      <c r="E44" s="1"/>
      <c r="F44" s="1">
        <v>-466.02553519999998</v>
      </c>
      <c r="G44" s="1"/>
      <c r="H44" s="1"/>
      <c r="I44" s="1">
        <v>-466.02745450999998</v>
      </c>
      <c r="J44" s="1"/>
      <c r="K44" s="1"/>
    </row>
    <row r="46" spans="1:11">
      <c r="F46" t="s">
        <v>58</v>
      </c>
      <c r="I46" t="s">
        <v>59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tabSelected="1" topLeftCell="A16" zoomScale="140" zoomScaleNormal="140" workbookViewId="0">
      <selection activeCell="B37" sqref="B37"/>
    </sheetView>
  </sheetViews>
  <sheetFormatPr defaultRowHeight="14.25"/>
  <cols>
    <col min="1" max="1" width="28.140625" style="1" customWidth="1"/>
    <col min="2" max="2" width="24" style="1" customWidth="1"/>
    <col min="3" max="3" width="17.140625" style="1" customWidth="1"/>
    <col min="4" max="4" width="22" style="1" customWidth="1"/>
    <col min="5" max="5" width="9.140625" style="1"/>
    <col min="6" max="6" width="28.5703125" style="1" customWidth="1"/>
    <col min="7" max="7" width="24.42578125" style="1" customWidth="1"/>
    <col min="8" max="8" width="16.85546875" style="1" customWidth="1"/>
    <col min="9" max="9" width="19" style="1" customWidth="1"/>
    <col min="10" max="10" width="17.85546875" style="1" customWidth="1"/>
    <col min="11" max="16384" width="9.140625" style="1"/>
  </cols>
  <sheetData>
    <row r="1" spans="1:9" ht="15">
      <c r="A1" s="4" t="s">
        <v>38</v>
      </c>
      <c r="B1" s="1" t="s">
        <v>60</v>
      </c>
      <c r="C1" s="1" t="s">
        <v>61</v>
      </c>
      <c r="F1" s="4" t="s">
        <v>65</v>
      </c>
      <c r="G1" s="1" t="s">
        <v>60</v>
      </c>
      <c r="H1" s="1" t="s">
        <v>61</v>
      </c>
    </row>
    <row r="2" spans="1:9">
      <c r="A2" s="1" t="s">
        <v>63</v>
      </c>
      <c r="B2" s="7">
        <v>-466.85471296999998</v>
      </c>
      <c r="C2" s="7">
        <v>-466.0274665</v>
      </c>
      <c r="D2" s="7"/>
      <c r="E2" s="7"/>
      <c r="F2" s="7" t="s">
        <v>63</v>
      </c>
      <c r="G2" s="7">
        <v>-933.91178552999997</v>
      </c>
      <c r="H2" s="7">
        <v>-932.54960974000005</v>
      </c>
      <c r="I2" s="7"/>
    </row>
    <row r="3" spans="1:9">
      <c r="A3" s="1" t="s">
        <v>64</v>
      </c>
      <c r="B3" s="7">
        <v>-466.85471296999998</v>
      </c>
      <c r="C3" s="7">
        <v>-466.08521458000001</v>
      </c>
      <c r="D3" s="7"/>
      <c r="E3" s="7"/>
      <c r="F3" s="7" t="s">
        <v>64</v>
      </c>
      <c r="G3" s="7">
        <v>-933.91178551999997</v>
      </c>
      <c r="H3" s="7">
        <v>-932.54960974000005</v>
      </c>
      <c r="I3" s="7"/>
    </row>
    <row r="4" spans="1:9">
      <c r="B4" s="7"/>
      <c r="C4" s="7"/>
      <c r="D4" s="7"/>
      <c r="E4" s="7"/>
      <c r="F4" s="7"/>
      <c r="G4" s="7"/>
      <c r="H4" s="7"/>
      <c r="I4" s="7"/>
    </row>
    <row r="5" spans="1:9">
      <c r="B5" s="7"/>
      <c r="C5" s="7"/>
      <c r="D5" s="7"/>
      <c r="E5" s="7"/>
      <c r="F5" s="7"/>
      <c r="G5" s="7"/>
      <c r="H5" s="7"/>
      <c r="I5" s="7"/>
    </row>
    <row r="6" spans="1:9" ht="15">
      <c r="A6" s="4" t="s">
        <v>66</v>
      </c>
      <c r="B6" s="7" t="s">
        <v>60</v>
      </c>
      <c r="C6" s="7" t="s">
        <v>61</v>
      </c>
      <c r="D6" s="7"/>
      <c r="E6" s="7"/>
      <c r="F6" s="7" t="s">
        <v>68</v>
      </c>
      <c r="G6" s="7" t="s">
        <v>69</v>
      </c>
      <c r="H6" s="7"/>
      <c r="I6" s="7"/>
    </row>
    <row r="7" spans="1:9" ht="15">
      <c r="A7" s="1" t="s">
        <v>63</v>
      </c>
      <c r="B7" s="8">
        <f>(G2-B2-B2)*23.061</f>
        <v>-4.6666145049903358</v>
      </c>
      <c r="C7" s="7">
        <f>(H2-C2-C2)*23.061</f>
        <v>-11.407740301141047</v>
      </c>
      <c r="D7" s="7"/>
      <c r="E7" s="7"/>
      <c r="F7" s="9">
        <v>-5.0199999999999996</v>
      </c>
      <c r="G7" s="9">
        <v>-5.03</v>
      </c>
      <c r="H7" s="7"/>
      <c r="I7" s="7"/>
    </row>
    <row r="8" spans="1:9">
      <c r="A8" s="1" t="s">
        <v>64</v>
      </c>
      <c r="B8" s="8">
        <f>(G3-B3-B3)*23.061</f>
        <v>-4.6666142743801533</v>
      </c>
      <c r="C8" s="7">
        <f>(H3-C3-C3)*23.061</f>
        <v>-8.7442833553805706</v>
      </c>
      <c r="D8" s="7"/>
      <c r="E8" s="7"/>
      <c r="F8" s="7"/>
      <c r="G8" s="7"/>
      <c r="H8" s="7"/>
      <c r="I8" s="7"/>
    </row>
    <row r="9" spans="1:9">
      <c r="B9" s="7"/>
      <c r="C9" s="7"/>
      <c r="D9" s="7"/>
      <c r="E9" s="7"/>
      <c r="F9" s="7"/>
      <c r="G9" s="7"/>
      <c r="H9" s="7"/>
      <c r="I9" s="7"/>
    </row>
    <row r="10" spans="1:9">
      <c r="B10" s="7"/>
      <c r="C10" s="7"/>
      <c r="D10" s="7"/>
      <c r="E10" s="7"/>
      <c r="F10" s="7"/>
      <c r="G10" s="7"/>
      <c r="H10" s="7"/>
      <c r="I10" s="7"/>
    </row>
    <row r="11" spans="1:9" ht="15">
      <c r="A11" s="4" t="s">
        <v>33</v>
      </c>
      <c r="B11" s="7" t="s">
        <v>60</v>
      </c>
      <c r="C11" s="7" t="s">
        <v>61</v>
      </c>
      <c r="D11" s="7" t="s">
        <v>62</v>
      </c>
      <c r="E11" s="7"/>
      <c r="F11" s="10" t="s">
        <v>67</v>
      </c>
      <c r="G11" s="7" t="s">
        <v>60</v>
      </c>
      <c r="H11" s="7" t="s">
        <v>61</v>
      </c>
      <c r="I11" s="7" t="s">
        <v>62</v>
      </c>
    </row>
    <row r="12" spans="1:9">
      <c r="A12" s="1" t="s">
        <v>63</v>
      </c>
      <c r="B12" s="7">
        <v>-218.09811882</v>
      </c>
      <c r="C12" s="7">
        <v>-217.91545174999999</v>
      </c>
      <c r="D12" s="7"/>
      <c r="E12" s="7"/>
      <c r="F12" s="7" t="s">
        <v>63</v>
      </c>
      <c r="G12" s="7">
        <v>-436.18141127000001</v>
      </c>
      <c r="H12" s="7">
        <v>-436.08521458000001</v>
      </c>
      <c r="I12" s="7"/>
    </row>
    <row r="13" spans="1:9">
      <c r="A13" s="1" t="s">
        <v>64</v>
      </c>
      <c r="B13" s="7">
        <v>-218.09811880999999</v>
      </c>
      <c r="C13" s="7">
        <v>-217.91545174999999</v>
      </c>
      <c r="D13" s="7">
        <v>-216.17789346999999</v>
      </c>
      <c r="E13" s="7"/>
      <c r="F13" s="7" t="s">
        <v>64</v>
      </c>
      <c r="G13" s="7">
        <v>-436.18141133</v>
      </c>
      <c r="H13" s="7">
        <v>-436.08521458000001</v>
      </c>
      <c r="I13" s="7">
        <v>-432.37509517000001</v>
      </c>
    </row>
    <row r="14" spans="1:9">
      <c r="B14" s="7"/>
      <c r="C14" s="7"/>
      <c r="D14" s="7"/>
      <c r="E14" s="7"/>
      <c r="F14" s="7"/>
      <c r="G14" s="7"/>
      <c r="H14" s="7"/>
      <c r="I14" s="7"/>
    </row>
    <row r="15" spans="1:9">
      <c r="B15" s="7"/>
      <c r="C15" s="7"/>
      <c r="D15" s="7"/>
      <c r="E15" s="7"/>
      <c r="F15" s="7"/>
      <c r="G15" s="7"/>
      <c r="H15" s="7"/>
      <c r="I15" s="7"/>
    </row>
    <row r="16" spans="1:9" ht="15">
      <c r="A16" s="4" t="s">
        <v>66</v>
      </c>
      <c r="B16" s="7" t="s">
        <v>60</v>
      </c>
      <c r="C16" s="7" t="s">
        <v>61</v>
      </c>
      <c r="D16" s="7" t="s">
        <v>62</v>
      </c>
      <c r="E16" s="7"/>
      <c r="F16" s="7" t="s">
        <v>68</v>
      </c>
      <c r="G16" s="7" t="s">
        <v>69</v>
      </c>
      <c r="H16" s="7"/>
      <c r="I16" s="7"/>
    </row>
    <row r="17" spans="1:9" ht="15">
      <c r="A17" s="1" t="s">
        <v>63</v>
      </c>
      <c r="B17" s="7">
        <f>(G12-B12-B12)*23.061</f>
        <v>0.34191091856954375</v>
      </c>
      <c r="C17" s="7">
        <f>(H12-C12-C12)*23.061</f>
        <v>-5.8646678158808374</v>
      </c>
      <c r="D17" s="7"/>
      <c r="E17" s="7"/>
      <c r="F17" s="9">
        <v>-0.53</v>
      </c>
      <c r="G17" s="9">
        <v>-0.51</v>
      </c>
      <c r="H17" s="7"/>
      <c r="I17" s="7"/>
    </row>
    <row r="18" spans="1:9">
      <c r="A18" s="1" t="s">
        <v>64</v>
      </c>
      <c r="B18" s="7">
        <f>(G13-B13-B13)*23.061</f>
        <v>0.34190907368939111</v>
      </c>
      <c r="C18" s="7">
        <f>(H13-C13-C13)*23.061</f>
        <v>-5.8646678158808374</v>
      </c>
      <c r="D18" s="8">
        <f>(I13-D13-D13)*23.061</f>
        <v>-0.44526709203082016</v>
      </c>
      <c r="E18" s="7"/>
      <c r="F18" s="7"/>
      <c r="G18" s="7"/>
      <c r="H18" s="7"/>
      <c r="I18" s="7"/>
    </row>
    <row r="21" spans="1:9">
      <c r="A21" s="6" t="s">
        <v>71</v>
      </c>
    </row>
    <row r="22" spans="1:9">
      <c r="A22" s="6" t="s">
        <v>72</v>
      </c>
    </row>
    <row r="23" spans="1:9">
      <c r="A23" s="6" t="s">
        <v>73</v>
      </c>
    </row>
    <row r="24" spans="1:9">
      <c r="A24" s="6"/>
    </row>
    <row r="25" spans="1:9">
      <c r="A25" s="6"/>
    </row>
    <row r="26" spans="1:9">
      <c r="A26" s="6" t="s">
        <v>74</v>
      </c>
    </row>
    <row r="27" spans="1:9">
      <c r="A27" s="6" t="s">
        <v>70</v>
      </c>
    </row>
    <row r="28" spans="1:9">
      <c r="A28" s="6" t="s">
        <v>75</v>
      </c>
    </row>
    <row r="31" spans="1:9">
      <c r="A31" s="2"/>
      <c r="B31" s="2"/>
      <c r="C31" s="2"/>
      <c r="D31" s="2"/>
      <c r="E31" s="2"/>
      <c r="F31" s="2"/>
      <c r="G31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S22</vt:lpstr>
      <vt:lpstr>H2O&amp;CH4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2018-12-10T14:05:27Z</dcterms:modified>
</cp:coreProperties>
</file>