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G:\0-编辑-MG\000-编辑组项目\郑汉\9-2 P700 郑汉\P700 experimental raw data\"/>
    </mc:Choice>
  </mc:AlternateContent>
  <xr:revisionPtr revIDLastSave="0" documentId="13_ncr:1_{A24F2862-A5BA-4FA3-9FFE-76DA2EF9D0CF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PCR" sheetId="1" r:id="rId1"/>
    <sheet name="Elisa" sheetId="2" r:id="rId2"/>
    <sheet name="regression curve" sheetId="3" r:id="rId3"/>
    <sheet name="cytokin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7" i="4" l="1"/>
  <c r="K17" i="4"/>
  <c r="L16" i="4"/>
  <c r="K16" i="4"/>
  <c r="L15" i="4"/>
  <c r="K15" i="4"/>
  <c r="L11" i="4"/>
  <c r="K11" i="4"/>
  <c r="L10" i="4"/>
  <c r="K10" i="4"/>
  <c r="L9" i="4"/>
  <c r="K9" i="4"/>
  <c r="K4" i="4"/>
  <c r="L4" i="4"/>
  <c r="K5" i="4"/>
  <c r="L5" i="4"/>
  <c r="L3" i="4"/>
  <c r="K3" i="4"/>
  <c r="H16" i="4"/>
  <c r="I16" i="4"/>
  <c r="H17" i="4"/>
  <c r="I17" i="4"/>
  <c r="H10" i="4"/>
  <c r="I10" i="4"/>
  <c r="H11" i="4"/>
  <c r="I11" i="4"/>
  <c r="H4" i="4"/>
  <c r="I4" i="4"/>
  <c r="H5" i="4"/>
  <c r="I5" i="4"/>
  <c r="I15" i="4"/>
  <c r="H15" i="4"/>
  <c r="I9" i="4"/>
  <c r="H9" i="4"/>
  <c r="I3" i="4"/>
  <c r="H3" i="4"/>
  <c r="F17" i="4"/>
  <c r="F16" i="4"/>
  <c r="F15" i="4"/>
  <c r="C17" i="4"/>
  <c r="C16" i="4"/>
  <c r="C15" i="4"/>
  <c r="F11" i="4"/>
  <c r="F10" i="4"/>
  <c r="F9" i="4"/>
  <c r="C11" i="4"/>
  <c r="C10" i="4"/>
  <c r="C9" i="4"/>
  <c r="F5" i="4"/>
  <c r="F4" i="4"/>
  <c r="F3" i="4"/>
  <c r="C4" i="4"/>
  <c r="C5" i="4"/>
  <c r="C3" i="4"/>
  <c r="L29" i="1"/>
  <c r="K29" i="1"/>
  <c r="L28" i="1"/>
  <c r="K28" i="1"/>
  <c r="L27" i="1"/>
  <c r="K27" i="1"/>
  <c r="L23" i="1"/>
  <c r="K23" i="1"/>
  <c r="L22" i="1"/>
  <c r="K22" i="1"/>
  <c r="L21" i="1"/>
  <c r="K21" i="1"/>
  <c r="L17" i="1"/>
  <c r="K17" i="1"/>
  <c r="L16" i="1"/>
  <c r="K16" i="1"/>
  <c r="L15" i="1"/>
  <c r="K15" i="1"/>
  <c r="L11" i="1"/>
  <c r="K11" i="1"/>
  <c r="L10" i="1"/>
  <c r="K10" i="1"/>
  <c r="L9" i="1"/>
  <c r="K9" i="1"/>
  <c r="K4" i="1"/>
  <c r="L4" i="1"/>
  <c r="K5" i="1"/>
  <c r="L5" i="1"/>
  <c r="L3" i="1"/>
  <c r="K3" i="1"/>
  <c r="H28" i="1"/>
  <c r="I28" i="1"/>
  <c r="H29" i="1"/>
  <c r="I29" i="1"/>
  <c r="H22" i="1"/>
  <c r="I22" i="1"/>
  <c r="H23" i="1"/>
  <c r="I23" i="1"/>
  <c r="H16" i="1"/>
  <c r="I16" i="1"/>
  <c r="H17" i="1"/>
  <c r="I17" i="1"/>
  <c r="H10" i="1"/>
  <c r="I10" i="1"/>
  <c r="H11" i="1"/>
  <c r="I11" i="1"/>
  <c r="H4" i="1"/>
  <c r="I4" i="1"/>
  <c r="H5" i="1"/>
  <c r="I5" i="1"/>
  <c r="I27" i="1"/>
  <c r="H27" i="1"/>
  <c r="I21" i="1"/>
  <c r="H21" i="1"/>
  <c r="I15" i="1"/>
  <c r="H15" i="1"/>
  <c r="I9" i="1"/>
  <c r="H9" i="1"/>
  <c r="I3" i="1"/>
  <c r="H3" i="1"/>
  <c r="F29" i="1"/>
  <c r="F28" i="1"/>
  <c r="F27" i="1"/>
  <c r="C29" i="1"/>
  <c r="C28" i="1"/>
  <c r="C27" i="1"/>
  <c r="F23" i="1"/>
  <c r="F22" i="1"/>
  <c r="F21" i="1"/>
  <c r="C23" i="1"/>
  <c r="C22" i="1"/>
  <c r="C21" i="1"/>
  <c r="F17" i="1"/>
  <c r="F16" i="1"/>
  <c r="F15" i="1"/>
  <c r="C17" i="1"/>
  <c r="C16" i="1"/>
  <c r="C15" i="1"/>
  <c r="F11" i="1"/>
  <c r="F10" i="1"/>
  <c r="F9" i="1"/>
  <c r="C11" i="1"/>
  <c r="C10" i="1"/>
  <c r="C9" i="1"/>
  <c r="F5" i="1"/>
  <c r="F4" i="1"/>
  <c r="F3" i="1"/>
  <c r="C4" i="1"/>
  <c r="C5" i="1"/>
  <c r="C3" i="1"/>
</calcChain>
</file>

<file path=xl/sharedStrings.xml><?xml version="1.0" encoding="utf-8"?>
<sst xmlns="http://schemas.openxmlformats.org/spreadsheetml/2006/main" count="78" uniqueCount="17">
  <si>
    <t>CEACAM8</t>
  </si>
  <si>
    <t>NC</t>
    <phoneticPr fontId="1" type="noConversion"/>
  </si>
  <si>
    <t>LPS</t>
    <phoneticPr fontId="1" type="noConversion"/>
  </si>
  <si>
    <t>PGLYRP1</t>
    <phoneticPr fontId="1" type="noConversion"/>
  </si>
  <si>
    <t>MAPK14</t>
    <phoneticPr fontId="1" type="noConversion"/>
  </si>
  <si>
    <t>S100A12</t>
    <phoneticPr fontId="1" type="noConversion"/>
  </si>
  <si>
    <t>LCN2</t>
    <phoneticPr fontId="1" type="noConversion"/>
  </si>
  <si>
    <t>MPO (Fold Change)</t>
    <phoneticPr fontId="1" type="noConversion"/>
  </si>
  <si>
    <t>cf-DNA (Fold Change)</t>
    <phoneticPr fontId="1" type="noConversion"/>
  </si>
  <si>
    <t>Fold Change of MPO</t>
    <phoneticPr fontId="1" type="noConversion"/>
  </si>
  <si>
    <t>Fold Change of cf-DNA</t>
    <phoneticPr fontId="1" type="noConversion"/>
  </si>
  <si>
    <t>LPS concentration (ng/ml)</t>
  </si>
  <si>
    <t>IL1B</t>
    <phoneticPr fontId="1" type="noConversion"/>
  </si>
  <si>
    <t>si NC</t>
    <phoneticPr fontId="1" type="noConversion"/>
  </si>
  <si>
    <t>si MAPK14</t>
    <phoneticPr fontId="1" type="noConversion"/>
  </si>
  <si>
    <t>IL6</t>
    <phoneticPr fontId="1" type="noConversion"/>
  </si>
  <si>
    <t>IL18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</si>
</sst>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"/>
  <sheetViews>
    <sheetView tabSelected="1" workbookViewId="0">
      <selection activeCell="E21" sqref="E21"/>
    </sheetView>
  </sheetViews>
  <sheetFormatPr defaultRowHeight="14" x14ac:dyDescent="0.3"/>
  <cols>
    <col min="1" max="1" width="9.33203125" bestFit="1" customWidth="1"/>
  </cols>
  <sheetData>
    <row r="1" spans="1:12" x14ac:dyDescent="0.3">
      <c r="A1" t="s">
        <v>0</v>
      </c>
      <c r="H1" t="s">
        <v>0</v>
      </c>
      <c r="K1" t="s">
        <v>0</v>
      </c>
    </row>
    <row r="2" spans="1:12" x14ac:dyDescent="0.3">
      <c r="A2" t="s">
        <v>1</v>
      </c>
      <c r="D2" t="s">
        <v>2</v>
      </c>
      <c r="H2" t="s">
        <v>1</v>
      </c>
      <c r="I2" t="s">
        <v>2</v>
      </c>
      <c r="K2" t="s">
        <v>1</v>
      </c>
      <c r="L2" t="s">
        <v>2</v>
      </c>
    </row>
    <row r="3" spans="1:12" x14ac:dyDescent="0.3">
      <c r="A3">
        <v>8.82</v>
      </c>
      <c r="B3">
        <v>18.510000000000002</v>
      </c>
      <c r="C3">
        <f>B3-A3</f>
        <v>9.6900000000000013</v>
      </c>
      <c r="D3">
        <v>9.0500000000000007</v>
      </c>
      <c r="E3">
        <v>18.3</v>
      </c>
      <c r="F3">
        <f>E3-D3</f>
        <v>9.25</v>
      </c>
      <c r="H3">
        <f>C3-9.69</f>
        <v>0</v>
      </c>
      <c r="I3">
        <f>F3-9.69</f>
        <v>-0.4399999999999995</v>
      </c>
      <c r="K3">
        <f>POWER(2,-H3)</f>
        <v>1</v>
      </c>
      <c r="L3">
        <f>POWER(2,-I3)</f>
        <v>1.3566043274476713</v>
      </c>
    </row>
    <row r="4" spans="1:12" x14ac:dyDescent="0.3">
      <c r="A4">
        <v>8.9600000000000009</v>
      </c>
      <c r="B4">
        <v>18.48</v>
      </c>
      <c r="C4">
        <f t="shared" ref="C4:C5" si="0">B4-A4</f>
        <v>9.52</v>
      </c>
      <c r="D4">
        <v>9.3699999999999992</v>
      </c>
      <c r="E4">
        <v>17.87</v>
      </c>
      <c r="F4">
        <f t="shared" ref="F4:F5" si="1">E4-D4</f>
        <v>8.5000000000000018</v>
      </c>
      <c r="H4">
        <f t="shared" ref="H4:H5" si="2">C4-9.69</f>
        <v>-0.16999999999999993</v>
      </c>
      <c r="I4">
        <f t="shared" ref="I4:I5" si="3">F4-9.69</f>
        <v>-1.1899999999999977</v>
      </c>
      <c r="K4">
        <f t="shared" ref="K4:K5" si="4">POWER(2,-H4)</f>
        <v>1.1250584846888094</v>
      </c>
      <c r="L4">
        <f t="shared" ref="L4:L5" si="5">POWER(2,-I4)</f>
        <v>2.2815274317368437</v>
      </c>
    </row>
    <row r="5" spans="1:12" x14ac:dyDescent="0.3">
      <c r="A5">
        <v>8.66</v>
      </c>
      <c r="B5">
        <v>17.88</v>
      </c>
      <c r="C5">
        <f t="shared" si="0"/>
        <v>9.2199999999999989</v>
      </c>
      <c r="D5">
        <v>9.2799999999999994</v>
      </c>
      <c r="E5">
        <v>18.27</v>
      </c>
      <c r="F5">
        <f t="shared" si="1"/>
        <v>8.99</v>
      </c>
      <c r="H5">
        <f t="shared" si="2"/>
        <v>-0.47000000000000064</v>
      </c>
      <c r="I5">
        <f t="shared" si="3"/>
        <v>-0.69999999999999929</v>
      </c>
      <c r="K5">
        <f t="shared" si="4"/>
        <v>1.3851094681109253</v>
      </c>
      <c r="L5">
        <f t="shared" si="5"/>
        <v>1.6245047927124703</v>
      </c>
    </row>
    <row r="7" spans="1:12" x14ac:dyDescent="0.3">
      <c r="A7" t="s">
        <v>3</v>
      </c>
      <c r="H7" t="s">
        <v>3</v>
      </c>
      <c r="K7" t="s">
        <v>3</v>
      </c>
    </row>
    <row r="8" spans="1:12" x14ac:dyDescent="0.3">
      <c r="A8" t="s">
        <v>1</v>
      </c>
      <c r="D8" t="s">
        <v>2</v>
      </c>
      <c r="H8" t="s">
        <v>1</v>
      </c>
      <c r="I8" t="s">
        <v>2</v>
      </c>
      <c r="K8" t="s">
        <v>1</v>
      </c>
      <c r="L8" t="s">
        <v>2</v>
      </c>
    </row>
    <row r="9" spans="1:12" x14ac:dyDescent="0.3">
      <c r="A9">
        <v>8.82</v>
      </c>
      <c r="B9">
        <v>23.24</v>
      </c>
      <c r="C9">
        <f>B9-A9</f>
        <v>14.419999999999998</v>
      </c>
      <c r="D9">
        <v>9.0500000000000007</v>
      </c>
      <c r="E9">
        <v>22.41</v>
      </c>
      <c r="F9">
        <f>E9-D9</f>
        <v>13.36</v>
      </c>
      <c r="H9">
        <f>C9-14.42</f>
        <v>0</v>
      </c>
      <c r="I9">
        <f>F9-14.42</f>
        <v>-1.0600000000000005</v>
      </c>
      <c r="K9">
        <f>POWER(2,-H9)</f>
        <v>1</v>
      </c>
      <c r="L9">
        <f>POWER(2,-I9)</f>
        <v>2.0849315216822437</v>
      </c>
    </row>
    <row r="10" spans="1:12" x14ac:dyDescent="0.3">
      <c r="A10">
        <v>8.9600000000000009</v>
      </c>
      <c r="B10">
        <v>23.2</v>
      </c>
      <c r="C10">
        <f t="shared" ref="C10:C11" si="6">B10-A10</f>
        <v>14.239999999999998</v>
      </c>
      <c r="D10">
        <v>9.3699999999999992</v>
      </c>
      <c r="E10">
        <v>22.95</v>
      </c>
      <c r="F10">
        <f t="shared" ref="F10:F11" si="7">E10-D10</f>
        <v>13.58</v>
      </c>
      <c r="H10">
        <f t="shared" ref="H10:H11" si="8">C10-14.42</f>
        <v>-0.18000000000000149</v>
      </c>
      <c r="I10">
        <f t="shared" ref="I10:I11" si="9">F10-14.42</f>
        <v>-0.83999999999999986</v>
      </c>
      <c r="K10">
        <f t="shared" ref="K10:K11" si="10">POWER(2,-H10)</f>
        <v>1.1328838852957999</v>
      </c>
      <c r="L10">
        <f t="shared" ref="L10:L11" si="11">POWER(2,-I10)</f>
        <v>1.7900501418559447</v>
      </c>
    </row>
    <row r="11" spans="1:12" x14ac:dyDescent="0.3">
      <c r="A11">
        <v>8.66</v>
      </c>
      <c r="B11">
        <v>23.02</v>
      </c>
      <c r="C11">
        <f t="shared" si="6"/>
        <v>14.36</v>
      </c>
      <c r="D11">
        <v>9.2799999999999994</v>
      </c>
      <c r="E11">
        <v>22.49</v>
      </c>
      <c r="F11">
        <f t="shared" si="7"/>
        <v>13.209999999999999</v>
      </c>
      <c r="H11">
        <f t="shared" si="8"/>
        <v>-6.0000000000000497E-2</v>
      </c>
      <c r="I11">
        <f t="shared" si="9"/>
        <v>-1.2100000000000009</v>
      </c>
      <c r="K11">
        <f t="shared" si="10"/>
        <v>1.0424657608411216</v>
      </c>
      <c r="L11">
        <f t="shared" si="11"/>
        <v>2.3133763678105761</v>
      </c>
    </row>
    <row r="13" spans="1:12" x14ac:dyDescent="0.3">
      <c r="A13" t="s">
        <v>4</v>
      </c>
      <c r="H13" t="s">
        <v>4</v>
      </c>
      <c r="K13" t="s">
        <v>4</v>
      </c>
    </row>
    <row r="14" spans="1:12" x14ac:dyDescent="0.3">
      <c r="A14" t="s">
        <v>1</v>
      </c>
      <c r="D14" t="s">
        <v>2</v>
      </c>
      <c r="H14" t="s">
        <v>1</v>
      </c>
      <c r="I14" t="s">
        <v>2</v>
      </c>
      <c r="K14" t="s">
        <v>1</v>
      </c>
      <c r="L14" t="s">
        <v>2</v>
      </c>
    </row>
    <row r="15" spans="1:12" x14ac:dyDescent="0.3">
      <c r="A15">
        <v>8.82</v>
      </c>
      <c r="B15">
        <v>23.87</v>
      </c>
      <c r="C15">
        <f>B15-A15</f>
        <v>15.05</v>
      </c>
      <c r="D15">
        <v>9.0500000000000007</v>
      </c>
      <c r="E15">
        <v>14.69</v>
      </c>
      <c r="F15">
        <f>E15-D15</f>
        <v>5.6399999999999988</v>
      </c>
      <c r="H15">
        <f>C15-15.05</f>
        <v>0</v>
      </c>
      <c r="I15">
        <f>F15-15.05</f>
        <v>-9.4100000000000019</v>
      </c>
      <c r="K15">
        <f>POWER(2,-H15)</f>
        <v>1</v>
      </c>
      <c r="L15">
        <f>POWER(2,-I15)</f>
        <v>680.28713681741465</v>
      </c>
    </row>
    <row r="16" spans="1:12" x14ac:dyDescent="0.3">
      <c r="A16">
        <v>8.9600000000000009</v>
      </c>
      <c r="B16">
        <v>23.4</v>
      </c>
      <c r="C16">
        <f t="shared" ref="C16:C17" si="12">B16-A16</f>
        <v>14.439999999999998</v>
      </c>
      <c r="D16">
        <v>9.3699999999999992</v>
      </c>
      <c r="E16">
        <v>14.33</v>
      </c>
      <c r="F16">
        <f t="shared" ref="F16:F17" si="13">E16-D16</f>
        <v>4.9600000000000009</v>
      </c>
      <c r="H16">
        <f t="shared" ref="H16:H17" si="14">C16-15.05</f>
        <v>-0.61000000000000298</v>
      </c>
      <c r="I16">
        <f t="shared" ref="I16:I17" si="15">F16-15.05</f>
        <v>-10.09</v>
      </c>
      <c r="K16">
        <f t="shared" ref="K16:K17" si="16">POWER(2,-H16)</f>
        <v>1.5262592089605622</v>
      </c>
      <c r="L16">
        <f t="shared" ref="L16:L17" si="17">POWER(2,-I16)</f>
        <v>1089.9150668322402</v>
      </c>
    </row>
    <row r="17" spans="1:12" x14ac:dyDescent="0.3">
      <c r="A17">
        <v>8.66</v>
      </c>
      <c r="B17">
        <v>23.29</v>
      </c>
      <c r="C17">
        <f t="shared" si="12"/>
        <v>14.629999999999999</v>
      </c>
      <c r="D17">
        <v>9.2799999999999994</v>
      </c>
      <c r="E17">
        <v>14.92</v>
      </c>
      <c r="F17">
        <f t="shared" si="13"/>
        <v>5.6400000000000006</v>
      </c>
      <c r="H17">
        <f t="shared" si="14"/>
        <v>-0.42000000000000171</v>
      </c>
      <c r="I17">
        <f t="shared" si="15"/>
        <v>-9.41</v>
      </c>
      <c r="K17">
        <f t="shared" si="16"/>
        <v>1.3379275547861136</v>
      </c>
      <c r="L17">
        <f t="shared" si="17"/>
        <v>680.28713681741408</v>
      </c>
    </row>
    <row r="19" spans="1:12" x14ac:dyDescent="0.3">
      <c r="A19" t="s">
        <v>5</v>
      </c>
      <c r="H19" t="s">
        <v>5</v>
      </c>
      <c r="K19" t="s">
        <v>5</v>
      </c>
    </row>
    <row r="20" spans="1:12" x14ac:dyDescent="0.3">
      <c r="A20" t="s">
        <v>1</v>
      </c>
      <c r="D20" t="s">
        <v>2</v>
      </c>
      <c r="H20" t="s">
        <v>1</v>
      </c>
      <c r="I20" t="s">
        <v>2</v>
      </c>
      <c r="K20" t="s">
        <v>1</v>
      </c>
      <c r="L20" t="s">
        <v>2</v>
      </c>
    </row>
    <row r="21" spans="1:12" x14ac:dyDescent="0.3">
      <c r="A21">
        <v>8.82</v>
      </c>
      <c r="B21">
        <v>23.35</v>
      </c>
      <c r="C21">
        <f>B21-A21</f>
        <v>14.530000000000001</v>
      </c>
      <c r="D21">
        <v>9.0500000000000007</v>
      </c>
      <c r="E21">
        <v>17.91</v>
      </c>
      <c r="F21">
        <f>E21-D21</f>
        <v>8.86</v>
      </c>
      <c r="H21">
        <f>C21-14.53</f>
        <v>0</v>
      </c>
      <c r="I21">
        <f>F21-14.53</f>
        <v>-5.67</v>
      </c>
      <c r="K21">
        <f>POWER(2,-H21)</f>
        <v>1</v>
      </c>
      <c r="L21">
        <f>POWER(2,-I21)</f>
        <v>50.914334960314783</v>
      </c>
    </row>
    <row r="22" spans="1:12" x14ac:dyDescent="0.3">
      <c r="A22">
        <v>8.9600000000000009</v>
      </c>
      <c r="B22">
        <v>22.98</v>
      </c>
      <c r="C22">
        <f t="shared" ref="C22:C23" si="18">B22-A22</f>
        <v>14.02</v>
      </c>
      <c r="D22">
        <v>9.3699999999999992</v>
      </c>
      <c r="E22">
        <v>17.79</v>
      </c>
      <c r="F22">
        <f t="shared" ref="F22:F23" si="19">E22-D22</f>
        <v>8.42</v>
      </c>
      <c r="H22">
        <f t="shared" ref="H22:H23" si="20">C22-14.53</f>
        <v>-0.50999999999999979</v>
      </c>
      <c r="I22">
        <f t="shared" ref="I22:I23" si="21">F22-14.53</f>
        <v>-6.1099999999999994</v>
      </c>
      <c r="K22">
        <f t="shared" ref="K22:K23" si="22">POWER(2,-H22)</f>
        <v>1.4240501955970715</v>
      </c>
      <c r="L22">
        <f t="shared" ref="L22:L23" si="23">POWER(2,-I22)</f>
        <v>69.070607136283272</v>
      </c>
    </row>
    <row r="23" spans="1:12" x14ac:dyDescent="0.3">
      <c r="A23">
        <v>8.66</v>
      </c>
      <c r="B23">
        <v>23.79</v>
      </c>
      <c r="C23">
        <f t="shared" si="18"/>
        <v>15.129999999999999</v>
      </c>
      <c r="D23">
        <v>9.2799999999999994</v>
      </c>
      <c r="E23">
        <v>17.59</v>
      </c>
      <c r="F23">
        <f t="shared" si="19"/>
        <v>8.31</v>
      </c>
      <c r="H23">
        <f t="shared" si="20"/>
        <v>0.59999999999999964</v>
      </c>
      <c r="I23">
        <f t="shared" si="21"/>
        <v>-6.2199999999999989</v>
      </c>
      <c r="K23">
        <f t="shared" si="22"/>
        <v>0.65975395538644732</v>
      </c>
      <c r="L23">
        <f t="shared" si="23"/>
        <v>74.542949533981115</v>
      </c>
    </row>
    <row r="25" spans="1:12" x14ac:dyDescent="0.3">
      <c r="A25" t="s">
        <v>6</v>
      </c>
      <c r="H25" t="s">
        <v>6</v>
      </c>
      <c r="K25" t="s">
        <v>6</v>
      </c>
    </row>
    <row r="26" spans="1:12" x14ac:dyDescent="0.3">
      <c r="A26" t="s">
        <v>1</v>
      </c>
      <c r="D26" t="s">
        <v>2</v>
      </c>
      <c r="H26" t="s">
        <v>1</v>
      </c>
      <c r="I26" t="s">
        <v>2</v>
      </c>
      <c r="K26" t="s">
        <v>1</v>
      </c>
      <c r="L26" t="s">
        <v>2</v>
      </c>
    </row>
    <row r="27" spans="1:12" x14ac:dyDescent="0.3">
      <c r="A27">
        <v>8.82</v>
      </c>
      <c r="B27">
        <v>21.63</v>
      </c>
      <c r="C27">
        <f>B27-A27</f>
        <v>12.809999999999999</v>
      </c>
      <c r="D27">
        <v>9.0500000000000007</v>
      </c>
      <c r="E27">
        <v>21.41</v>
      </c>
      <c r="F27">
        <f>E27-D27</f>
        <v>12.36</v>
      </c>
      <c r="H27">
        <f>C27-12.81</f>
        <v>0</v>
      </c>
      <c r="I27">
        <f>F27-12.81</f>
        <v>-0.45000000000000107</v>
      </c>
      <c r="K27">
        <f>POWER(2,-H27)</f>
        <v>1</v>
      </c>
      <c r="L27">
        <f>POWER(2,-I27)</f>
        <v>1.3660402567543966</v>
      </c>
    </row>
    <row r="28" spans="1:12" x14ac:dyDescent="0.3">
      <c r="A28">
        <v>8.9600000000000009</v>
      </c>
      <c r="B28">
        <v>21.41</v>
      </c>
      <c r="C28">
        <f t="shared" ref="C28:C29" si="24">B28-A28</f>
        <v>12.45</v>
      </c>
      <c r="D28">
        <v>9.3699999999999992</v>
      </c>
      <c r="E28">
        <v>21.56</v>
      </c>
      <c r="F28">
        <f t="shared" ref="F28:F29" si="25">E28-D28</f>
        <v>12.19</v>
      </c>
      <c r="H28">
        <f t="shared" ref="H28:H29" si="26">C28-12.81</f>
        <v>-0.36000000000000121</v>
      </c>
      <c r="I28">
        <f t="shared" ref="I28:I29" si="27">F28-12.81</f>
        <v>-0.62000000000000099</v>
      </c>
      <c r="K28">
        <f t="shared" ref="K28:K29" si="28">POWER(2,-H28)</f>
        <v>1.2834258975629051</v>
      </c>
      <c r="L28">
        <f t="shared" ref="L28:L29" si="29">POWER(2,-I28)</f>
        <v>1.5368751812880135</v>
      </c>
    </row>
    <row r="29" spans="1:12" x14ac:dyDescent="0.3">
      <c r="A29">
        <v>8.66</v>
      </c>
      <c r="B29">
        <v>21.22</v>
      </c>
      <c r="C29">
        <f t="shared" si="24"/>
        <v>12.559999999999999</v>
      </c>
      <c r="D29">
        <v>9.2799999999999994</v>
      </c>
      <c r="E29">
        <v>21.37</v>
      </c>
      <c r="F29">
        <f t="shared" si="25"/>
        <v>12.090000000000002</v>
      </c>
      <c r="H29">
        <f t="shared" si="26"/>
        <v>-0.25000000000000178</v>
      </c>
      <c r="I29">
        <f t="shared" si="27"/>
        <v>-0.71999999999999886</v>
      </c>
      <c r="K29">
        <f t="shared" si="28"/>
        <v>1.1892071150027226</v>
      </c>
      <c r="L29">
        <f t="shared" si="29"/>
        <v>1.6471820345351449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624E8-2A41-47A5-94F7-2908E893BCD9}">
  <dimension ref="A1:F11"/>
  <sheetViews>
    <sheetView workbookViewId="0">
      <selection activeCell="A9" sqref="A9:F11"/>
    </sheetView>
  </sheetViews>
  <sheetFormatPr defaultRowHeight="14" x14ac:dyDescent="0.3"/>
  <cols>
    <col min="1" max="1" width="14.5" customWidth="1"/>
  </cols>
  <sheetData>
    <row r="1" spans="1:6" x14ac:dyDescent="0.3">
      <c r="A1" t="s">
        <v>7</v>
      </c>
    </row>
    <row r="2" spans="1:6" x14ac:dyDescent="0.3">
      <c r="A2">
        <v>0</v>
      </c>
      <c r="B2">
        <v>10</v>
      </c>
      <c r="C2">
        <v>20</v>
      </c>
      <c r="D2">
        <v>50</v>
      </c>
      <c r="E2">
        <v>100</v>
      </c>
      <c r="F2">
        <v>1000</v>
      </c>
    </row>
    <row r="3" spans="1:6" x14ac:dyDescent="0.3">
      <c r="A3">
        <v>1.1850000000000001</v>
      </c>
      <c r="B3">
        <v>1.728</v>
      </c>
      <c r="C3">
        <v>2.8250000000000002</v>
      </c>
      <c r="D3">
        <v>2.7210000000000001</v>
      </c>
      <c r="E3">
        <v>3.5670000000000002</v>
      </c>
      <c r="F3">
        <v>5.125</v>
      </c>
    </row>
    <row r="4" spans="1:6" x14ac:dyDescent="0.3">
      <c r="A4">
        <v>0.998</v>
      </c>
      <c r="B4">
        <v>2.2490000000000001</v>
      </c>
      <c r="C4">
        <v>2.097</v>
      </c>
      <c r="D4">
        <v>2.423</v>
      </c>
      <c r="E4">
        <v>3.6760000000000002</v>
      </c>
      <c r="F4">
        <v>5.9530000000000003</v>
      </c>
    </row>
    <row r="5" spans="1:6" x14ac:dyDescent="0.3">
      <c r="A5">
        <v>1.0589999999999999</v>
      </c>
      <c r="B5">
        <v>2.2360000000000002</v>
      </c>
      <c r="C5">
        <v>2.0219999999999998</v>
      </c>
      <c r="D5">
        <v>2.2629999999999999</v>
      </c>
      <c r="E5">
        <v>3.32</v>
      </c>
      <c r="F5">
        <v>4.9409999999999998</v>
      </c>
    </row>
    <row r="7" spans="1:6" x14ac:dyDescent="0.3">
      <c r="A7" t="s">
        <v>8</v>
      </c>
    </row>
    <row r="8" spans="1:6" x14ac:dyDescent="0.3">
      <c r="A8">
        <v>0</v>
      </c>
      <c r="B8">
        <v>10</v>
      </c>
      <c r="C8">
        <v>20</v>
      </c>
      <c r="D8">
        <v>50</v>
      </c>
      <c r="E8">
        <v>100</v>
      </c>
      <c r="F8">
        <v>1000</v>
      </c>
    </row>
    <row r="9" spans="1:6" x14ac:dyDescent="0.3">
      <c r="A9">
        <v>1.0309999999999999</v>
      </c>
      <c r="B9">
        <v>1.1439999999999999</v>
      </c>
      <c r="C9">
        <v>1.2370000000000001</v>
      </c>
      <c r="D9">
        <v>2.58</v>
      </c>
      <c r="E9">
        <v>2.3290000000000002</v>
      </c>
      <c r="F9">
        <v>3.6520000000000001</v>
      </c>
    </row>
    <row r="10" spans="1:6" x14ac:dyDescent="0.3">
      <c r="A10">
        <v>0.92100000000000004</v>
      </c>
      <c r="B10">
        <v>1.5269999999999999</v>
      </c>
      <c r="C10">
        <v>1.3640000000000001</v>
      </c>
      <c r="D10">
        <v>1.6619999999999999</v>
      </c>
      <c r="E10">
        <v>2.9159999999999999</v>
      </c>
      <c r="F10">
        <v>4.0670000000000002</v>
      </c>
    </row>
    <row r="11" spans="1:6" x14ac:dyDescent="0.3">
      <c r="A11">
        <v>0.95699999999999996</v>
      </c>
      <c r="B11">
        <v>1.9339999999999999</v>
      </c>
      <c r="C11">
        <v>0.97799999999999998</v>
      </c>
      <c r="D11">
        <v>1.2649999999999999</v>
      </c>
      <c r="E11">
        <v>2.54</v>
      </c>
      <c r="F11">
        <v>2.9039999999999999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0BC1C-A1A3-473B-80DE-AC8A4E606AA1}">
  <dimension ref="A1:E19"/>
  <sheetViews>
    <sheetView workbookViewId="0">
      <selection activeCell="B28" sqref="B28"/>
    </sheetView>
  </sheetViews>
  <sheetFormatPr defaultRowHeight="14" x14ac:dyDescent="0.3"/>
  <cols>
    <col min="1" max="1" width="20.83203125" bestFit="1" customWidth="1"/>
    <col min="2" max="2" width="18.33203125" bestFit="1" customWidth="1"/>
    <col min="4" max="4" width="20.83203125" bestFit="1" customWidth="1"/>
    <col min="5" max="5" width="20.5" bestFit="1" customWidth="1"/>
  </cols>
  <sheetData>
    <row r="1" spans="1:5" x14ac:dyDescent="0.3">
      <c r="A1" s="1" t="s">
        <v>11</v>
      </c>
      <c r="B1" t="s">
        <v>9</v>
      </c>
      <c r="D1" s="1" t="s">
        <v>11</v>
      </c>
      <c r="E1" t="s">
        <v>10</v>
      </c>
    </row>
    <row r="2" spans="1:5" x14ac:dyDescent="0.3">
      <c r="A2">
        <v>0</v>
      </c>
      <c r="B2">
        <v>1.1850000000000001</v>
      </c>
      <c r="D2">
        <v>0</v>
      </c>
      <c r="E2">
        <v>1.0309999999999999</v>
      </c>
    </row>
    <row r="3" spans="1:5" x14ac:dyDescent="0.3">
      <c r="A3">
        <v>0</v>
      </c>
      <c r="B3">
        <v>0.998</v>
      </c>
      <c r="D3">
        <v>0</v>
      </c>
      <c r="E3">
        <v>0.92100000000000004</v>
      </c>
    </row>
    <row r="4" spans="1:5" x14ac:dyDescent="0.3">
      <c r="A4">
        <v>0</v>
      </c>
      <c r="B4">
        <v>1.0589999999999999</v>
      </c>
      <c r="D4">
        <v>0</v>
      </c>
      <c r="E4">
        <v>0.95699999999999996</v>
      </c>
    </row>
    <row r="5" spans="1:5" x14ac:dyDescent="0.3">
      <c r="A5">
        <v>10</v>
      </c>
      <c r="B5">
        <v>1.728</v>
      </c>
      <c r="D5">
        <v>10</v>
      </c>
      <c r="E5">
        <v>1.1439999999999999</v>
      </c>
    </row>
    <row r="6" spans="1:5" x14ac:dyDescent="0.3">
      <c r="A6">
        <v>10</v>
      </c>
      <c r="B6">
        <v>2.2490000000000001</v>
      </c>
      <c r="D6">
        <v>10</v>
      </c>
      <c r="E6">
        <v>1.5269999999999999</v>
      </c>
    </row>
    <row r="7" spans="1:5" x14ac:dyDescent="0.3">
      <c r="A7">
        <v>10</v>
      </c>
      <c r="B7">
        <v>2.2360000000000002</v>
      </c>
      <c r="D7">
        <v>10</v>
      </c>
      <c r="E7">
        <v>1.9339999999999999</v>
      </c>
    </row>
    <row r="8" spans="1:5" x14ac:dyDescent="0.3">
      <c r="A8">
        <v>20</v>
      </c>
      <c r="B8">
        <v>2.8250000000000002</v>
      </c>
      <c r="D8">
        <v>20</v>
      </c>
      <c r="E8">
        <v>1.2370000000000001</v>
      </c>
    </row>
    <row r="9" spans="1:5" x14ac:dyDescent="0.3">
      <c r="A9">
        <v>20</v>
      </c>
      <c r="B9">
        <v>2.097</v>
      </c>
      <c r="D9">
        <v>20</v>
      </c>
      <c r="E9">
        <v>1.3640000000000001</v>
      </c>
    </row>
    <row r="10" spans="1:5" x14ac:dyDescent="0.3">
      <c r="A10">
        <v>20</v>
      </c>
      <c r="B10">
        <v>2.0219999999999998</v>
      </c>
      <c r="D10">
        <v>20</v>
      </c>
      <c r="E10">
        <v>0.97799999999999998</v>
      </c>
    </row>
    <row r="11" spans="1:5" x14ac:dyDescent="0.3">
      <c r="A11">
        <v>50</v>
      </c>
      <c r="B11">
        <v>2.7210000000000001</v>
      </c>
      <c r="D11">
        <v>50</v>
      </c>
      <c r="E11">
        <v>2.58</v>
      </c>
    </row>
    <row r="12" spans="1:5" x14ac:dyDescent="0.3">
      <c r="A12">
        <v>50</v>
      </c>
      <c r="B12">
        <v>2.423</v>
      </c>
      <c r="D12">
        <v>50</v>
      </c>
      <c r="E12">
        <v>1.6619999999999999</v>
      </c>
    </row>
    <row r="13" spans="1:5" x14ac:dyDescent="0.3">
      <c r="A13">
        <v>50</v>
      </c>
      <c r="B13">
        <v>2.2629999999999999</v>
      </c>
      <c r="D13">
        <v>50</v>
      </c>
      <c r="E13">
        <v>1.2649999999999999</v>
      </c>
    </row>
    <row r="14" spans="1:5" x14ac:dyDescent="0.3">
      <c r="A14">
        <v>100</v>
      </c>
      <c r="B14">
        <v>3.5670000000000002</v>
      </c>
      <c r="D14">
        <v>100</v>
      </c>
      <c r="E14">
        <v>2.3290000000000002</v>
      </c>
    </row>
    <row r="15" spans="1:5" x14ac:dyDescent="0.3">
      <c r="A15">
        <v>100</v>
      </c>
      <c r="B15">
        <v>3.6760000000000002</v>
      </c>
      <c r="D15">
        <v>100</v>
      </c>
      <c r="E15">
        <v>2.9159999999999999</v>
      </c>
    </row>
    <row r="16" spans="1:5" x14ac:dyDescent="0.3">
      <c r="A16">
        <v>100</v>
      </c>
      <c r="B16">
        <v>3.32</v>
      </c>
      <c r="D16">
        <v>100</v>
      </c>
      <c r="E16">
        <v>2.54</v>
      </c>
    </row>
    <row r="17" spans="1:5" x14ac:dyDescent="0.3">
      <c r="A17">
        <v>1000</v>
      </c>
      <c r="B17">
        <v>5.125</v>
      </c>
      <c r="D17">
        <v>1000</v>
      </c>
      <c r="E17">
        <v>3.6520000000000001</v>
      </c>
    </row>
    <row r="18" spans="1:5" x14ac:dyDescent="0.3">
      <c r="A18">
        <v>1000</v>
      </c>
      <c r="B18">
        <v>5.9530000000000003</v>
      </c>
      <c r="D18">
        <v>1000</v>
      </c>
      <c r="E18">
        <v>4.0670000000000002</v>
      </c>
    </row>
    <row r="19" spans="1:5" x14ac:dyDescent="0.3">
      <c r="A19">
        <v>1000</v>
      </c>
      <c r="B19">
        <v>4.9409999999999998</v>
      </c>
      <c r="D19">
        <v>1000</v>
      </c>
      <c r="E19">
        <v>2.9039999999999999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10BC9-8C35-437A-8C45-51103EFDD76B}">
  <dimension ref="A1:L17"/>
  <sheetViews>
    <sheetView workbookViewId="0">
      <selection activeCell="M26" sqref="M26"/>
    </sheetView>
  </sheetViews>
  <sheetFormatPr defaultRowHeight="14" x14ac:dyDescent="0.3"/>
  <sheetData>
    <row r="1" spans="1:12" x14ac:dyDescent="0.3">
      <c r="A1" t="s">
        <v>12</v>
      </c>
      <c r="H1" t="s">
        <v>12</v>
      </c>
      <c r="K1" t="s">
        <v>12</v>
      </c>
    </row>
    <row r="2" spans="1:12" x14ac:dyDescent="0.3">
      <c r="A2" t="s">
        <v>13</v>
      </c>
      <c r="D2" t="s">
        <v>14</v>
      </c>
      <c r="H2" t="s">
        <v>13</v>
      </c>
      <c r="I2" t="s">
        <v>14</v>
      </c>
      <c r="K2" t="s">
        <v>13</v>
      </c>
      <c r="L2" t="s">
        <v>14</v>
      </c>
    </row>
    <row r="3" spans="1:12" x14ac:dyDescent="0.3">
      <c r="A3">
        <v>12.31</v>
      </c>
      <c r="B3">
        <v>23.87</v>
      </c>
      <c r="C3">
        <f>B3-A3</f>
        <v>11.56</v>
      </c>
      <c r="D3">
        <v>12.01</v>
      </c>
      <c r="E3">
        <v>25.87</v>
      </c>
      <c r="F3">
        <f>E3-D3</f>
        <v>13.860000000000001</v>
      </c>
      <c r="H3">
        <f>C3-11.56</f>
        <v>0</v>
      </c>
      <c r="I3">
        <f>F3-11.56</f>
        <v>2.3000000000000007</v>
      </c>
      <c r="K3">
        <f>POWER(2,-H3)</f>
        <v>1</v>
      </c>
      <c r="L3">
        <f>POWER(2,-I3)</f>
        <v>0.20306309908905881</v>
      </c>
    </row>
    <row r="4" spans="1:12" x14ac:dyDescent="0.3">
      <c r="A4">
        <v>12.15</v>
      </c>
      <c r="B4">
        <v>23.29</v>
      </c>
      <c r="C4">
        <f t="shared" ref="C4:C5" si="0">B4-A4</f>
        <v>11.139999999999999</v>
      </c>
      <c r="D4">
        <v>12.11</v>
      </c>
      <c r="E4">
        <v>25.66</v>
      </c>
      <c r="F4">
        <f t="shared" ref="F4:F5" si="1">E4-D4</f>
        <v>13.55</v>
      </c>
      <c r="H4">
        <f t="shared" ref="H4:H5" si="2">C4-11.56</f>
        <v>-0.42000000000000171</v>
      </c>
      <c r="I4">
        <f t="shared" ref="I4:I5" si="3">F4-11.56</f>
        <v>1.9900000000000002</v>
      </c>
      <c r="K4">
        <f t="shared" ref="K4:K5" si="4">POWER(2,-H4)</f>
        <v>1.3379275547861136</v>
      </c>
      <c r="L4">
        <f t="shared" ref="L4:L5" si="5">POWER(2,-I4)</f>
        <v>0.25173888751417967</v>
      </c>
    </row>
    <row r="5" spans="1:12" x14ac:dyDescent="0.3">
      <c r="A5">
        <v>12.29</v>
      </c>
      <c r="B5">
        <v>23.85</v>
      </c>
      <c r="C5">
        <f t="shared" si="0"/>
        <v>11.560000000000002</v>
      </c>
      <c r="D5">
        <v>12.22</v>
      </c>
      <c r="E5">
        <v>25.89</v>
      </c>
      <c r="F5">
        <f t="shared" si="1"/>
        <v>13.67</v>
      </c>
      <c r="H5">
        <f t="shared" si="2"/>
        <v>0</v>
      </c>
      <c r="I5">
        <f t="shared" si="3"/>
        <v>2.1099999999999994</v>
      </c>
      <c r="K5">
        <f t="shared" si="4"/>
        <v>1</v>
      </c>
      <c r="L5">
        <f t="shared" si="5"/>
        <v>0.23164701547259281</v>
      </c>
    </row>
    <row r="7" spans="1:12" x14ac:dyDescent="0.3">
      <c r="A7" t="s">
        <v>15</v>
      </c>
      <c r="H7" t="s">
        <v>15</v>
      </c>
      <c r="K7" t="s">
        <v>15</v>
      </c>
    </row>
    <row r="8" spans="1:12" x14ac:dyDescent="0.3">
      <c r="A8" t="s">
        <v>13</v>
      </c>
      <c r="D8" t="s">
        <v>14</v>
      </c>
      <c r="H8" t="s">
        <v>13</v>
      </c>
      <c r="I8" t="s">
        <v>14</v>
      </c>
      <c r="K8" t="s">
        <v>13</v>
      </c>
      <c r="L8" t="s">
        <v>14</v>
      </c>
    </row>
    <row r="9" spans="1:12" x14ac:dyDescent="0.3">
      <c r="A9">
        <v>12.31</v>
      </c>
      <c r="B9">
        <v>16.940000000000001</v>
      </c>
      <c r="C9">
        <f>B9-A9</f>
        <v>4.6300000000000008</v>
      </c>
      <c r="D9">
        <v>12.01</v>
      </c>
      <c r="E9">
        <v>19.91</v>
      </c>
      <c r="F9">
        <f>E9-D9</f>
        <v>7.9</v>
      </c>
      <c r="H9">
        <f>C9-4.63</f>
        <v>0</v>
      </c>
      <c r="I9">
        <f>F9-4.63</f>
        <v>3.2700000000000005</v>
      </c>
      <c r="K9">
        <f>POWER(2,-H9)</f>
        <v>1</v>
      </c>
      <c r="L9">
        <f>POWER(2,-I9)</f>
        <v>0.10366494322680517</v>
      </c>
    </row>
    <row r="10" spans="1:12" x14ac:dyDescent="0.3">
      <c r="A10">
        <v>12.15</v>
      </c>
      <c r="B10">
        <v>16.64</v>
      </c>
      <c r="C10">
        <f t="shared" ref="C10:C11" si="6">B10-A10</f>
        <v>4.49</v>
      </c>
      <c r="D10">
        <v>12.11</v>
      </c>
      <c r="E10">
        <v>19.66</v>
      </c>
      <c r="F10">
        <f t="shared" ref="F10:F11" si="7">E10-D10</f>
        <v>7.5500000000000007</v>
      </c>
      <c r="H10">
        <f t="shared" ref="H10:H11" si="8">C10-4.63</f>
        <v>-0.13999999999999968</v>
      </c>
      <c r="I10">
        <f t="shared" ref="I10:I11" si="9">F10-4.63</f>
        <v>2.9200000000000008</v>
      </c>
      <c r="K10">
        <f t="shared" ref="K10:K11" si="10">POWER(2,-H10)</f>
        <v>1.1019051158766104</v>
      </c>
      <c r="L10">
        <f t="shared" ref="L10:L11" si="11">POWER(2,-I10)</f>
        <v>0.13212725507017251</v>
      </c>
    </row>
    <row r="11" spans="1:12" x14ac:dyDescent="0.3">
      <c r="A11">
        <v>12.29</v>
      </c>
      <c r="B11">
        <v>16.45</v>
      </c>
      <c r="C11">
        <f t="shared" si="6"/>
        <v>4.16</v>
      </c>
      <c r="D11">
        <v>12.22</v>
      </c>
      <c r="E11">
        <v>19.91</v>
      </c>
      <c r="F11">
        <f t="shared" si="7"/>
        <v>7.6899999999999995</v>
      </c>
      <c r="H11">
        <f t="shared" si="8"/>
        <v>-0.46999999999999975</v>
      </c>
      <c r="I11">
        <f t="shared" si="9"/>
        <v>3.0599999999999996</v>
      </c>
      <c r="K11">
        <f t="shared" si="10"/>
        <v>1.3851094681109244</v>
      </c>
      <c r="L11">
        <f t="shared" si="11"/>
        <v>0.1199080149156581</v>
      </c>
    </row>
    <row r="13" spans="1:12" x14ac:dyDescent="0.3">
      <c r="A13" t="s">
        <v>16</v>
      </c>
      <c r="H13" t="s">
        <v>16</v>
      </c>
      <c r="K13" t="s">
        <v>16</v>
      </c>
    </row>
    <row r="14" spans="1:12" x14ac:dyDescent="0.3">
      <c r="A14" t="s">
        <v>13</v>
      </c>
      <c r="D14" t="s">
        <v>14</v>
      </c>
      <c r="H14" t="s">
        <v>13</v>
      </c>
      <c r="I14" t="s">
        <v>14</v>
      </c>
      <c r="K14" t="s">
        <v>13</v>
      </c>
      <c r="L14" t="s">
        <v>14</v>
      </c>
    </row>
    <row r="15" spans="1:12" x14ac:dyDescent="0.3">
      <c r="A15">
        <v>12.31</v>
      </c>
      <c r="B15">
        <v>14.11</v>
      </c>
      <c r="C15">
        <f>B15-A15</f>
        <v>1.7999999999999989</v>
      </c>
      <c r="D15">
        <v>12.01</v>
      </c>
      <c r="E15">
        <v>14.31</v>
      </c>
      <c r="F15">
        <f>E15-D15</f>
        <v>2.3000000000000007</v>
      </c>
      <c r="H15">
        <f>C15-1.8</f>
        <v>0</v>
      </c>
      <c r="I15">
        <f>F15-1.8</f>
        <v>0.50000000000000067</v>
      </c>
      <c r="K15">
        <f>POWER(2,-H15)</f>
        <v>1</v>
      </c>
      <c r="L15">
        <f>POWER(2,-I15)</f>
        <v>0.70710678118654724</v>
      </c>
    </row>
    <row r="16" spans="1:12" x14ac:dyDescent="0.3">
      <c r="A16">
        <v>12.15</v>
      </c>
      <c r="B16">
        <v>14.78</v>
      </c>
      <c r="C16">
        <f t="shared" ref="C16:C17" si="12">B16-A16</f>
        <v>2.629999999999999</v>
      </c>
      <c r="D16">
        <v>12.11</v>
      </c>
      <c r="E16">
        <v>14.31</v>
      </c>
      <c r="F16">
        <f t="shared" ref="F16:F17" si="13">E16-D16</f>
        <v>2.2000000000000011</v>
      </c>
      <c r="H16">
        <f t="shared" ref="H16:H17" si="14">C16-1.8</f>
        <v>0.82999999999999896</v>
      </c>
      <c r="I16">
        <f t="shared" ref="I16:I17" si="15">F16-1.8</f>
        <v>0.40000000000000102</v>
      </c>
      <c r="K16">
        <f t="shared" ref="K16:K17" si="16">POWER(2,-H16)</f>
        <v>0.56252924234440516</v>
      </c>
      <c r="L16">
        <f t="shared" ref="L16:L17" si="17">POWER(2,-I16)</f>
        <v>0.75785828325519855</v>
      </c>
    </row>
    <row r="17" spans="1:12" x14ac:dyDescent="0.3">
      <c r="A17">
        <v>12.29</v>
      </c>
      <c r="B17">
        <v>14.52</v>
      </c>
      <c r="C17">
        <f t="shared" si="12"/>
        <v>2.2300000000000004</v>
      </c>
      <c r="D17">
        <v>12.22</v>
      </c>
      <c r="E17">
        <v>14.86</v>
      </c>
      <c r="F17">
        <f t="shared" si="13"/>
        <v>2.6399999999999988</v>
      </c>
      <c r="H17">
        <f t="shared" si="14"/>
        <v>0.43000000000000038</v>
      </c>
      <c r="I17">
        <f t="shared" si="15"/>
        <v>0.83999999999999875</v>
      </c>
      <c r="K17">
        <f t="shared" si="16"/>
        <v>0.74226178531452436</v>
      </c>
      <c r="L17">
        <f t="shared" si="17"/>
        <v>0.55864356903611045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PCR</vt:lpstr>
      <vt:lpstr>Elisa</vt:lpstr>
      <vt:lpstr>regression curve</vt:lpstr>
      <vt:lpstr>cytokines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卢志超</dc:creator>
  <cp:lastModifiedBy>Ada</cp:lastModifiedBy>
  <dcterms:created xsi:type="dcterms:W3CDTF">2015-06-05T18:19:34Z</dcterms:created>
  <dcterms:modified xsi:type="dcterms:W3CDTF">2023-12-13T08:26:06Z</dcterms:modified>
</cp:coreProperties>
</file>