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Co07yvixXJtLfOxTSDE2YKObHDk7UKEIK5LXGHgsYPs="/>
    </ext>
  </extLst>
</workbook>
</file>

<file path=xl/sharedStrings.xml><?xml version="1.0" encoding="utf-8"?>
<sst xmlns="http://schemas.openxmlformats.org/spreadsheetml/2006/main" count="514" uniqueCount="140">
  <si>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</si>
  <si>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</si>
  <si>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</si>
  <si>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</si>
  <si>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</si>
  <si>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</si>
  <si>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</si>
  <si>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</si>
  <si>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</si>
  <si>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</si>
  <si>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</si>
  <si>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</si>
  <si>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</si>
  <si>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</si>
  <si>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</si>
  <si>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</si>
  <si>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</si>
  <si>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</si>
  <si>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</si>
  <si>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</si>
  <si>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</si>
  <si>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</si>
  <si>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</si>
  <si>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</si>
  <si>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</si>
  <si>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</si>
  <si>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</si>
  <si>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</si>
  <si>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</si>
  <si>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</si>
  <si>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</si>
  <si>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</si>
  <si>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</si>
  <si>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</si>
  <si>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</si>
  <si>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</si>
  <si>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</si>
  <si>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</si>
  <si>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</si>
  <si>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</si>
  <si>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</si>
  <si>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</si>
  <si>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</si>
  <si>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</si>
  <si>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</si>
  <si>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</si>
  <si>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1 xuất hiện</t>
  </si>
  <si>
    <t>waitForObject</t>
  </si>
  <si>
    <t>ContenDrag,120</t>
  </si>
  <si>
    <t>TS2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</si>
  <si>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</si>
  <si>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</si>
  <si>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</si>
  <si>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</si>
  <si>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</si>
  <si>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</si>
  <si>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</si>
  <si>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</si>
  <si>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</si>
  <si>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</si>
  <si>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</si>
  <si>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</si>
  <si>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getImageName</t>
  </si>
  <si>
    <t>ItemsDrag/*RS01ItemDrag_0//ImageData,Image</t>
  </si>
  <si>
    <t>$.act[?(@.game_name=="MC.RS01DienThe(Clone)")].turn[0].word[*].image[*].file_path</t>
  </si>
  <si>
    <t>Kiểm tra ảnh đáp án 2</t>
  </si>
  <si>
    <t>ItemsDrag/*RS01ItemDrag_1//ImageData,Image</t>
  </si>
  <si>
    <t>TS3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</si>
  <si>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</si>
  <si>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</si>
  <si>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</si>
  <si>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</si>
  <si>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</si>
  <si>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</si>
  <si>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</si>
  <si>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</si>
  <si>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</si>
  <si>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</si>
  <si>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</si>
  <si>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</si>
  <si>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</si>
  <si>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</si>
  <si>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</si>
  <si>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</si>
  <si>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</si>
  <si>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</si>
  <si>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</si>
  <si>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Kiểm tra text hoàn chỉnh</t>
  </si>
  <si>
    <t>Mic-Normal</t>
  </si>
  <si>
    <t>GamePlaySpeak//Text</t>
  </si>
  <si>
    <t>$.act[?(@.game_name=="MC.RS01DienThe(Clone)")].turn[0].word[?(@.type=='question')].text</t>
  </si>
  <si>
    <t>TS5</t>
  </si>
  <si>
    <t>Kiểm tra audio câu hoàn chỉnh</t>
  </si>
  <si>
    <t>getAudiosSourceByLocator</t>
  </si>
  <si>
    <t>Managers/SoundManager/FxSource,Mic-Working</t>
  </si>
  <si>
    <t>$.act[?(@.game_name=="MC.RS01DienThe(Clone)")].turn[1].word[?(@.type=='question')].audio[*].file_path</t>
  </si>
  <si>
    <t>TS6</t>
  </si>
  <si>
    <t>Đợi mic cho phép ghi âm</t>
  </si>
  <si>
    <t>Mic-Working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</si>
  <si>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</si>
  <si>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</si>
  <si>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</si>
  <si>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</si>
  <si>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</si>
  <si>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</si>
  <si>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</si>
  <si>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</si>
  <si>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</si>
  <si>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$.act[?(@.game_name=="MC.RS01DienThe(Clone)")].turn[1].word[*].image[*].file_path</t>
  </si>
  <si>
    <t>Kiểm tra ảnh đáp án 2(L2)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</si>
  <si>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</si>
  <si>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</si>
  <si>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</si>
  <si>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</si>
  <si>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</si>
  <si>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</si>
  <si>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</si>
  <si>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</si>
  <si>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</si>
  <si>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</si>
  <si>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</si>
  <si>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</si>
  <si>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ĐỢi kết thúc game</t>
  </si>
  <si>
    <t>waitForObjectNotPresent</t>
  </si>
  <si>
    <t>MicroDienThe,60</t>
  </si>
  <si>
    <t>Loop</t>
  </si>
  <si>
    <t>Level</t>
  </si>
  <si>
    <t/>
  </si>
  <si>
    <t>a6c2e90e-9e40-47cf-93dd-68509d3187f8.mp3</t>
  </si>
  <si>
    <t>["My name's Mimi.","Mimi","Mimi","Vietnam","Ben","Thailand"]</t>
  </si>
  <si>
    <t>["495b28d4-2849-485f-b1cd-090acb10c4bb.png","495b28d4-2849-485f-b1cd-090acb10c4bb.png","f642c7cd-2773-4938-a7b6-009c2cd1d4c4.png","32855230-55a1-40de-9223-303cf53d04bb.png","b5236b4d-6168-46e3-891d-83aa01a8ec94.png"]</t>
  </si>
  <si>
    <t>["a6c2e90e-9e40-47cf-93dd-68509d3187f8.mp3","b6979a1e-b9b7-4e1e-81f3-8a39e13169de.mp3","b6979a1e-b9b7-4e1e-81f3-8a39e13169de.mp3","1acbc79e-fc04-4867-b9b6-9a6691d658cd.mp3","451cd2fb-04cb-4e3f-b96d-510d8f52c62b.mp3","734b492b-fa25-4e02-894b-fbc4bd4088c2.mp3"]</t>
  </si>
  <si>
    <t>ItemsDrag/MC.RS01ItemDrag_1_true,SyncItem_Image(Clone)</t>
  </si>
  <si>
    <t>My name's Mimi.</t>
  </si>
  <si>
    <t>9d10340d-38f0-4125-9efe-c4598626bc0d.mp3</t>
  </si>
  <si>
    <t>["f642c7cd-2773-4938-a7b6-009c2cd1d4c4.png","495b28d4-2849-485f-b1cd-090acb10c4bb.png","f642c7cd-2773-4938-a7b6-009c2cd1d4c4.png","32855230-55a1-40de-9223-303cf53d04bb.png","b5236b4d-6168-46e3-891d-83aa01a8ec94.png"]</t>
  </si>
  <si>
    <t>["I'm from Vietnam.","Vietnam","Mimi","Vietnam","Ben","Thailand"]</t>
  </si>
  <si>
    <t>["9d10340d-38f0-4125-9efe-c4598626bc0d.mp3","1acbc79e-fc04-4867-b9b6-9a6691d658cd.mp3","b6979a1e-b9b7-4e1e-81f3-8a39e13169de.mp3","1acbc79e-fc04-4867-b9b6-9a6691d658cd.mp3","451cd2fb-04cb-4e3f-b96d-510d8f52c62b.mp3","734b492b-fa25-4e02-894b-fbc4bd4088c2.mp3"]</t>
  </si>
  <si>
    <t>ItemsDrag/MC.RS01ItemDrag_0_true,SyncItem_Image(Clone)</t>
  </si>
  <si>
    <t>I'm from Vietnam.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</si>
</sst>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rgb="FF000000"/>
      <name val="&quot;Times New Roman&quot;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readingOrder="0" vertical="center"/>
    </xf>
    <xf borderId="0" fillId="6" fontId="5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8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3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 t="s">
        <v>8</v>
      </c>
      <c r="E2" s="7" t="s">
        <v>127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 t="s">
        <v>8</v>
      </c>
      <c r="E3" s="7" t="s">
        <v>127</v>
      </c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 t="s">
        <v>8</v>
      </c>
      <c r="E4" s="7" t="s">
        <v>127</v>
      </c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 t="s">
        <v>8</v>
      </c>
      <c r="E5" s="7" t="s">
        <v>127</v>
      </c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 t="s">
        <v>8</v>
      </c>
      <c r="E6" s="7" t="s">
        <v>127</v>
      </c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 t="s">
        <v>8</v>
      </c>
      <c r="E7" s="7" t="s">
        <v>127</v>
      </c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 t="s">
        <v>8</v>
      </c>
      <c r="E8" s="7" t="s">
        <v>127</v>
      </c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 t="s">
        <v>8</v>
      </c>
      <c r="E9" s="7" t="s">
        <v>127</v>
      </c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 t="s">
        <v>8</v>
      </c>
      <c r="E10" s="7" t="s">
        <v>127</v>
      </c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 t="s">
        <v>8</v>
      </c>
      <c r="E11" s="7" t="s">
        <v>127</v>
      </c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 t="s">
        <v>8</v>
      </c>
      <c r="E12" s="7" t="s">
        <v>127</v>
      </c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 t="s">
        <v>8</v>
      </c>
      <c r="E13" s="7" t="s">
        <v>127</v>
      </c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7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4.63"/>
    <col min="13" max="13" customWidth="true" width="24.63"/>
    <col min="14" max="14" customWidth="true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2" t="s">
        <v>45</v>
      </c>
      <c r="C2" s="13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6"/>
      <c r="K2" s="19"/>
      <c r="L2" s="16" t="s">
        <v>8</v>
      </c>
      <c r="M2" s="16" t="s">
        <v>127</v>
      </c>
      <c r="N2" s="16" t="s">
        <v>127</v>
      </c>
    </row>
    <row r="3" ht="47.25" customHeight="1">
      <c r="A3" s="20" t="str">
        <f>TestCase!A2</f>
        <v>TC1</v>
      </c>
      <c r="B3" s="12" t="s">
        <v>49</v>
      </c>
      <c r="C3" s="21" t="s">
        <v>50</v>
      </c>
      <c r="D3" s="22"/>
      <c r="E3" s="23"/>
      <c r="F3" s="16"/>
      <c r="G3" s="24" t="s">
        <v>12</v>
      </c>
      <c r="H3" s="25" t="s">
        <v>51</v>
      </c>
      <c r="I3" s="15" t="s">
        <v>52</v>
      </c>
      <c r="J3" s="26" t="s">
        <v>128</v>
      </c>
      <c r="K3" s="26" t="s">
        <v>128</v>
      </c>
      <c r="L3" s="16" t="s">
        <v>8</v>
      </c>
      <c r="M3" s="16" t="s">
        <v>127</v>
      </c>
      <c r="N3" s="16" t="s">
        <v>127</v>
      </c>
    </row>
    <row r="4" ht="47.25" customHeight="1">
      <c r="A4" s="12" t="s">
        <v>13</v>
      </c>
      <c r="B4" s="12" t="s">
        <v>45</v>
      </c>
      <c r="C4" s="21" t="s">
        <v>54</v>
      </c>
      <c r="D4" s="27" t="s">
        <v>55</v>
      </c>
      <c r="E4" s="28" t="s">
        <v>56</v>
      </c>
      <c r="F4" s="26" t="s">
        <v>129</v>
      </c>
      <c r="G4" s="24" t="s">
        <v>12</v>
      </c>
      <c r="H4" s="25"/>
      <c r="I4" s="15"/>
      <c r="J4" s="16"/>
      <c r="K4" s="26"/>
      <c r="L4" s="16" t="s">
        <v>8</v>
      </c>
      <c r="M4" s="16" t="s">
        <v>127</v>
      </c>
      <c r="N4" s="16" t="s">
        <v>127</v>
      </c>
    </row>
    <row r="5" ht="47.25" customHeight="1">
      <c r="A5" s="12" t="s">
        <v>13</v>
      </c>
      <c r="B5" s="12" t="s">
        <v>49</v>
      </c>
      <c r="C5" s="21" t="s">
        <v>58</v>
      </c>
      <c r="D5" s="27" t="s">
        <v>59</v>
      </c>
      <c r="E5" s="28" t="s">
        <v>60</v>
      </c>
      <c r="F5" s="16"/>
      <c r="G5" s="24" t="s">
        <v>12</v>
      </c>
      <c r="H5" s="25"/>
      <c r="I5" s="15"/>
      <c r="J5" s="16"/>
      <c r="K5" s="26"/>
      <c r="L5" s="16" t="s">
        <v>8</v>
      </c>
      <c r="M5" s="16" t="s">
        <v>127</v>
      </c>
      <c r="N5" s="16" t="s">
        <v>127</v>
      </c>
    </row>
    <row r="6" ht="48.75" customHeight="1">
      <c r="A6" s="29" t="s">
        <v>15</v>
      </c>
      <c r="B6" s="29" t="s">
        <v>45</v>
      </c>
      <c r="C6" s="30" t="s">
        <v>61</v>
      </c>
      <c r="D6" s="31"/>
      <c r="E6" s="32"/>
      <c r="F6" s="33"/>
      <c r="G6" s="34" t="s">
        <v>12</v>
      </c>
      <c r="H6" s="35" t="s">
        <v>62</v>
      </c>
      <c r="I6" s="36" t="s">
        <v>63</v>
      </c>
      <c r="J6" s="33" t="s">
        <v>127</v>
      </c>
      <c r="K6" s="26" t="s">
        <v>130</v>
      </c>
      <c r="L6" s="37" t="s">
        <v>8</v>
      </c>
      <c r="M6" s="33" t="s">
        <v>127</v>
      </c>
      <c r="N6" s="33" t="s">
        <v>127</v>
      </c>
    </row>
    <row r="7" ht="48.75" customHeight="1">
      <c r="A7" s="29" t="s">
        <v>15</v>
      </c>
      <c r="B7" s="29" t="s">
        <v>49</v>
      </c>
      <c r="C7" s="30" t="s">
        <v>65</v>
      </c>
      <c r="D7" s="30"/>
      <c r="E7" s="38"/>
      <c r="F7" s="19"/>
      <c r="G7" s="34" t="s">
        <v>12</v>
      </c>
      <c r="H7" s="35" t="s">
        <v>62</v>
      </c>
      <c r="I7" s="36" t="s">
        <v>66</v>
      </c>
      <c r="J7" s="19" t="s">
        <v>127</v>
      </c>
      <c r="K7" s="26" t="s">
        <v>130</v>
      </c>
      <c r="L7" s="33" t="s">
        <v>8</v>
      </c>
      <c r="M7" s="37" t="s">
        <v>127</v>
      </c>
      <c r="N7" s="33" t="s">
        <v>127</v>
      </c>
    </row>
    <row r="8" ht="48.75" customHeight="1">
      <c r="A8" s="29" t="s">
        <v>17</v>
      </c>
      <c r="B8" s="29" t="s">
        <v>67</v>
      </c>
      <c r="C8" s="30" t="s">
        <v>68</v>
      </c>
      <c r="D8" s="31"/>
      <c r="E8" s="32"/>
      <c r="F8" s="33"/>
      <c r="G8" s="34" t="s">
        <v>12</v>
      </c>
      <c r="H8" s="35" t="s">
        <v>69</v>
      </c>
      <c r="I8" s="36" t="s">
        <v>70</v>
      </c>
      <c r="J8" s="33" t="s">
        <v>127</v>
      </c>
      <c r="K8" s="26" t="s">
        <v>129</v>
      </c>
      <c r="L8" s="37" t="s">
        <v>8</v>
      </c>
      <c r="M8" s="33" t="s">
        <v>127</v>
      </c>
      <c r="N8" s="33" t="s">
        <v>127</v>
      </c>
    </row>
    <row r="9" ht="48.75" customHeight="1">
      <c r="A9" s="29" t="s">
        <v>17</v>
      </c>
      <c r="B9" s="29" t="s">
        <v>71</v>
      </c>
      <c r="C9" s="30" t="s">
        <v>72</v>
      </c>
      <c r="D9" s="30"/>
      <c r="E9" s="38"/>
      <c r="F9" s="19"/>
      <c r="G9" s="34" t="s">
        <v>12</v>
      </c>
      <c r="H9" s="35" t="s">
        <v>69</v>
      </c>
      <c r="I9" s="36" t="s">
        <v>73</v>
      </c>
      <c r="J9" s="19" t="s">
        <v>127</v>
      </c>
      <c r="K9" s="26" t="s">
        <v>129</v>
      </c>
      <c r="L9" s="33" t="s">
        <v>8</v>
      </c>
      <c r="M9" s="37" t="s">
        <v>127</v>
      </c>
      <c r="N9" s="33" t="s">
        <v>127</v>
      </c>
    </row>
    <row r="10" ht="41.25" customHeight="1">
      <c r="A10" s="12" t="s">
        <v>19</v>
      </c>
      <c r="B10" s="12" t="s">
        <v>45</v>
      </c>
      <c r="C10" s="27" t="s">
        <v>20</v>
      </c>
      <c r="D10" s="27" t="s">
        <v>74</v>
      </c>
      <c r="E10" s="28" t="s">
        <v>75</v>
      </c>
      <c r="F10" s="39"/>
      <c r="G10" s="24" t="s">
        <v>12</v>
      </c>
      <c r="H10" s="40" t="s">
        <v>76</v>
      </c>
      <c r="I10" s="15" t="s">
        <v>77</v>
      </c>
      <c r="J10" s="26" t="s">
        <v>131</v>
      </c>
      <c r="K10" s="26" t="s">
        <v>131</v>
      </c>
      <c r="L10" s="16" t="s">
        <v>8</v>
      </c>
      <c r="M10" s="16" t="s">
        <v>127</v>
      </c>
      <c r="N10" s="16" t="s">
        <v>127</v>
      </c>
    </row>
    <row r="11" ht="47.25" customHeight="1">
      <c r="A11" s="12" t="s">
        <v>21</v>
      </c>
      <c r="B11" s="12" t="s">
        <v>49</v>
      </c>
      <c r="C11" s="27" t="s">
        <v>22</v>
      </c>
      <c r="D11" s="27" t="s">
        <v>74</v>
      </c>
      <c r="E11" s="28" t="s">
        <v>79</v>
      </c>
      <c r="F11" s="16"/>
      <c r="G11" s="24" t="s">
        <v>12</v>
      </c>
      <c r="H11" s="40" t="s">
        <v>76</v>
      </c>
      <c r="I11" s="15" t="s">
        <v>77</v>
      </c>
      <c r="J11" s="26" t="s">
        <v>131</v>
      </c>
      <c r="K11" s="26" t="s">
        <v>131</v>
      </c>
      <c r="L11" s="16" t="s">
        <v>8</v>
      </c>
      <c r="M11" s="16" t="s">
        <v>127</v>
      </c>
      <c r="N11" s="16" t="s">
        <v>127</v>
      </c>
    </row>
    <row r="12" ht="47.25" customHeight="1">
      <c r="A12" s="12" t="s">
        <v>23</v>
      </c>
      <c r="B12" s="12" t="s">
        <v>45</v>
      </c>
      <c r="C12" s="27" t="s">
        <v>80</v>
      </c>
      <c r="D12" s="27" t="s">
        <v>47</v>
      </c>
      <c r="E12" s="28" t="s">
        <v>81</v>
      </c>
      <c r="F12" s="16"/>
      <c r="G12" s="24" t="s">
        <v>12</v>
      </c>
      <c r="H12" s="40"/>
      <c r="I12" s="15"/>
      <c r="J12" s="26"/>
      <c r="K12" s="26"/>
      <c r="L12" s="16" t="s">
        <v>8</v>
      </c>
      <c r="M12" s="16" t="s">
        <v>127</v>
      </c>
      <c r="N12" s="16" t="s">
        <v>127</v>
      </c>
    </row>
    <row r="13" ht="32.25" customHeight="1">
      <c r="A13" s="12" t="s">
        <v>23</v>
      </c>
      <c r="B13" s="12" t="s">
        <v>49</v>
      </c>
      <c r="C13" s="27" t="s">
        <v>14</v>
      </c>
      <c r="D13" s="27" t="s">
        <v>82</v>
      </c>
      <c r="E13" s="41" t="s">
        <v>83</v>
      </c>
      <c r="F13" s="16"/>
      <c r="G13" s="24" t="s">
        <v>12</v>
      </c>
      <c r="H13" s="40"/>
      <c r="I13" s="15"/>
      <c r="J13" s="26"/>
      <c r="K13" s="26"/>
      <c r="L13" s="16" t="s">
        <v>8</v>
      </c>
      <c r="M13" s="16" t="s">
        <v>127</v>
      </c>
      <c r="N13" s="16" t="s">
        <v>127</v>
      </c>
    </row>
    <row r="14" ht="15.75" customHeight="1">
      <c r="A14" s="12" t="s">
        <v>23</v>
      </c>
      <c r="B14" s="12" t="s">
        <v>67</v>
      </c>
      <c r="C14" s="21" t="s">
        <v>84</v>
      </c>
      <c r="D14" s="27" t="s">
        <v>85</v>
      </c>
      <c r="E14" s="28" t="s">
        <v>132</v>
      </c>
      <c r="F14" s="16"/>
      <c r="G14" s="24" t="s">
        <v>12</v>
      </c>
      <c r="H14" s="16"/>
      <c r="I14" s="42"/>
      <c r="J14" s="16"/>
      <c r="K14" s="39"/>
      <c r="L14" s="16" t="s">
        <v>8</v>
      </c>
      <c r="M14" s="16" t="s">
        <v>127</v>
      </c>
      <c r="N14" s="16" t="s">
        <v>127</v>
      </c>
    </row>
    <row r="15" ht="38.25" customHeight="1">
      <c r="A15" s="12" t="s">
        <v>23</v>
      </c>
      <c r="B15" s="12" t="s">
        <v>71</v>
      </c>
      <c r="C15" s="21" t="s">
        <v>87</v>
      </c>
      <c r="D15" s="27" t="s">
        <v>47</v>
      </c>
      <c r="E15" s="28" t="s">
        <v>88</v>
      </c>
      <c r="F15" s="16"/>
      <c r="G15" s="24" t="s">
        <v>12</v>
      </c>
      <c r="H15" s="25" t="s">
        <v>69</v>
      </c>
      <c r="I15" s="15" t="s">
        <v>89</v>
      </c>
      <c r="J15" s="16" t="s">
        <v>127</v>
      </c>
      <c r="K15" s="26" t="s">
        <v>133</v>
      </c>
      <c r="L15" s="16" t="s">
        <v>8</v>
      </c>
      <c r="M15" s="16" t="s">
        <v>127</v>
      </c>
      <c r="N15" s="16" t="s">
        <v>127</v>
      </c>
    </row>
    <row r="16" ht="38.25" customHeight="1">
      <c r="A16" s="12" t="s">
        <v>23</v>
      </c>
      <c r="B16" s="12" t="s">
        <v>91</v>
      </c>
      <c r="C16" s="21" t="s">
        <v>92</v>
      </c>
      <c r="D16" s="27"/>
      <c r="E16" s="28"/>
      <c r="F16" s="16"/>
      <c r="G16" s="24" t="s">
        <v>12</v>
      </c>
      <c r="H16" s="25" t="s">
        <v>93</v>
      </c>
      <c r="I16" s="15" t="s">
        <v>94</v>
      </c>
      <c r="J16" s="26" t="s">
        <v>134</v>
      </c>
      <c r="K16" s="26" t="s">
        <v>128</v>
      </c>
      <c r="L16" s="16" t="s">
        <v>8</v>
      </c>
      <c r="M16" s="16" t="s">
        <v>127</v>
      </c>
      <c r="N16" s="16" t="s">
        <v>127</v>
      </c>
    </row>
    <row r="17" ht="15.75" customHeight="1">
      <c r="A17" s="29" t="s">
        <v>23</v>
      </c>
      <c r="B17" s="29" t="s">
        <v>96</v>
      </c>
      <c r="C17" s="43" t="s">
        <v>97</v>
      </c>
      <c r="D17" s="30" t="s">
        <v>47</v>
      </c>
      <c r="E17" s="38" t="s">
        <v>98</v>
      </c>
      <c r="F17" s="33"/>
      <c r="G17" s="34" t="s">
        <v>12</v>
      </c>
      <c r="H17" s="35"/>
      <c r="I17" s="36"/>
      <c r="J17" s="33"/>
      <c r="K17" s="37"/>
      <c r="L17" s="33" t="s">
        <v>8</v>
      </c>
      <c r="M17" s="33" t="s">
        <v>127</v>
      </c>
      <c r="N17" s="33" t="s">
        <v>127</v>
      </c>
    </row>
    <row r="18" ht="15.75" customHeight="1">
      <c r="A18" s="29" t="s">
        <v>23</v>
      </c>
      <c r="B18" s="29" t="s">
        <v>99</v>
      </c>
      <c r="C18" s="43" t="s">
        <v>100</v>
      </c>
      <c r="D18" s="30" t="s">
        <v>101</v>
      </c>
      <c r="E18" s="38" t="s">
        <v>102</v>
      </c>
      <c r="F18" s="33"/>
      <c r="G18" s="34" t="s">
        <v>12</v>
      </c>
      <c r="H18" s="35"/>
      <c r="I18" s="36"/>
      <c r="J18" s="33"/>
      <c r="K18" s="37"/>
      <c r="L18" s="33" t="s">
        <v>8</v>
      </c>
      <c r="M18" s="33" t="s">
        <v>127</v>
      </c>
      <c r="N18" s="33" t="s">
        <v>127</v>
      </c>
    </row>
    <row r="19" ht="53.25" customHeight="1">
      <c r="A19" s="12" t="s">
        <v>23</v>
      </c>
      <c r="B19" s="12" t="s">
        <v>103</v>
      </c>
      <c r="C19" s="21" t="s">
        <v>104</v>
      </c>
      <c r="D19" s="14" t="s">
        <v>47</v>
      </c>
      <c r="E19" s="15" t="s">
        <v>105</v>
      </c>
      <c r="F19" s="16"/>
      <c r="G19" s="17" t="s">
        <v>12</v>
      </c>
      <c r="H19" s="25" t="s">
        <v>51</v>
      </c>
      <c r="I19" s="15" t="s">
        <v>52</v>
      </c>
      <c r="J19" s="26" t="s">
        <v>134</v>
      </c>
      <c r="K19" s="26" t="s">
        <v>134</v>
      </c>
      <c r="L19" s="16" t="s">
        <v>8</v>
      </c>
      <c r="M19" s="16" t="s">
        <v>127</v>
      </c>
      <c r="N19" s="16" t="s">
        <v>127</v>
      </c>
    </row>
    <row r="20" ht="15.75" customHeight="1">
      <c r="A20" s="29" t="s">
        <v>25</v>
      </c>
      <c r="B20" s="12" t="s">
        <v>45</v>
      </c>
      <c r="C20" s="21" t="s">
        <v>58</v>
      </c>
      <c r="D20" s="27" t="s">
        <v>59</v>
      </c>
      <c r="E20" s="28" t="s">
        <v>106</v>
      </c>
      <c r="F20" s="16"/>
      <c r="G20" s="24" t="s">
        <v>12</v>
      </c>
      <c r="H20" s="44"/>
      <c r="I20" s="45"/>
      <c r="J20" s="33"/>
      <c r="K20" s="44"/>
      <c r="L20" s="33" t="s">
        <v>8</v>
      </c>
      <c r="M20" s="33" t="s">
        <v>127</v>
      </c>
      <c r="N20" s="33" t="s">
        <v>127</v>
      </c>
    </row>
    <row r="21" ht="39.0" customHeight="1">
      <c r="A21" s="29" t="s">
        <v>25</v>
      </c>
      <c r="B21" s="29" t="s">
        <v>45</v>
      </c>
      <c r="C21" s="30" t="s">
        <v>107</v>
      </c>
      <c r="D21" s="22"/>
      <c r="E21" s="46"/>
      <c r="F21" s="16"/>
      <c r="G21" s="24" t="s">
        <v>12</v>
      </c>
      <c r="H21" s="35" t="s">
        <v>62</v>
      </c>
      <c r="I21" s="36" t="s">
        <v>63</v>
      </c>
      <c r="J21" s="33" t="s">
        <v>127</v>
      </c>
      <c r="K21" s="26" t="s">
        <v>135</v>
      </c>
      <c r="L21" s="16" t="s">
        <v>8</v>
      </c>
      <c r="M21" s="16" t="s">
        <v>127</v>
      </c>
      <c r="N21" s="16" t="s">
        <v>127</v>
      </c>
    </row>
    <row r="22" ht="36.75" customHeight="1">
      <c r="A22" s="29" t="s">
        <v>25</v>
      </c>
      <c r="B22" s="29" t="s">
        <v>49</v>
      </c>
      <c r="C22" s="30" t="s">
        <v>109</v>
      </c>
      <c r="D22" s="22"/>
      <c r="E22" s="23"/>
      <c r="F22" s="16"/>
      <c r="G22" s="24" t="s">
        <v>12</v>
      </c>
      <c r="H22" s="35" t="s">
        <v>62</v>
      </c>
      <c r="I22" s="36" t="s">
        <v>66</v>
      </c>
      <c r="J22" s="19" t="s">
        <v>127</v>
      </c>
      <c r="K22" s="26" t="s">
        <v>135</v>
      </c>
      <c r="L22" s="37" t="s">
        <v>8</v>
      </c>
      <c r="M22" s="16" t="s">
        <v>127</v>
      </c>
      <c r="N22" s="16" t="s">
        <v>127</v>
      </c>
    </row>
    <row r="23" ht="36.75" customHeight="1">
      <c r="A23" s="29" t="s">
        <v>25</v>
      </c>
      <c r="B23" s="29" t="s">
        <v>67</v>
      </c>
      <c r="C23" s="30" t="s">
        <v>110</v>
      </c>
      <c r="D23" s="22"/>
      <c r="E23" s="23"/>
      <c r="F23" s="16"/>
      <c r="G23" s="24" t="s">
        <v>12</v>
      </c>
      <c r="H23" s="35" t="s">
        <v>62</v>
      </c>
      <c r="I23" s="36" t="s">
        <v>111</v>
      </c>
      <c r="J23" s="19" t="s">
        <v>127</v>
      </c>
      <c r="K23" s="26" t="s">
        <v>135</v>
      </c>
      <c r="L23" s="37" t="s">
        <v>8</v>
      </c>
      <c r="M23" s="16" t="s">
        <v>127</v>
      </c>
      <c r="N23" s="16" t="s">
        <v>127</v>
      </c>
    </row>
    <row r="24" ht="36.75" customHeight="1">
      <c r="A24" s="29" t="s">
        <v>27</v>
      </c>
      <c r="B24" s="29" t="s">
        <v>45</v>
      </c>
      <c r="C24" s="30" t="s">
        <v>112</v>
      </c>
      <c r="D24" s="27"/>
      <c r="E24" s="28"/>
      <c r="F24" s="39"/>
      <c r="G24" s="24" t="s">
        <v>12</v>
      </c>
      <c r="H24" s="35" t="s">
        <v>69</v>
      </c>
      <c r="I24" s="36" t="s">
        <v>70</v>
      </c>
      <c r="J24" s="33" t="s">
        <v>127</v>
      </c>
      <c r="K24" s="26" t="s">
        <v>136</v>
      </c>
      <c r="L24" s="16" t="s">
        <v>8</v>
      </c>
      <c r="M24" s="37" t="s">
        <v>127</v>
      </c>
      <c r="N24" s="16" t="s">
        <v>127</v>
      </c>
    </row>
    <row r="25" ht="36.75" customHeight="1">
      <c r="A25" s="29" t="s">
        <v>27</v>
      </c>
      <c r="B25" s="29" t="s">
        <v>49</v>
      </c>
      <c r="C25" s="30" t="s">
        <v>114</v>
      </c>
      <c r="D25" s="27"/>
      <c r="E25" s="28"/>
      <c r="F25" s="39"/>
      <c r="G25" s="24" t="s">
        <v>12</v>
      </c>
      <c r="H25" s="35" t="s">
        <v>69</v>
      </c>
      <c r="I25" s="36" t="s">
        <v>73</v>
      </c>
      <c r="J25" s="19" t="s">
        <v>127</v>
      </c>
      <c r="K25" s="26" t="s">
        <v>136</v>
      </c>
      <c r="L25" s="16" t="s">
        <v>8</v>
      </c>
      <c r="M25" s="16" t="s">
        <v>127</v>
      </c>
      <c r="N25" s="16" t="s">
        <v>127</v>
      </c>
    </row>
    <row r="26" ht="36.75" customHeight="1">
      <c r="A26" s="29" t="s">
        <v>27</v>
      </c>
      <c r="B26" s="29" t="s">
        <v>67</v>
      </c>
      <c r="C26" s="30" t="s">
        <v>115</v>
      </c>
      <c r="D26" s="27"/>
      <c r="E26" s="28"/>
      <c r="F26" s="39"/>
      <c r="G26" s="24" t="s">
        <v>12</v>
      </c>
      <c r="H26" s="35" t="s">
        <v>69</v>
      </c>
      <c r="I26" s="36" t="s">
        <v>116</v>
      </c>
      <c r="J26" s="19" t="s">
        <v>127</v>
      </c>
      <c r="K26" s="26" t="s">
        <v>136</v>
      </c>
      <c r="L26" s="16" t="s">
        <v>8</v>
      </c>
      <c r="M26" s="16" t="s">
        <v>127</v>
      </c>
      <c r="N26" s="16" t="s">
        <v>127</v>
      </c>
    </row>
    <row r="27" ht="33.75" customHeight="1">
      <c r="A27" s="29" t="s">
        <v>29</v>
      </c>
      <c r="B27" s="29" t="s">
        <v>45</v>
      </c>
      <c r="C27" s="30" t="s">
        <v>117</v>
      </c>
      <c r="D27" s="30" t="s">
        <v>74</v>
      </c>
      <c r="E27" s="38" t="s">
        <v>75</v>
      </c>
      <c r="F27" s="19"/>
      <c r="G27" s="34" t="s">
        <v>12</v>
      </c>
      <c r="H27" s="47" t="s">
        <v>76</v>
      </c>
      <c r="I27" s="36" t="s">
        <v>77</v>
      </c>
      <c r="J27" s="26" t="s">
        <v>137</v>
      </c>
      <c r="K27" s="26" t="s">
        <v>137</v>
      </c>
      <c r="L27" s="33" t="s">
        <v>8</v>
      </c>
      <c r="M27" s="33" t="s">
        <v>127</v>
      </c>
      <c r="N27" s="33" t="s">
        <v>127</v>
      </c>
    </row>
    <row r="28" ht="33.75" customHeight="1">
      <c r="A28" s="29" t="s">
        <v>29</v>
      </c>
      <c r="B28" s="29" t="s">
        <v>49</v>
      </c>
      <c r="C28" s="30" t="s">
        <v>119</v>
      </c>
      <c r="D28" s="30" t="s">
        <v>74</v>
      </c>
      <c r="E28" s="38" t="s">
        <v>79</v>
      </c>
      <c r="F28" s="33"/>
      <c r="G28" s="34" t="s">
        <v>12</v>
      </c>
      <c r="H28" s="47" t="s">
        <v>76</v>
      </c>
      <c r="I28" s="36" t="s">
        <v>77</v>
      </c>
      <c r="J28" s="26" t="s">
        <v>137</v>
      </c>
      <c r="K28" s="26" t="s">
        <v>137</v>
      </c>
      <c r="L28" s="33" t="s">
        <v>8</v>
      </c>
      <c r="M28" s="33" t="s">
        <v>127</v>
      </c>
      <c r="N28" s="33" t="s">
        <v>127</v>
      </c>
    </row>
    <row r="29" ht="33.75" customHeight="1">
      <c r="A29" s="29" t="s">
        <v>29</v>
      </c>
      <c r="B29" s="29" t="s">
        <v>67</v>
      </c>
      <c r="C29" s="30" t="s">
        <v>119</v>
      </c>
      <c r="D29" s="30" t="s">
        <v>74</v>
      </c>
      <c r="E29" s="38" t="s">
        <v>120</v>
      </c>
      <c r="F29" s="33"/>
      <c r="G29" s="34" t="s">
        <v>12</v>
      </c>
      <c r="H29" s="47" t="s">
        <v>76</v>
      </c>
      <c r="I29" s="36" t="s">
        <v>77</v>
      </c>
      <c r="J29" s="26" t="s">
        <v>137</v>
      </c>
      <c r="K29" s="26" t="s">
        <v>137</v>
      </c>
      <c r="L29" s="33" t="s">
        <v>8</v>
      </c>
      <c r="M29" s="33" t="s">
        <v>127</v>
      </c>
      <c r="N29" s="33" t="s">
        <v>127</v>
      </c>
    </row>
    <row r="30" ht="32.25" customHeight="1">
      <c r="A30" s="29" t="s">
        <v>31</v>
      </c>
      <c r="B30" s="12" t="s">
        <v>45</v>
      </c>
      <c r="C30" s="27" t="s">
        <v>14</v>
      </c>
      <c r="D30" s="27" t="s">
        <v>47</v>
      </c>
      <c r="E30" s="41" t="s">
        <v>81</v>
      </c>
      <c r="F30" s="16"/>
      <c r="G30" s="24" t="s">
        <v>12</v>
      </c>
      <c r="H30" s="40"/>
      <c r="I30" s="15"/>
      <c r="J30" s="26"/>
      <c r="K30" s="26"/>
      <c r="L30" s="16" t="s">
        <v>8</v>
      </c>
      <c r="M30" s="16" t="s">
        <v>127</v>
      </c>
      <c r="N30" s="16" t="s">
        <v>127</v>
      </c>
    </row>
    <row r="31" ht="32.25" customHeight="1">
      <c r="A31" s="29" t="s">
        <v>31</v>
      </c>
      <c r="B31" s="12" t="s">
        <v>45</v>
      </c>
      <c r="C31" s="27" t="s">
        <v>14</v>
      </c>
      <c r="D31" s="27" t="s">
        <v>82</v>
      </c>
      <c r="E31" s="41" t="s">
        <v>83</v>
      </c>
      <c r="F31" s="16"/>
      <c r="G31" s="24" t="s">
        <v>12</v>
      </c>
      <c r="H31" s="40"/>
      <c r="I31" s="15"/>
      <c r="J31" s="26"/>
      <c r="K31" s="26"/>
      <c r="L31" s="16" t="s">
        <v>8</v>
      </c>
      <c r="M31" s="16" t="s">
        <v>127</v>
      </c>
      <c r="N31" s="16" t="s">
        <v>127</v>
      </c>
    </row>
    <row r="32" ht="15.75" customHeight="1">
      <c r="A32" s="12" t="s">
        <v>31</v>
      </c>
      <c r="B32" s="12" t="s">
        <v>49</v>
      </c>
      <c r="C32" s="21" t="s">
        <v>84</v>
      </c>
      <c r="D32" s="27" t="s">
        <v>85</v>
      </c>
      <c r="E32" s="28" t="s">
        <v>138</v>
      </c>
      <c r="F32" s="16"/>
      <c r="G32" s="24" t="s">
        <v>12</v>
      </c>
      <c r="H32" s="16"/>
      <c r="I32" s="42"/>
      <c r="J32" s="16"/>
      <c r="K32" s="39"/>
      <c r="L32" s="16" t="s">
        <v>8</v>
      </c>
      <c r="M32" s="16" t="s">
        <v>127</v>
      </c>
      <c r="N32" s="16" t="s">
        <v>127</v>
      </c>
    </row>
    <row r="33" ht="36.75" customHeight="1">
      <c r="A33" s="12" t="s">
        <v>31</v>
      </c>
      <c r="B33" s="12" t="s">
        <v>67</v>
      </c>
      <c r="C33" s="21" t="s">
        <v>87</v>
      </c>
      <c r="D33" s="27" t="s">
        <v>47</v>
      </c>
      <c r="E33" s="28" t="s">
        <v>88</v>
      </c>
      <c r="F33" s="16"/>
      <c r="G33" s="24" t="s">
        <v>12</v>
      </c>
      <c r="H33" s="25" t="s">
        <v>69</v>
      </c>
      <c r="I33" s="15" t="s">
        <v>89</v>
      </c>
      <c r="J33" s="26" t="s">
        <v>127</v>
      </c>
      <c r="K33" s="26" t="s">
        <v>139</v>
      </c>
      <c r="L33" s="16" t="s">
        <v>8</v>
      </c>
      <c r="M33" s="16" t="s">
        <v>127</v>
      </c>
      <c r="N33" s="16" t="s">
        <v>127</v>
      </c>
    </row>
    <row r="34" ht="48.0" customHeight="1">
      <c r="A34" s="12" t="s">
        <v>31</v>
      </c>
      <c r="B34" s="12" t="s">
        <v>71</v>
      </c>
      <c r="C34" s="21" t="s">
        <v>92</v>
      </c>
      <c r="D34" s="27"/>
      <c r="E34" s="28"/>
      <c r="F34" s="16"/>
      <c r="G34" s="24" t="s">
        <v>12</v>
      </c>
      <c r="H34" s="25" t="s">
        <v>93</v>
      </c>
      <c r="I34" s="15" t="s">
        <v>94</v>
      </c>
      <c r="J34" s="26" t="s">
        <v>134</v>
      </c>
      <c r="K34" s="26" t="s">
        <v>134</v>
      </c>
      <c r="L34" s="16" t="s">
        <v>8</v>
      </c>
      <c r="M34" s="16" t="s">
        <v>127</v>
      </c>
      <c r="N34" s="16" t="s">
        <v>127</v>
      </c>
    </row>
    <row r="35" ht="15.75" customHeight="1">
      <c r="A35" s="12" t="s">
        <v>31</v>
      </c>
      <c r="B35" s="12" t="s">
        <v>91</v>
      </c>
      <c r="C35" s="43" t="s">
        <v>97</v>
      </c>
      <c r="D35" s="30" t="s">
        <v>47</v>
      </c>
      <c r="E35" s="38" t="s">
        <v>98</v>
      </c>
      <c r="F35" s="33"/>
      <c r="G35" s="34" t="s">
        <v>12</v>
      </c>
      <c r="H35" s="35"/>
      <c r="I35" s="36"/>
      <c r="J35" s="33"/>
      <c r="K35" s="37"/>
      <c r="L35" s="16" t="s">
        <v>8</v>
      </c>
      <c r="M35" s="16" t="s">
        <v>127</v>
      </c>
      <c r="N35" s="16" t="s">
        <v>127</v>
      </c>
    </row>
    <row r="36" ht="15.75" customHeight="1">
      <c r="A36" s="12" t="s">
        <v>31</v>
      </c>
      <c r="B36" s="12" t="s">
        <v>96</v>
      </c>
      <c r="C36" s="43" t="s">
        <v>100</v>
      </c>
      <c r="D36" s="30" t="s">
        <v>101</v>
      </c>
      <c r="E36" s="38" t="s">
        <v>102</v>
      </c>
      <c r="F36" s="33"/>
      <c r="G36" s="34" t="s">
        <v>12</v>
      </c>
      <c r="H36" s="35"/>
      <c r="I36" s="36"/>
      <c r="J36" s="33"/>
      <c r="K36" s="37"/>
      <c r="L36" s="16" t="s">
        <v>8</v>
      </c>
      <c r="M36" s="16" t="s">
        <v>127</v>
      </c>
      <c r="N36" s="16" t="s">
        <v>127</v>
      </c>
    </row>
    <row r="37" ht="15.75" customHeight="1">
      <c r="A37" s="12" t="s">
        <v>33</v>
      </c>
      <c r="B37" s="12" t="s">
        <v>45</v>
      </c>
      <c r="C37" s="21" t="s">
        <v>122</v>
      </c>
      <c r="D37" s="27" t="s">
        <v>123</v>
      </c>
      <c r="E37" s="28" t="s">
        <v>124</v>
      </c>
      <c r="F37" s="16"/>
      <c r="G37" s="24" t="s">
        <v>12</v>
      </c>
      <c r="H37" s="16"/>
      <c r="I37" s="42"/>
      <c r="J37" s="16"/>
      <c r="K37" s="39"/>
      <c r="L37" s="16" t="s">
        <v>8</v>
      </c>
      <c r="M37" s="16" t="s">
        <v>127</v>
      </c>
      <c r="N37" s="16" t="s">
        <v>127</v>
      </c>
    </row>
  </sheetData>
  <conditionalFormatting sqref="L1:L5 M1:N1 L7:L37">
    <cfRule type="cellIs" dxfId="0" priority="1" operator="equal">
      <formula>"PASS"</formula>
    </cfRule>
  </conditionalFormatting>
  <conditionalFormatting sqref="L1:L5 M1:N1 L7:L37">
    <cfRule type="cellIs" dxfId="3" priority="2" operator="equal">
      <formula>"FAIL"</formula>
    </cfRule>
  </conditionalFormatting>
  <conditionalFormatting sqref="L1:L5 M1:N1 L7:L37">
    <cfRule type="cellIs" dxfId="4" priority="3" operator="equal">
      <formula>"SKIP"</formula>
    </cfRule>
  </conditionalFormatting>
  <dataValidations>
    <dataValidation type="list" allowBlank="1" showErrorMessage="1" sqref="H20 H32">
      <formula1>Keywords!$A$2:$A182</formula1>
    </dataValidation>
    <dataValidation type="list" allowBlank="1" showErrorMessage="1" sqref="H15:H16">
      <formula1>Keywords!$A$2:$A180</formula1>
    </dataValidation>
    <dataValidation type="list" allowBlank="1" showErrorMessage="1" sqref="H27:H29">
      <formula1>Keywords!$A$2:$A195</formula1>
    </dataValidation>
    <dataValidation type="list" allowBlank="1" showErrorMessage="1" sqref="A1 A3:A37">
      <formula1>TestCase!$A:$A</formula1>
    </dataValidation>
    <dataValidation type="list" allowBlank="1" showErrorMessage="1" sqref="H6:H9 H21:H23">
      <formula1>Keywords!$A$2:$A177</formula1>
    </dataValidation>
    <dataValidation type="list" allowBlank="1" showErrorMessage="1" sqref="D2:D37">
      <formula1>Keywords!$A$2:$A37</formula1>
    </dataValidation>
    <dataValidation type="list" allowBlank="1" showErrorMessage="1" sqref="H10:H13 H24:H26">
      <formula1>Keywords!$A$2:$A180</formula1>
    </dataValidation>
    <dataValidation type="list" allowBlank="1" showErrorMessage="1" sqref="H3:H5 H19">
      <formula1>Keywords!$A$2:$A176</formula1>
    </dataValidation>
    <dataValidation type="list" allowBlank="1" showErrorMessage="1" sqref="H17:H18 H33:H34">
      <formula1>Keywords!$A$2:$A181</formula1>
    </dataValidation>
    <dataValidation type="list" allowBlank="1" showErrorMessage="1" sqref="G2:G37">
      <formula1>"Y,N"</formula1>
    </dataValidation>
    <dataValidation type="list" allowBlank="1" showErrorMessage="1" sqref="H30:H31">
      <formula1>Keywords!$A$2:$A196</formula1>
    </dataValidation>
    <dataValidation type="list" allowBlank="1" showErrorMessage="1" sqref="H37">
      <formula1>Keywords!$A$2:$A187</formula1>
    </dataValidation>
    <dataValidation type="list" allowBlank="1" showErrorMessage="1" sqref="H2 H14 H35:H36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8" t="s">
        <v>125</v>
      </c>
      <c r="C1" s="48" t="s">
        <v>126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IFERROR(__xludf.DUMMYFUNCTION("""COMPUTED_VALUE"""),"Stop khi actual contain expect or time = second")</f>
        <v>Stop khi actual contain expect or time = second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element 2 display")</f>
        <v>Stop khi actual contain expect or element 2 display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52"/>
      <c r="E36" s="52"/>
      <c r="F36" s="52" t="str">
        <f>IFERROR(__xludf.DUMMYFUNCTION("""COMPUTED_VALUE"""),"return string only alphabet and space")</f>
        <v>return string only alphabet and space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52"/>
      <c r="E43" s="52" t="str">
        <f>IFERROR(__xludf.DUMMYFUNCTION("""COMPUTED_VALUE"""),"state1,state2")</f>
        <v>state1,state2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IFERROR(__xludf.DUMMYFUNCTION("""COMPUTED_VALUE"""),"get coordinates of element of X or Y")</f>
        <v>get coordinates of element of X or Y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IFERROR(__xludf.DUMMYFUNCTION("""COMPUTED_VALUE"""),"get size of device of  with (w) or height (h)")</f>
        <v>get size of device of  with (w) or height (h)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IFERROR(__xludf.DUMMYFUNCTION("""COMPUTED_VALUE"""),"Hiện tại:[&lt;],[&gt;]")</f>
        <v>Hiện tại:[&lt;],[&gt;]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52"/>
      <c r="E51" s="52"/>
      <c r="F51" s="52" t="str">
        <f>IFERROR(__xludf.DUMMYFUNCTION("""COMPUTED_VALUE"""),"coordinate = x/y")</f>
        <v>coordinate = x/y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IFERROR(__xludf.DUMMYFUNCTION("""COMPUTED_VALUE"""),"number là dịch chuyển khoảng bn (thường để 1)")</f>
        <v>number là dịch chuyển khoảng bn (thường để 1)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52" t="str">
        <f>IFERROR(__xludf.DUMMYFUNCTION("""COMPUTED_VALUE"""),"coordinate = x/y/z/w")</f>
        <v>coordinate = x/y/z/w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52"/>
      <c r="E60" s="52"/>
      <c r="F60" s="52" t="str">
        <f>IFERROR(__xludf.DUMMYFUNCTION("""COMPUTED_VALUE"""),"1 element phát bao nhiêu audio trong khoảng 25 giay")</f>
        <v>1 element phát bao nhiêu audio trong khoảng 25 giay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52" t="str">
        <f>IFERROR(__xludf.DUMMYFUNCTION("""COMPUTED_VALUE"""),"expects = [value1;value2;..]")</f>
        <v>expects = [value1;value2;..]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52" t="str">
        <f>IFERROR(__xludf.DUMMYFUNCTION("""COMPUTED_VALUE"""),"image + "",""+ color")</f>
        <v>image + ","+ color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52"/>
      <c r="E67" s="52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52"/>
      <c r="E68" s="52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52" t="str">
        <f>IFERROR(__xludf.DUMMYFUNCTION("""COMPUTED_VALUE"""),"key = //$.Page[0].Id")</f>
        <v>key = //$.Page[0].Id</v>
      </c>
      <c r="E71" s="52"/>
      <c r="F71" s="52" t="str">
        <f>IFERROR(__xludf.DUMMYFUNCTION("""COMPUTED_VALUE"""),"return value by key in json array object")</f>
        <v>return value by key in json array object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52"/>
      <c r="E72" s="52"/>
      <c r="F7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IFERROR(__xludf.DUMMYFUNCTION("""COMPUTED_VALUE"""),"returnPathContain")</f>
        <v>returnPathContain</v>
      </c>
      <c r="B76" s="52" t="str">
        <f>IFERROR(__xludf.DUMMYFUNCTION("""COMPUTED_VALUE"""),"element,component,key,expect")</f>
        <v>element,component,key,expect</v>
      </c>
      <c r="C76" s="52" t="str">
        <f>IFERROR(__xludf.DUMMYFUNCTION("""COMPUTED_VALUE"""),"void")</f>
        <v>void</v>
      </c>
      <c r="D76" s="52"/>
      <c r="E76" s="52"/>
      <c r="F76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IFERROR(__xludf.DUMMYFUNCTION("""COMPUTED_VALUE"""),"returnIndex")</f>
        <v>returnIndex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IFERROR(__xludf.DUMMYFUNCTION("""COMPUTED_VALUE"""),"""index"" in variable file")</f>
        <v>"index" in variable file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IFERROR(__xludf.DUMMYFUNCTION("""COMPUTED_VALUE"""),"getSentenceByText")</f>
        <v>getSentenceByText</v>
      </c>
      <c r="B78" s="52" t="str">
        <f>IFERROR(__xludf.DUMMYFUNCTION("""COMPUTED_VALUE"""),"element,component[,split string]")</f>
        <v>element,component[,split string]</v>
      </c>
      <c r="C78" s="52" t="str">
        <f>IFERROR(__xludf.DUMMYFUNCTION("""COMPUTED_VALUE"""),"String")</f>
        <v>String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IFERROR(__xludf.DUMMYFUNCTION("""COMPUTED_VALUE"""),"setTagGameObject")</f>
        <v>setTagGameObject</v>
      </c>
      <c r="B79" s="52" t="str">
        <f>IFERROR(__xludf.DUMMYFUNCTION("""COMPUTED_VALUE"""),"element,tagName")</f>
        <v>element,tagName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IFERROR(__xludf.DUMMYFUNCTION("""COMPUTED_VALUE"""),"drag")</f>
        <v>drag</v>
      </c>
      <c r="B80" s="52" t="str">
        <f>IFERROR(__xludf.DUMMYFUNCTION("""COMPUTED_VALUE"""),"element1,element2")</f>
        <v>element1,element2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IFERROR(__xludf.DUMMYFUNCTION("""COMPUTED_VALUE"""),"returnChooseTopic")</f>
        <v>returnChooseTopic</v>
      </c>
      <c r="B81" s="52" t="str">
        <f>IFERROR(__xludf.DUMMYFUNCTION("""COMPUTED_VALUE"""),"from,to,exception,part")</f>
        <v>from,to,exception,part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IFERROR(__xludf.DUMMYFUNCTION("""COMPUTED_VALUE"""),"returnChooseTopic")</f>
        <v>returnChooseTopic</v>
      </c>
      <c r="B82" s="52" t="str">
        <f>IFERROR(__xludf.DUMMYFUNCTION("""COMPUTED_VALUE"""),"part")</f>
        <v>part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IFERROR(__xludf.DUMMYFUNCTION("""COMPUTED_VALUE"""),"deFindModeRunTestCase")</f>
        <v>deFindModeRunTestCase</v>
      </c>
      <c r="B83" s="52" t="str">
        <f>IFERROR(__xludf.DUMMYFUNCTION("""COMPUTED_VALUE"""),"key,sheetName,from,to")</f>
        <v>key,sheetName,from,to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IFERROR(__xludf.DUMMYFUNCTION("""COMPUTED_VALUE"""),"returnModeTC")</f>
        <v>returnModeTC</v>
      </c>
      <c r="B84" s="52" t="str">
        <f>IFERROR(__xludf.DUMMYFUNCTION("""COMPUTED_VALUE"""),"sheetName,to,expected,contain")</f>
        <v>sheetName,to,expected,contain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IFERROR(__xludf.DUMMYFUNCTION("""COMPUTED_VALUE"""),"ignoreScript")</f>
        <v>ignoreScript</v>
      </c>
      <c r="B85" s="52" t="str">
        <f>IFERROR(__xludf.DUMMYFUNCTION("""COMPUTED_VALUE"""),"number,to,sheetName,text")</f>
        <v>number,to,sheetName,text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IFERROR(__xludf.DUMMYFUNCTION("""COMPUTED_VALUE"""),"setRunModeTC")</f>
        <v>setRunModeTC</v>
      </c>
      <c r="B86" s="52" t="str">
        <f>IFERROR(__xludf.DUMMYFUNCTION("""COMPUTED_VALUE"""),"from,to,exception")</f>
        <v>from,to,exception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IFERROR(__xludf.DUMMYFUNCTION("""COMPUTED_VALUE"""),"setIndexVariableFile")</f>
        <v>setIndexVariableFile</v>
      </c>
      <c r="B87" s="52" t="str">
        <f>IFERROR(__xludf.DUMMYFUNCTION("""COMPUTED_VALUE"""),"index")</f>
        <v>index</v>
      </c>
      <c r="C87" s="52" t="str">
        <f>IFERROR(__xludf.DUMMYFUNCTION("""COMPUTED_VALUE"""),"void")</f>
        <v>void</v>
      </c>
      <c r="D87" s="52"/>
      <c r="E87" s="52"/>
      <c r="F87" s="52" t="str">
        <f>IFERROR(__xludf.DUMMYFUNCTION("""COMPUTED_VALUE"""),"set value for ""index"" in variable field")</f>
        <v>set value for "index" in variable field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IFERROR(__xludf.DUMMYFUNCTION("""COMPUTED_VALUE"""),"setVariableFile")</f>
        <v>setVariableFile</v>
      </c>
      <c r="B88" s="52" t="str">
        <f>IFERROR(__xludf.DUMMYFUNCTION("""COMPUTED_VALUE"""),"key(exist),value")</f>
        <v>key(exist),value</v>
      </c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IFERROR(__xludf.DUMMYFUNCTION("""COMPUTED_VALUE"""),"addIndexVariableFile")</f>
        <v>addIndexVariableFile</v>
      </c>
      <c r="B89" s="52" t="str">
        <f>IFERROR(__xludf.DUMMYFUNCTION("""COMPUTED_VALUE"""),"add")</f>
        <v>add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IFERROR(__xludf.DUMMYFUNCTION("""COMPUTED_VALUE"""),"changeModeTC")</f>
        <v>changeModeTC</v>
      </c>
      <c r="B90" s="52" t="str">
        <f>IFERROR(__xludf.DUMMYFUNCTION("""COMPUTED_VALUE"""),"keyWord,locator,component,tcRow,expected")</f>
        <v>keyWord,locator,component,tcRow,expected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IFERROR(__xludf.DUMMYFUNCTION("""COMPUTED_VALUE"""),"changeModeTC")</f>
        <v>changeModeTC</v>
      </c>
      <c r="B91" s="52" t="str">
        <f>IFERROR(__xludf.DUMMYFUNCTION("""COMPUTED_VALUE"""),"variableKey,runYes,runNo,expect")</f>
        <v>variableKey,runYes,runNo,expect</v>
      </c>
      <c r="C91" s="52" t="str">
        <f>IFERROR(__xludf.DUMMYFUNCTION("""COMPUTED_VALUE"""),"void")</f>
        <v>void</v>
      </c>
      <c r="D91" s="52"/>
      <c r="E91" s="52"/>
      <c r="F91" s="52" t="str">
        <f>IFERROR(__xludf.DUMMYFUNCTION("""COMPUTED_VALUE"""),"runYes: row tc modeyes")</f>
        <v>runYes: row tc modeyes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IFERROR(__xludf.DUMMYFUNCTION("""COMPUTED_VALUE"""),"changeModeTCSetTrue")</f>
        <v>changeModeTCSetTrue</v>
      </c>
      <c r="B92" s="52" t="str">
        <f>IFERROR(__xludf.DUMMYFUNCTION("""COMPUTED_VALUE"""),"(String actual,String tcRow,String expect)")</f>
        <v>(String actual,String tcRow,String expect)</v>
      </c>
      <c r="C92" s="52" t="str">
        <f>IFERROR(__xludf.DUMMYFUNCTION("""COMPUTED_VALUE"""),"void")</f>
        <v>void</v>
      </c>
      <c r="D92" s="52"/>
      <c r="E92" s="52"/>
      <c r="F92" s="52" t="str">
        <f>IFERROR(__xludf.DUMMYFUNCTION("""COMPUTED_VALUE"""),"actual check equal expect if true tcRow set mode run YES")</f>
        <v>actual check equal expect if true tcRow set mode run YES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IFERROR(__xludf.DUMMYFUNCTION("""COMPUTED_VALUE"""),"changeModeTCSetFail")</f>
        <v>changeModeTCSetFail</v>
      </c>
      <c r="B93" s="52" t="str">
        <f>IFERROR(__xludf.DUMMYFUNCTION("""COMPUTED_VALUE"""),"(String actual,String tcRow,String expect)")</f>
        <v>(String actual,String tcRow,String expect)</v>
      </c>
      <c r="C93" s="52" t="str">
        <f>IFERROR(__xludf.DUMMYFUNCTION("""COMPUTED_VALUE"""),"void")</f>
        <v>void</v>
      </c>
      <c r="D93" s="52"/>
      <c r="E93" s="52"/>
      <c r="F93" s="52" t="str">
        <f>IFERROR(__xludf.DUMMYFUNCTION("""COMPUTED_VALUE"""),"actual check equal expect if true tcRow set mode run NO")</f>
        <v>actual check equal expect if true tcRow set mode run NO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IFERROR(__xludf.DUMMYFUNCTION("""COMPUTED_VALUE"""),"isElementDisplay")</f>
        <v>isElementDisplay</v>
      </c>
      <c r="B94" s="52" t="str">
        <f>IFERROR(__xludf.DUMMYFUNCTION("""COMPUTED_VALUE"""),"element[,strSplit]")</f>
        <v>element[,strSplit]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IFERROR(__xludf.DUMMYFUNCTION("""COMPUTED_VALUE"""),"addTagForObject")</f>
        <v>addTagForObject</v>
      </c>
      <c r="B95" s="52" t="str">
        <f>IFERROR(__xludf.DUMMYFUNCTION("""COMPUTED_VALUE"""),"element,newTag")</f>
        <v>element,newTag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IFERROR(__xludf.DUMMYFUNCTION("""COMPUTED_VALUE"""),"pause")</f>
        <v>pause</v>
      </c>
      <c r="B96" s="52"/>
      <c r="C96" s="52" t="str">
        <f>IFERROR(__xludf.DUMMYFUNCTION("""COMPUTED_VALUE"""),"void")</f>
        <v>void</v>
      </c>
      <c r="D96" s="52"/>
      <c r="E96" s="52"/>
      <c r="F96" s="52" t="str">
        <f>IFERROR(__xludf.DUMMYFUNCTION("""COMPUTED_VALUE"""),"pause program")</f>
        <v>pause program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IFERROR(__xludf.DUMMYFUNCTION("""COMPUTED_VALUE"""),"resume")</f>
        <v>resume</v>
      </c>
      <c r="B97" s="52"/>
      <c r="C97" s="52" t="str">
        <f>IFERROR(__xludf.DUMMYFUNCTION("""COMPUTED_VALUE"""),"void")</f>
        <v>void</v>
      </c>
      <c r="D97" s="52"/>
      <c r="E97" s="52"/>
      <c r="F97" s="52" t="str">
        <f>IFERROR(__xludf.DUMMYFUNCTION("""COMPUTED_VALUE"""),"unpause program")</f>
        <v>unpause program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IFERROR(__xludf.DUMMYFUNCTION("""COMPUTED_VALUE"""),"getAudiosSource")</f>
        <v>getAudiosSource</v>
      </c>
      <c r="B98" s="52" t="str">
        <f>IFERROR(__xludf.DUMMYFUNCTION("""COMPUTED_VALUE"""),"element,expect")</f>
        <v>element,expect</v>
      </c>
      <c r="C98" s="52" t="str">
        <f>IFERROR(__xludf.DUMMYFUNCTION("""COMPUTED_VALUE"""),"String")</f>
        <v>String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IFERROR(__xludf.DUMMYFUNCTION("""COMPUTED_VALUE"""),"getAudiosSourceByTime")</f>
        <v>getAudiosSourceByTime</v>
      </c>
      <c r="B99" s="52" t="str">
        <f>IFERROR(__xludf.DUMMYFUNCTION("""COMPUTED_VALUE"""),"element,second,expect")</f>
        <v>element,second,expect</v>
      </c>
      <c r="C99" s="52" t="str">
        <f>IFERROR(__xludf.DUMMYFUNCTION("""COMPUTED_VALUE"""),"String")</f>
        <v>String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IFERROR(__xludf.DUMMYFUNCTION("""COMPUTED_VALUE"""),"getAudiosSourceByLocator")</f>
        <v>getAudiosSourceByLocator</v>
      </c>
      <c r="B100" s="52" t="str">
        <f>IFERROR(__xludf.DUMMYFUNCTION("""COMPUTED_VALUE"""),"element1,element2,expect")</f>
        <v>element1,element2,expect</v>
      </c>
      <c r="C100" s="52" t="str">
        <f>IFERROR(__xludf.DUMMYFUNCTION("""COMPUTED_VALUE"""),"String")</f>
        <v>String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IFERROR(__xludf.DUMMYFUNCTION("""COMPUTED_VALUE"""),"deFindAnswerDienThe")</f>
        <v>deFindAnswerDienThe</v>
      </c>
      <c r="B101" s="52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2" t="str">
        <f>IFERROR(__xludf.DUMMYFUNCTION("""COMPUTED_VALUE"""),"void")</f>
        <v>void</v>
      </c>
      <c r="D101" s="52"/>
      <c r="E101" s="52"/>
      <c r="F101" s="52" t="str">
        <f>IFERROR(__xludf.DUMMYFUNCTION("""COMPUTED_VALUE"""),"return value locator1 in $.path in variable file")</f>
        <v>return value locator1 in $.path in variable file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IFERROR(__xludf.DUMMYFUNCTION("""COMPUTED_VALUE"""),"getElementDisplayInScene")</f>
        <v>getElementDisplayInScene</v>
      </c>
      <c r="B102" s="52" t="str">
        <f>IFERROR(__xludf.DUMMYFUNCTION("""COMPUTED_VALUE"""),"strAdd,expect")</f>
        <v>strAdd,expect</v>
      </c>
      <c r="C102" s="52" t="str">
        <f>IFERROR(__xludf.DUMMYFUNCTION("""COMPUTED_VALUE"""),"void")</f>
        <v>void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IFERROR(__xludf.DUMMYFUNCTION("""COMPUTED_VALUE"""),"isElementsDisplay")</f>
        <v>isElementsDisplay</v>
      </c>
      <c r="B103" s="52" t="str">
        <f>IFERROR(__xludf.DUMMYFUNCTION("""COMPUTED_VALUE"""),"strSplit,locator")</f>
        <v>strSplit,locator</v>
      </c>
      <c r="C103" s="52" t="str">
        <f>IFERROR(__xludf.DUMMYFUNCTION("""COMPUTED_VALUE"""),"String")</f>
        <v>String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IFERROR(__xludf.DUMMYFUNCTION("""COMPUTED_VALUE"""),"swipeMap")</f>
        <v>swipeMap</v>
      </c>
      <c r="B104" s="52" t="str">
        <f>IFERROR(__xludf.DUMMYFUNCTION("""COMPUTED_VALUE"""),"locator,component,property,key,expect")</f>
        <v>locator,component,property,key,expect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IFERROR(__xludf.DUMMYFUNCTION("""COMPUTED_VALUE"""),"key file data to get list leson")</f>
        <v>key file data to get list leson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