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Keywords" sheetId="1" r:id="rId4"/>
    <sheet state="visible" name="TestCase" sheetId="2" r:id="rId5"/>
    <sheet state="visible" name="TestSteps" sheetId="3" r:id="rId6"/>
  </sheets>
  <definedNames>
    <definedName hidden="1" localSheetId="2" name="_xlnm._FilterDatabase">TestSteps!$A$1:$AD$4</definedName>
  </definedNames>
  <calcPr/>
  <extLst>
    <ext uri="GoogleSheetsCustomDataVersion2">
      <go:sheetsCustomData xmlns:go="http://customooxmlschemas.google.com/" r:id="rId7" roundtripDataChecksum="mBYHL3YCKT5dAHdpzeoWrgLl6IedLN+kl6jiJCeH3bM="/>
    </ext>
  </extLst>
</workbook>
</file>

<file path=xl/sharedStrings.xml><?xml version="1.0" encoding="utf-8"?>
<sst xmlns="http://schemas.openxmlformats.org/spreadsheetml/2006/main" count="82" uniqueCount="37">
  <si>
    <t>TCID</t>
  </si>
  <si>
    <t>Description</t>
  </si>
  <si>
    <t>RunMode</t>
  </si>
  <si>
    <t>Status</t>
  </si>
  <si>
    <t>Error</t>
  </si>
  <si>
    <t>MARK IS PASS</t>
  </si>
  <si>
    <t>PASS</t>
  </si>
  <si>
    <t>FAIL</t>
  </si>
  <si>
    <t>TC01</t>
  </si>
  <si>
    <t>Play leson</t>
  </si>
  <si>
    <t>Y</t>
  </si>
  <si>
    <t>TSID</t>
  </si>
  <si>
    <t>Keyword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</si>
  <si>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</si>
  <si>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</si>
  <si>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</si>
  <si>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</si>
  <si>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</si>
  <si>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</si>
  <si>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</si>
  <si>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</si>
  <si>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</si>
  <si>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list lesson</t>
  </si>
  <si>
    <t>click</t>
  </si>
  <si>
    <t>LessonTitle,Button.onClick()</t>
  </si>
  <si>
    <t>TS02</t>
  </si>
  <si>
    <t>Chọn lesson</t>
  </si>
  <si>
    <t>swipeRightToLeftEx</t>
  </si>
  <si>
    <t>LessonTitle//Text (TMP),TextMeshProUGUI</t>
  </si>
  <si>
    <t>TS03</t>
  </si>
  <si>
    <t>Play lesson</t>
  </si>
  <si>
    <t>press</t>
  </si>
  <si>
    <t>ClickHandler</t>
  </si>
  <si>
    <t/>
  </si>
  <si>
    <t>SKIP</t>
  </si>
  <si>
    <t>Method getRowCount | Exception desc : Cannot invoke "org.apache.poi.ss.usermodel.Sheet.getLastRowNum()" because "common.utility.ExcelUtils.ExcelSheet" is null</t>
  </si>
  <si>
    <t>Method getCellData | Exception desc : Cannot invoke "org.apache.poi.ss.usermodel.Row.getCell(int)" because the return value of "org.apache.poi.ss.usermodel.Sheet.getRow(int)" is 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</si>
</sst>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1" fillId="3" fontId="2" numFmtId="0" xfId="0" applyBorder="1" applyFill="1" applyFont="1"/>
    <xf borderId="0" fillId="4" fontId="2" numFmtId="0" xfId="0" applyAlignment="1" applyFill="1" applyFont="1">
      <alignment horizontal="center" readingOrder="0"/>
    </xf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1" fillId="4" fontId="4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5" numFmtId="0" xfId="0" applyFont="1"/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</cols>
  <sheetData>
    <row r="1" ht="15.75" customHeight="1">
      <c r="A1" s="1" t="str">
        <f>IFERROR(__xludf.DUMMYFUNCTION("IMPORTRANGE(""https://docs.google.com/spreadsheets/d/1LdgyhxYW9Lh1fGd5s0S1oxhFlAL2nJXQp7mHAPUsHfU/edit#gid=0"",""Sheet1!A:D"")"),"Keyword")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IFERROR(__xludf.DUMMYFUNCTION("""COMPUTED_VALUE"""),"value")</f>
        <v>value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tr">
        <f>IFERROR(__xludf.DUMMYFUNCTION("""COMPUTED_VALUE"""),"openApp")</f>
        <v>openApp</v>
      </c>
      <c r="B2" s="4"/>
      <c r="C2" s="4" t="str">
        <f>IFERROR(__xludf.DUMMYFUNCTION("""COMPUTED_VALUE"""),"void")</f>
        <v>void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tr">
        <f>IFERROR(__xludf.DUMMYFUNCTION("""COMPUTED_VALUE"""),"waitingForCourseListDisplay")</f>
        <v>waitingForCourseListDisplay</v>
      </c>
      <c r="B3" s="4"/>
      <c r="C3" s="4" t="str">
        <f>IFERROR(__xludf.DUMMYFUNCTION("""COMPUTED_VALUE"""),"void")</f>
        <v>void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tr">
        <f>IFERROR(__xludf.DUMMYFUNCTION("""COMPUTED_VALUE"""),"click")</f>
        <v>click</v>
      </c>
      <c r="B4" s="4" t="str">
        <f>IFERROR(__xludf.DUMMYFUNCTION("""COMPUTED_VALUE"""),"element,property[,index]")</f>
        <v>element,property[,index]</v>
      </c>
      <c r="C4" s="4" t="str">
        <f>IFERROR(__xludf.DUMMYFUNCTION("""COMPUTED_VALUE"""),"void")</f>
        <v>void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tr">
        <f>IFERROR(__xludf.DUMMYFUNCTION("""COMPUTED_VALUE"""),"getCurrentScene")</f>
        <v>getCurrentScene</v>
      </c>
      <c r="B5" s="4" t="str">
        <f>IFERROR(__xludf.DUMMYFUNCTION("""COMPUTED_VALUE"""),"element")</f>
        <v>element</v>
      </c>
      <c r="C5" s="4" t="str">
        <f>IFERROR(__xludf.DUMMYFUNCTION("""COMPUTED_VALUE"""),"String")</f>
        <v>String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tr">
        <f>IFERROR(__xludf.DUMMYFUNCTION("""COMPUTED_VALUE"""),"elementDisplay")</f>
        <v>elementDisplay</v>
      </c>
      <c r="B6" s="4" t="str">
        <f>IFERROR(__xludf.DUMMYFUNCTION("""COMPUTED_VALUE"""),"element[,index]")</f>
        <v>element[,index]</v>
      </c>
      <c r="C6" s="4" t="str">
        <f>IFERROR(__xludf.DUMMYFUNCTION("""COMPUTED_VALUE"""),"String")</f>
        <v>String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tr">
        <f>IFERROR(__xludf.DUMMYFUNCTION("""COMPUTED_VALUE"""),"clickDownAndUp")</f>
        <v>clickDownAndUp</v>
      </c>
      <c r="B7" s="4" t="str">
        <f>IFERROR(__xludf.DUMMYFUNCTION("""COMPUTED_VALUE"""),"element[,index]")</f>
        <v>element[,index]</v>
      </c>
      <c r="C7" s="4" t="str">
        <f>IFERROR(__xludf.DUMMYFUNCTION("""COMPUTED_VALUE"""),"void")</f>
        <v>void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tr">
        <f>IFERROR(__xludf.DUMMYFUNCTION("""COMPUTED_VALUE"""),"swipeToLeft")</f>
        <v>swipeToLeft</v>
      </c>
      <c r="B8" s="4" t="str">
        <f>IFERROR(__xludf.DUMMYFUNCTION("""COMPUTED_VALUE"""),"number")</f>
        <v>number</v>
      </c>
      <c r="C8" s="4" t="str">
        <f>IFERROR(__xludf.DUMMYFUNCTION("""COMPUTED_VALUE"""),"void")</f>
        <v>void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tr">
        <f>IFERROR(__xludf.DUMMYFUNCTION("""COMPUTED_VALUE"""),"swipeToLeft")</f>
        <v>swipeToLeft</v>
      </c>
      <c r="B9" s="4" t="str">
        <f>IFERROR(__xludf.DUMMYFUNCTION("""COMPUTED_VALUE"""),"x1,x2,y")</f>
        <v>x1,x2,y</v>
      </c>
      <c r="C9" s="4" t="str">
        <f>IFERROR(__xludf.DUMMYFUNCTION("""COMPUTED_VALUE"""),"void")</f>
        <v>void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tr">
        <f>IFERROR(__xludf.DUMMYFUNCTION("""COMPUTED_VALUE"""),"swipe")</f>
        <v>swipe</v>
      </c>
      <c r="B10" s="4" t="str">
        <f>IFERROR(__xludf.DUMMYFUNCTION("""COMPUTED_VALUE"""),"x1,x2,y")</f>
        <v>x1,x2,y</v>
      </c>
      <c r="C10" s="4" t="str">
        <f>IFERROR(__xludf.DUMMYFUNCTION("""COMPUTED_VALUE"""),"void")</f>
        <v>void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tr">
        <f>IFERROR(__xludf.DUMMYFUNCTION("""COMPUTED_VALUE"""),"waitForObject")</f>
        <v>waitForObject</v>
      </c>
      <c r="B11" s="4" t="str">
        <f>IFERROR(__xludf.DUMMYFUNCTION("""COMPUTED_VALUE"""),"element[,timeout(s)]")</f>
        <v>element[,timeout(s)]</v>
      </c>
      <c r="C11" s="4" t="str">
        <f>IFERROR(__xludf.DUMMYFUNCTION("""COMPUTED_VALUE"""),"void")</f>
        <v>void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tr">
        <f>IFERROR(__xludf.DUMMYFUNCTION("""COMPUTED_VALUE"""),"waitForObjectContain")</f>
        <v>waitForObjectContain</v>
      </c>
      <c r="B12" s="4" t="str">
        <f>IFERROR(__xludf.DUMMYFUNCTION("""COMPUTED_VALUE"""),"element,component,property,content")</f>
        <v>element,component,property,content</v>
      </c>
      <c r="C12" s="4" t="str">
        <f>IFERROR(__xludf.DUMMYFUNCTION("""COMPUTED_VALUE"""),"void")</f>
        <v>void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tr">
        <f>IFERROR(__xludf.DUMMYFUNCTION("""COMPUTED_VALUE"""),"waitForObjectContain")</f>
        <v>waitForObjectContain</v>
      </c>
      <c r="B13" s="4" t="str">
        <f>IFERROR(__xludf.DUMMYFUNCTION("""COMPUTED_VALUE"""),"element,key,content")</f>
        <v>element,key,content</v>
      </c>
      <c r="C13" s="4" t="str">
        <f>IFERROR(__xludf.DUMMYFUNCTION("""COMPUTED_VALUE"""),"void")</f>
        <v>void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tr">
        <f>IFERROR(__xludf.DUMMYFUNCTION("""COMPUTED_VALUE"""),"waitForObjectInScreen")</f>
        <v>waitForObjectInScreen</v>
      </c>
      <c r="B14" s="4" t="str">
        <f>IFERROR(__xludf.DUMMYFUNCTION("""COMPUTED_VALUE"""),"element[,timeout(s)]")</f>
        <v>element[,timeout(s)]</v>
      </c>
      <c r="C14" s="4" t="str">
        <f>IFERROR(__xludf.DUMMYFUNCTION("""COMPUTED_VALUE"""),"void")</f>
        <v>void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tr">
        <f>IFERROR(__xludf.DUMMYFUNCTION("""COMPUTED_VALUE"""),"simulateClick")</f>
        <v>simulateClick</v>
      </c>
      <c r="B15" s="4" t="str">
        <f>IFERROR(__xludf.DUMMYFUNCTION("""COMPUTED_VALUE"""),"element,property[,index]")</f>
        <v>element,property[,index]</v>
      </c>
      <c r="C15" s="4" t="str">
        <f>IFERROR(__xludf.DUMMYFUNCTION("""COMPUTED_VALUE"""),"void")</f>
        <v>void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tr">
        <f>IFERROR(__xludf.DUMMYFUNCTION("""COMPUTED_VALUE"""),"press")</f>
        <v>press</v>
      </c>
      <c r="B16" s="4" t="str">
        <f>IFERROR(__xludf.DUMMYFUNCTION("""COMPUTED_VALUE"""),"element[,index]")</f>
        <v>element[,index]</v>
      </c>
      <c r="C16" s="4" t="str">
        <f>IFERROR(__xludf.DUMMYFUNCTION("""COMPUTED_VALUE"""),"void")</f>
        <v>void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tr">
        <f>IFERROR(__xludf.DUMMYFUNCTION("""COMPUTED_VALUE"""),"swipeToRight")</f>
        <v>swipeToRight</v>
      </c>
      <c r="B17" s="5" t="str">
        <f>IFERROR(__xludf.DUMMYFUNCTION("""COMPUTED_VALUE"""),"number")</f>
        <v>number</v>
      </c>
      <c r="C17" s="5" t="str">
        <f>IFERROR(__xludf.DUMMYFUNCTION("""COMPUTED_VALUE"""),"void")</f>
        <v>void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tr">
        <f>IFERROR(__xludf.DUMMYFUNCTION("""COMPUTED_VALUE"""),"swipeToRight")</f>
        <v>swipeToRight</v>
      </c>
      <c r="B18" s="5" t="str">
        <f>IFERROR(__xludf.DUMMYFUNCTION("""COMPUTED_VALUE"""),"x1,x2,y")</f>
        <v>x1,x2,y</v>
      </c>
      <c r="C18" s="5" t="str">
        <f>IFERROR(__xludf.DUMMYFUNCTION("""COMPUTED_VALUE"""),"void")</f>
        <v>void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tr">
        <f>IFERROR(__xludf.DUMMYFUNCTION("""COMPUTED_VALUE"""),"getPropertyValue")</f>
        <v>getPropertyValue</v>
      </c>
      <c r="B19" s="5" t="str">
        <f>IFERROR(__xludf.DUMMYFUNCTION("""COMPUTED_VALUE"""),"element,component,property")</f>
        <v>element,component,property</v>
      </c>
      <c r="C19" s="5" t="str">
        <f>IFERROR(__xludf.DUMMYFUNCTION("""COMPUTED_VALUE"""),"String")</f>
        <v>String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tr">
        <f>IFERROR(__xludf.DUMMYFUNCTION("""COMPUTED_VALUE"""),"getImageName")</f>
        <v>getImageName</v>
      </c>
      <c r="B20" s="5" t="str">
        <f>IFERROR(__xludf.DUMMYFUNCTION("""COMPUTED_VALUE"""),"element")</f>
        <v>element</v>
      </c>
      <c r="C20" s="5" t="str">
        <f>IFERROR(__xludf.DUMMYFUNCTION("""COMPUTED_VALUE"""),"String")</f>
        <v>String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tr">
        <f>IFERROR(__xludf.DUMMYFUNCTION("""COMPUTED_VALUE"""),"getImageColor")</f>
        <v>getImageColor</v>
      </c>
      <c r="B21" s="5" t="str">
        <f>IFERROR(__xludf.DUMMYFUNCTION("""COMPUTED_VALUE"""),"element")</f>
        <v>element</v>
      </c>
      <c r="C21" s="5" t="str">
        <f>IFERROR(__xludf.DUMMYFUNCTION("""COMPUTED_VALUE"""),"String")</f>
        <v>String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>IFERROR(__xludf.DUMMYFUNCTION("""COMPUTED_VALUE"""),"getPropertyValues")</f>
        <v>getPropertyValues</v>
      </c>
      <c r="B22" s="5" t="str">
        <f>IFERROR(__xludf.DUMMYFUNCTION("""COMPUTED_VALUE"""),"element,component,property,second")</f>
        <v>element,component,property,second</v>
      </c>
      <c r="C22" s="5" t="str">
        <f>IFERROR(__xludf.DUMMYFUNCTION("""COMPUTED_VALUE"""),"String")</f>
        <v>String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tr">
        <f>IFERROR(__xludf.DUMMYFUNCTION("""COMPUTED_VALUE"""),"getText")</f>
        <v>getText</v>
      </c>
      <c r="B23" s="3" t="str">
        <f>IFERROR(__xludf.DUMMYFUNCTION("""COMPUTED_VALUE"""),"element,component")</f>
        <v>element,component</v>
      </c>
      <c r="C23" s="3" t="str">
        <f>IFERROR(__xludf.DUMMYFUNCTION("""COMPUTED_VALUE"""),"String")</f>
        <v>String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tr">
        <f>IFERROR(__xludf.DUMMYFUNCTION("""COMPUTED_VALUE"""),"waitForObject")</f>
        <v>waitForObject</v>
      </c>
      <c r="B24" s="3" t="str">
        <f>IFERROR(__xludf.DUMMYFUNCTION("""COMPUTED_VALUE"""),"element, second")</f>
        <v>element, second</v>
      </c>
      <c r="C24" s="3" t="str">
        <f>IFERROR(__xludf.DUMMYFUNCTION("""COMPUTED_VALUE"""),"void")</f>
        <v>void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tr">
        <f>IFERROR(__xludf.DUMMYFUNCTION("""COMPUTED_VALUE"""),"swipeToDown")</f>
        <v>swipeToDown</v>
      </c>
      <c r="B25" s="3" t="str">
        <f>IFERROR(__xludf.DUMMYFUNCTION("""COMPUTED_VALUE"""),"number")</f>
        <v>number</v>
      </c>
      <c r="C25" s="3" t="str">
        <f>IFERROR(__xludf.DUMMYFUNCTION("""COMPUTED_VALUE"""),"void")</f>
        <v>void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tr">
        <f>IFERROR(__xludf.DUMMYFUNCTION("""COMPUTED_VALUE"""),"getElements")</f>
        <v>getElements</v>
      </c>
      <c r="B26" s="3" t="str">
        <f>IFERROR(__xludf.DUMMYFUNCTION("""COMPUTED_VALUE"""),"element")</f>
        <v>element</v>
      </c>
      <c r="C26" s="3" t="str">
        <f>IFERROR(__xludf.DUMMYFUNCTION("""COMPUTED_VALUE"""),"String")</f>
        <v>String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tr">
        <f>IFERROR(__xludf.DUMMYFUNCTION("""COMPUTED_VALUE"""),"sleep")</f>
        <v>sleep</v>
      </c>
      <c r="B27" s="3" t="str">
        <f>IFERROR(__xludf.DUMMYFUNCTION("""COMPUTED_VALUE"""),"second")</f>
        <v>second</v>
      </c>
      <c r="C27" s="3" t="str">
        <f>IFERROR(__xludf.DUMMYFUNCTION("""COMPUTED_VALUE"""),"void")</f>
        <v>void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tr">
        <f>IFERROR(__xludf.DUMMYFUNCTION("""COMPUTED_VALUE"""),"getSpineState")</f>
        <v>getSpineState</v>
      </c>
      <c r="B28" s="3" t="str">
        <f>IFERROR(__xludf.DUMMYFUNCTION("""COMPUTED_VALUE"""),"element")</f>
        <v>element</v>
      </c>
      <c r="C28" s="3" t="str">
        <f>IFERROR(__xludf.DUMMYFUNCTION("""COMPUTED_VALUE"""),"String")</f>
        <v>String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tr">
        <f>IFERROR(__xludf.DUMMYFUNCTION("""COMPUTED_VALUE"""),"getSpineStates")</f>
        <v>getSpineStates</v>
      </c>
      <c r="B29" s="3" t="str">
        <f>IFERROR(__xludf.DUMMYFUNCTION("""COMPUTED_VALUE"""),"element,second,count")</f>
        <v>element,second,count</v>
      </c>
      <c r="C29" s="3" t="str">
        <f>IFERROR(__xludf.DUMMYFUNCTION("""COMPUTED_VALUE"""),"String")</f>
        <v>String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tr">
        <f>IFERROR(__xludf.DUMMYFUNCTION("""COMPUTED_VALUE"""),"getAudioSource")</f>
        <v>getAudioSource</v>
      </c>
      <c r="B30" s="3" t="str">
        <f>IFERROR(__xludf.DUMMYFUNCTION("""COMPUTED_VALUE"""),"element")</f>
        <v>element</v>
      </c>
      <c r="C30" s="3" t="str">
        <f>IFERROR(__xludf.DUMMYFUNCTION("""COMPUTED_VALUE"""),"String")</f>
        <v>String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tr">
        <f>IFERROR(__xludf.DUMMYFUNCTION("""COMPUTED_VALUE"""),"getPointScreen")</f>
        <v>getPointScreen</v>
      </c>
      <c r="B31" s="3" t="str">
        <f>IFERROR(__xludf.DUMMYFUNCTION("""COMPUTED_VALUE"""),"element,""x/y""")</f>
        <v>element,"x/y"</v>
      </c>
      <c r="C31" s="3" t="str">
        <f>IFERROR(__xludf.DUMMYFUNCTION("""COMPUTED_VALUE"""),"String")</f>
        <v>String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tr">
        <f>IFERROR(__xludf.DUMMYFUNCTION("""COMPUTED_VALUE"""),"getSizeScreen")</f>
        <v>getSizeScreen</v>
      </c>
      <c r="B32" s="3" t="str">
        <f>IFERROR(__xludf.DUMMYFUNCTION("""COMPUTED_VALUE"""),"""w/h""")</f>
        <v>"w/h"</v>
      </c>
      <c r="C32" s="3" t="str">
        <f>IFERROR(__xludf.DUMMYFUNCTION("""COMPUTED_VALUE"""),"String")</f>
        <v>String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tr">
        <f>IFERROR(__xludf.DUMMYFUNCTION("""COMPUTED_VALUE"""),"isBoolean")</f>
        <v>isBoolean</v>
      </c>
      <c r="B33" s="3" t="str">
        <f>IFERROR(__xludf.DUMMYFUNCTION("""COMPUTED_VALUE"""),"value1, vaule 2, operator")</f>
        <v>value1, vaule 2, operator</v>
      </c>
      <c r="C33" s="3" t="str">
        <f>IFERROR(__xludf.DUMMYFUNCTION("""COMPUTED_VALUE"""),"String")</f>
        <v>String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tr">
        <f>IFERROR(__xludf.DUMMYFUNCTION("""COMPUTED_VALUE"""),"isPointInScreen")</f>
        <v>isPointInScreen</v>
      </c>
      <c r="B34" s="3" t="str">
        <f>IFERROR(__xludf.DUMMYFUNCTION("""COMPUTED_VALUE"""),"element")</f>
        <v>element</v>
      </c>
      <c r="C34" s="3" t="str">
        <f>IFERROR(__xludf.DUMMYFUNCTION("""COMPUTED_VALUE"""),"String")</f>
        <v>String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tr">
        <f>IFERROR(__xludf.DUMMYFUNCTION("""COMPUTED_VALUE"""),"isMoveLeft")</f>
        <v>isMoveLeft</v>
      </c>
      <c r="B35" s="3" t="str">
        <f>IFERROR(__xludf.DUMMYFUNCTION("""COMPUTED_VALUE"""),"element[,second]")</f>
        <v>element[,second]</v>
      </c>
      <c r="C35" s="3" t="str">
        <f>IFERROR(__xludf.DUMMYFUNCTION("""COMPUTED_VALUE"""),"String")</f>
        <v>String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tr">
        <f>IFERROR(__xludf.DUMMYFUNCTION("""COMPUTED_VALUE"""),"isMoveDown")</f>
        <v>isMoveDown</v>
      </c>
      <c r="B36" s="3" t="str">
        <f>IFERROR(__xludf.DUMMYFUNCTION("""COMPUTED_VALUE"""),"element,second")</f>
        <v>element,second</v>
      </c>
      <c r="C36" s="3" t="str">
        <f>IFERROR(__xludf.DUMMYFUNCTION("""COMPUTED_VALUE"""),"String")</f>
        <v>String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tr">
        <f>IFERROR(__xludf.DUMMYFUNCTION("""COMPUTED_VALUE"""),"isLocationCompare")</f>
        <v>isLocationCompare</v>
      </c>
      <c r="B37" s="3" t="str">
        <f>IFERROR(__xludf.DUMMYFUNCTION("""COMPUTED_VALUE"""),"element1,element2,coordinate")</f>
        <v>element1,element2,coordinate</v>
      </c>
      <c r="C37" s="3" t="str">
        <f>IFERROR(__xludf.DUMMYFUNCTION("""COMPUTED_VALUE"""),"String")</f>
        <v>String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tr">
        <f>IFERROR(__xludf.DUMMYFUNCTION("""COMPUTED_VALUE"""),"move")</f>
        <v>move</v>
      </c>
      <c r="B38" s="3" t="str">
        <f>IFERROR(__xludf.DUMMYFUNCTION("""COMPUTED_VALUE"""),"element1,element2")</f>
        <v>element1,element2</v>
      </c>
      <c r="C38" s="3" t="str">
        <f>IFERROR(__xludf.DUMMYFUNCTION("""COMPUTED_VALUE"""),"void")</f>
        <v>void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tr">
        <f>IFERROR(__xludf.DUMMYFUNCTION("""COMPUTED_VALUE"""),"elementNotDisplay")</f>
        <v>elementNotDisplay</v>
      </c>
      <c r="B39" s="3" t="str">
        <f>IFERROR(__xludf.DUMMYFUNCTION("""COMPUTED_VALUE"""),"element")</f>
        <v>element</v>
      </c>
      <c r="C39" s="3" t="str">
        <f>IFERROR(__xludf.DUMMYFUNCTION("""COMPUTED_VALUE"""),"String")</f>
        <v>String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tr">
        <f>IFERROR(__xludf.DUMMYFUNCTION("""COMPUTED_VALUE"""),"waitForObjectNotPresent")</f>
        <v>waitForObjectNotPresent</v>
      </c>
      <c r="B40" s="3" t="str">
        <f>IFERROR(__xludf.DUMMYFUNCTION("""COMPUTED_VALUE"""),"element")</f>
        <v>element</v>
      </c>
      <c r="C40" s="3" t="str">
        <f>IFERROR(__xludf.DUMMYFUNCTION("""COMPUTED_VALUE"""),"String")</f>
        <v>String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tr">
        <f>IFERROR(__xludf.DUMMYFUNCTION("""COMPUTED_VALUE"""),"waitForObjectNotPresent")</f>
        <v>waitForObjectNotPresent</v>
      </c>
      <c r="B41" s="3" t="str">
        <f>IFERROR(__xludf.DUMMYFUNCTION("""COMPUTED_VALUE"""),"element,second")</f>
        <v>element,second</v>
      </c>
      <c r="C41" s="3" t="str">
        <f>IFERROR(__xludf.DUMMYFUNCTION("""COMPUTED_VALUE"""),"String")</f>
        <v>String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tr">
        <f>IFERROR(__xludf.DUMMYFUNCTION("""COMPUTED_VALUE"""),"moveByCoordinates")</f>
        <v>moveByCoordinates</v>
      </c>
      <c r="B42" s="3" t="str">
        <f>IFERROR(__xludf.DUMMYFUNCTION("""COMPUTED_VALUE"""),"element,number")</f>
        <v>element,number</v>
      </c>
      <c r="C42" s="3" t="str">
        <f>IFERROR(__xludf.DUMMYFUNCTION("""COMPUTED_VALUE"""),"void")</f>
        <v>void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tr">
        <f>IFERROR(__xludf.DUMMYFUNCTION("""COMPUTED_VALUE"""),"waitForObjectNotInScreen")</f>
        <v>waitForObjectNotInScreen</v>
      </c>
      <c r="B43" s="3" t="str">
        <f>IFERROR(__xludf.DUMMYFUNCTION("""COMPUTED_VALUE"""),"element,second,size,coordinate")</f>
        <v>element,second,size,coordinate</v>
      </c>
      <c r="C43" s="3" t="str">
        <f>IFERROR(__xludf.DUMMYFUNCTION("""COMPUTED_VALUE"""),"void")</f>
        <v>void</v>
      </c>
      <c r="D43" s="3" t="str">
        <f>IFERROR(__xludf.DUMMYFUNCTION("""COMPUTED_VALUE"""),"size: w/h
coordinate = x/y")</f>
        <v>size: w/h
coordinate = x/y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tr">
        <f>IFERROR(__xludf.DUMMYFUNCTION("""COMPUTED_VALUE"""),"isRotation")</f>
        <v>isRotation</v>
      </c>
      <c r="B44" s="3" t="str">
        <f>IFERROR(__xludf.DUMMYFUNCTION("""COMPUTED_VALUE"""),"element,coordinate")</f>
        <v>element,coordinate</v>
      </c>
      <c r="C44" s="3" t="str">
        <f>IFERROR(__xludf.DUMMYFUNCTION("""COMPUTED_VALUE"""),"String")</f>
        <v>String</v>
      </c>
      <c r="D44" s="3" t="str">
        <f>IFERROR(__xludf.DUMMYFUNCTION("""COMPUTED_VALUE"""),"coordinate = x/y/z/w")</f>
        <v>coordinate = x/y/z/w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tr">
        <f>IFERROR(__xludf.DUMMYFUNCTION("""COMPUTED_VALUE"""),"getListAudioSource")</f>
        <v>getListAudioSource</v>
      </c>
      <c r="B45" s="3" t="str">
        <f>IFERROR(__xludf.DUMMYFUNCTION("""COMPUTED_VALUE"""),"element,count")</f>
        <v>element,count</v>
      </c>
      <c r="C45" s="3" t="str">
        <f>IFERROR(__xludf.DUMMYFUNCTION("""COMPUTED_VALUE"""),"String")</f>
        <v>String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tr">
        <f>IFERROR(__xludf.DUMMYFUNCTION("""COMPUTED_VALUE"""),"getListAudioSource")</f>
        <v>getListAudioSource</v>
      </c>
      <c r="B46" s="3" t="str">
        <f>IFERROR(__xludf.DUMMYFUNCTION("""COMPUTED_VALUE"""),"element,count,expects")</f>
        <v>element,count,expects</v>
      </c>
      <c r="C46" s="3" t="str">
        <f>IFERROR(__xludf.DUMMYFUNCTION("""COMPUTED_VALUE"""),"String")</f>
        <v>String</v>
      </c>
      <c r="D46" s="3" t="str">
        <f>IFERROR(__xludf.DUMMYFUNCTION("""COMPUTED_VALUE"""),"expects = [value1;value2;..]")</f>
        <v>expects = [value1;value2;..]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tr">
        <f>IFERROR(__xludf.DUMMYFUNCTION("""COMPUTED_VALUE"""),"getImageNameAndColor")</f>
        <v>getImageNameAndColor</v>
      </c>
      <c r="B47" s="3" t="str">
        <f>IFERROR(__xludf.DUMMYFUNCTION("""COMPUTED_VALUE"""),"element")</f>
        <v>element</v>
      </c>
      <c r="C47" s="3" t="str">
        <f>IFERROR(__xludf.DUMMYFUNCTION("""COMPUTED_VALUE"""),"String")</f>
        <v>String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tr">
        <f>IFERROR(__xludf.DUMMYFUNCTION("""COMPUTED_VALUE"""),"getTextContain")</f>
        <v>getTextContain</v>
      </c>
      <c r="B48" s="3" t="str">
        <f>IFERROR(__xludf.DUMMYFUNCTION("""COMPUTED_VALUE"""),"element,component,containt")</f>
        <v>element,component,containt</v>
      </c>
      <c r="C48" s="3" t="str">
        <f>IFERROR(__xludf.DUMMYFUNCTION("""COMPUTED_VALUE"""),"String")</f>
        <v>String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tr">
        <f>IFERROR(__xludf.DUMMYFUNCTION("""COMPUTED_VALUE"""),"isScale")</f>
        <v>isScale</v>
      </c>
      <c r="B49" s="3" t="str">
        <f>IFERROR(__xludf.DUMMYFUNCTION("""COMPUTED_VALUE"""),"element,second,expect")</f>
        <v>element,second,expect</v>
      </c>
      <c r="C49" s="3" t="str">
        <f>IFERROR(__xludf.DUMMYFUNCTION("""COMPUTED_VALUE"""),"String")</f>
        <v>String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tr">
        <f>IFERROR(__xludf.DUMMYFUNCTION("""COMPUTED_VALUE"""),"isScale")</f>
        <v>isScale</v>
      </c>
      <c r="B50" s="3" t="str">
        <f>IFERROR(__xludf.DUMMYFUNCTION("""COMPUTED_VALUE"""),"element,component,property,second,expect")</f>
        <v>element,component,property,second,expect</v>
      </c>
      <c r="C50" s="3" t="str">
        <f>IFERROR(__xludf.DUMMYFUNCTION("""COMPUTED_VALUE"""),"String")</f>
        <v>String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tr">
        <f>IFERROR(__xludf.DUMMYFUNCTION("""COMPUTED_VALUE"""),"swipeRightToLeftEx")</f>
        <v>swipeRightToLeftEx</v>
      </c>
      <c r="B51" s="3" t="str">
        <f>IFERROR(__xludf.DUMMYFUNCTION("""COMPUTED_VALUE"""),"number")</f>
        <v>number</v>
      </c>
      <c r="C51" s="3" t="str">
        <f>IFERROR(__xludf.DUMMYFUNCTION("""COMPUTED_VALUE"""),"void")</f>
        <v>void</v>
      </c>
      <c r="D51" s="3" t="str">
        <f>IFERROR(__xludf.DUMMYFUNCTION("""COMPUTED_VALUE"""),"bài bao nhiêu")</f>
        <v>bài bao nhiêu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Z2"/>
  <sheetViews>
    <sheetView workbookViewId="0"/>
  </sheetViews>
  <sheetFormatPr customHeight="1" defaultColWidth="12.63" defaultRowHeight="15.0"/>
  <cols>
    <col min="2" max="2" customWidth="true" width="61.75"/>
    <col min="3" max="3" customWidth="true" width="15.63"/>
    <col min="6" max="6" customWidth="true" width="19.38"/>
  </cols>
  <sheetData>
    <row r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1" t="s">
        <v>8</v>
      </c>
      <c r="B2" s="12" t="s">
        <v>9</v>
      </c>
      <c r="C2" s="12" t="s">
        <v>10</v>
      </c>
      <c r="D2" t="s" s="0">
        <v>34</v>
      </c>
      <c r="E2" t="s" s="0">
        <v>36</v>
      </c>
      <c r="F2" s="12">
        <v>1.0</v>
      </c>
      <c r="G2" s="10">
        <f>COUNTIF(D:D,"PASS")</f>
        <v>0</v>
      </c>
      <c r="H2" s="10">
        <f>COUNTIF(D:D,"FAIL")</f>
        <v>0</v>
      </c>
      <c r="I2" s="10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D4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2.5"/>
    <col min="6" max="6" customWidth="true" width="10.63"/>
    <col min="7" max="7" customWidth="true" width="20.75"/>
    <col min="8" max="8" customWidth="true" width="25.38"/>
    <col min="9" max="9" customWidth="true" width="33.38"/>
    <col min="10" max="10" customWidth="true" width="28.38"/>
    <col min="12" max="12" customWidth="true" width="24.63"/>
    <col min="13" max="13" customWidth="true" width="20.38"/>
  </cols>
  <sheetData>
    <row r="1" ht="21.75" customHeight="1">
      <c r="A1" s="14" t="s">
        <v>0</v>
      </c>
      <c r="B1" s="14" t="s">
        <v>11</v>
      </c>
      <c r="C1" s="14" t="s">
        <v>1</v>
      </c>
      <c r="D1" s="15" t="s">
        <v>12</v>
      </c>
      <c r="E1" s="16" t="s">
        <v>13</v>
      </c>
      <c r="F1" s="17" t="s">
        <v>14</v>
      </c>
      <c r="G1" s="14" t="s">
        <v>15</v>
      </c>
      <c r="H1" s="14" t="s">
        <v>16</v>
      </c>
      <c r="I1" s="14" t="s">
        <v>17</v>
      </c>
      <c r="J1" s="15" t="s">
        <v>18</v>
      </c>
      <c r="K1" s="14" t="s">
        <v>19</v>
      </c>
      <c r="L1" s="14" t="s">
        <v>4</v>
      </c>
      <c r="M1" s="14" t="s">
        <v>20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ht="15.75" customHeight="1">
      <c r="A2" s="19" t="s">
        <v>8</v>
      </c>
      <c r="B2" s="19" t="s">
        <v>21</v>
      </c>
      <c r="C2" s="20" t="s">
        <v>22</v>
      </c>
      <c r="D2" s="20" t="s">
        <v>23</v>
      </c>
      <c r="E2" s="21" t="s">
        <v>24</v>
      </c>
      <c r="F2" s="22" t="s">
        <v>10</v>
      </c>
      <c r="G2" s="23"/>
      <c r="H2" s="23"/>
      <c r="I2" s="24"/>
      <c r="J2" s="23"/>
      <c r="L2" s="13"/>
      <c r="M2" t="s" s="0">
        <v>6</v>
      </c>
      <c r="N2" s="0"/>
      <c r="O2" t="s" s="0">
        <v>33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5.75" customHeight="1">
      <c r="A3" s="19" t="s">
        <v>8</v>
      </c>
      <c r="B3" s="19" t="s">
        <v>25</v>
      </c>
      <c r="C3" s="20" t="s">
        <v>26</v>
      </c>
      <c r="D3" s="20" t="s">
        <v>27</v>
      </c>
      <c r="E3" s="21" t="s">
        <v>28</v>
      </c>
      <c r="F3" s="22" t="s">
        <v>10</v>
      </c>
      <c r="G3" s="23"/>
      <c r="H3" s="25"/>
      <c r="I3" s="25"/>
      <c r="J3" s="25"/>
      <c r="L3" s="13"/>
      <c r="M3" t="s" s="0">
        <v>6</v>
      </c>
      <c r="N3" t="s" s="0">
        <v>33</v>
      </c>
      <c r="O3" t="s" s="0">
        <v>33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5.75" customHeight="1">
      <c r="A4" s="19" t="s">
        <v>8</v>
      </c>
      <c r="B4" s="19" t="s">
        <v>29</v>
      </c>
      <c r="C4" s="20" t="s">
        <v>30</v>
      </c>
      <c r="D4" s="20" t="s">
        <v>31</v>
      </c>
      <c r="E4" s="21" t="s">
        <v>32</v>
      </c>
      <c r="F4" s="22" t="s">
        <v>10</v>
      </c>
      <c r="G4" s="23"/>
      <c r="H4" s="25"/>
      <c r="I4" s="25"/>
      <c r="J4" s="25"/>
      <c r="L4" s="13"/>
      <c r="M4" t="s" s="0">
        <v>6</v>
      </c>
      <c r="N4" t="s" s="0">
        <v>33</v>
      </c>
      <c r="O4" t="s" s="0">
        <v>33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</sheetData>
  <autoFilter ref="$A$1:$AD$4"/>
  <conditionalFormatting sqref="K1:K4 L1:M1">
    <cfRule type="cellIs" dxfId="0" priority="1" operator="equal">
      <formula>"PASS"</formula>
    </cfRule>
  </conditionalFormatting>
  <conditionalFormatting sqref="K1:K4 L1:M1">
    <cfRule type="cellIs" dxfId="3" priority="2" operator="equal">
      <formula>"FAIL"</formula>
    </cfRule>
  </conditionalFormatting>
  <conditionalFormatting sqref="K1:K4 L1:M1">
    <cfRule type="cellIs" dxfId="4" priority="3" operator="equal">
      <formula>"SKIP"</formula>
    </cfRule>
  </conditionalFormatting>
  <dataValidations>
    <dataValidation type="list" allowBlank="1" showErrorMessage="1" sqref="H2:H4">
      <formula1>Keywords!$A$2:$A37</formula1>
    </dataValidation>
    <dataValidation type="list" allowBlank="1" showErrorMessage="1" sqref="F2:F4">
      <formula1>"Y,N"</formula1>
    </dataValidation>
    <dataValidation type="list" allowBlank="1" showErrorMessage="1" sqref="A2:A4">
      <formula1>TestCase!$A$2:$A4</formula1>
    </dataValidation>
    <dataValidation type="list" allowBlank="1" showErrorMessage="1" sqref="D2:D4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