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aExR/cJ5imtj3pHt/8tKbSNYQ0Z8h5X+0FBhseyIIu0="/>
    </ext>
  </extLst>
</workbook>
</file>

<file path=xl/sharedStrings.xml><?xml version="1.0" encoding="utf-8"?>
<sst xmlns="http://schemas.openxmlformats.org/spreadsheetml/2006/main" count="215" uniqueCount="107">
  <si>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</si>
  <si>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</si>
  <si>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</si>
  <si>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</si>
  <si>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</si>
  <si>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</si>
  <si>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</si>
  <si>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</si>
  <si>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</si>
  <si>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</si>
  <si>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</si>
  <si>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</si>
  <si>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</si>
  <si>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</si>
  <si>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</si>
  <si>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</si>
  <si>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</si>
  <si>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auido tiêu đề</t>
  </si>
  <si>
    <t>TC4</t>
  </si>
  <si>
    <t>Kiểm tra ảnh 1</t>
  </si>
  <si>
    <t>TC5</t>
  </si>
  <si>
    <t>Kiểm tra ảnh 2</t>
  </si>
  <si>
    <t>TC6</t>
  </si>
  <si>
    <t>Kiểm tra ảnh 3</t>
  </si>
  <si>
    <t>TC7</t>
  </si>
  <si>
    <t>Kiểm tra chọn đáp án đúng 1</t>
  </si>
  <si>
    <t>TC8</t>
  </si>
  <si>
    <t>Kiểm tra auido tiêu đề lượt 2</t>
  </si>
  <si>
    <t>TC9</t>
  </si>
  <si>
    <t>Kiểm tra ảnh 1 lượt 2</t>
  </si>
  <si>
    <t>TC10</t>
  </si>
  <si>
    <t>Kiểm tra ảnh 2 lượt 2</t>
  </si>
  <si>
    <t>TC11</t>
  </si>
  <si>
    <t>Kiểm tra ảnh 3 lượt 2</t>
  </si>
  <si>
    <t>TC12</t>
  </si>
  <si>
    <t>Kiểm tra chọn đáp án đúng lượt 2</t>
  </si>
  <si>
    <t>TC13</t>
  </si>
  <si>
    <t>Chờ game biến mất</t>
  </si>
  <si>
    <t>TC14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</si>
  <si>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</si>
  <si>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</si>
  <si>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</si>
  <si>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</si>
  <si>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</si>
  <si>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</si>
  <si>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</si>
  <si>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</si>
  <si>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</si>
  <si>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</si>
  <si>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</si>
  <si>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</si>
  <si>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</si>
  <si>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</si>
  <si>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</si>
  <si>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</si>
  <si>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</si>
  <si>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</si>
  <si>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</si>
  <si>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</si>
  <si>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</si>
  <si>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</si>
  <si>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</si>
  <si>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</si>
  <si>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</si>
  <si>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</si>
  <si>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</si>
  <si>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</si>
  <si>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</si>
  <si>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</si>
  <si>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</si>
  <si>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</si>
  <si>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</si>
  <si>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*BERST02MCSRightW*,30</t>
  </si>
  <si>
    <t>Kiểm tra audio đề bài</t>
  </si>
  <si>
    <t>15,.mp3</t>
  </si>
  <si>
    <t>$.turn[0].word[?(@.type=='question')].audio[*].file_path</t>
  </si>
  <si>
    <t>Chờ các đáp án xuất hiện</t>
  </si>
  <si>
    <t>hint appear,30</t>
  </si>
  <si>
    <t>Kiểm tra ảnh đáp án 1</t>
  </si>
  <si>
    <t>getImageName</t>
  </si>
  <si>
    <t>BERST02MCSItem__True[0]/Mask/Content,Image</t>
  </si>
  <si>
    <t>$.turn[0].right_answer[0].image[*].file_path</t>
  </si>
  <si>
    <t>Kiểm tra ảnh đáp án 2</t>
  </si>
  <si>
    <t>BERST02MCSItem__False[0]/Mask/Content,Image</t>
  </si>
  <si>
    <t>$.turn[0].word[*].image[*].file_path</t>
  </si>
  <si>
    <t>Kiểm tra ảnh đáp án 3</t>
  </si>
  <si>
    <t>BERST02MCSItem__False[1]/Mask/Content,Image</t>
  </si>
  <si>
    <t>Kiểm tra chọn ảnh đúng 1</t>
  </si>
  <si>
    <t>BERST02MCSItem__True,Button,onClick()</t>
  </si>
  <si>
    <t>Kiểm tra audio đề bài 2</t>
  </si>
  <si>
    <t>$.turn[1].word[?(@.type=='question')].audio[*].file_path</t>
  </si>
  <si>
    <t>Kiểm tra ảnh đáp án 1 lượt 2</t>
  </si>
  <si>
    <t>$.turn[1].right_answer[0].image[*].file_path</t>
  </si>
  <si>
    <t>Kiểm tra ảnh đáp án 2 lượt 2</t>
  </si>
  <si>
    <t>$.turn[1].word[*].image[*].file_path</t>
  </si>
  <si>
    <t>Kiểm tra ảnh đáp án 3 lượt 2</t>
  </si>
  <si>
    <t>Kiểm tra chọn ảnh đúng 2 lượt 2</t>
  </si>
  <si>
    <t>Đợi kết thúc game</t>
  </si>
  <si>
    <t>waitForObjectNotPresent</t>
  </si>
  <si>
    <t>*BERST02MCSRightW*,60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</si>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</sst>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5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5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1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2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1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1" t="s">
        <v>33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34</v>
      </c>
      <c r="B13" s="11" t="s">
        <v>35</v>
      </c>
      <c r="C13" s="5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36</v>
      </c>
      <c r="B14" s="5" t="s">
        <v>37</v>
      </c>
      <c r="C14" s="5" t="s">
        <v>13</v>
      </c>
      <c r="D14" s="9"/>
      <c r="E14" s="9"/>
      <c r="F14" s="5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5" t="s">
        <v>38</v>
      </c>
      <c r="B15" s="13" t="s">
        <v>39</v>
      </c>
      <c r="C15" s="7" t="s">
        <v>13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</sheetData>
  <conditionalFormatting sqref="D1:D15">
    <cfRule type="cellIs" dxfId="0" priority="1" operator="equal">
      <formula>"PASS"</formula>
    </cfRule>
  </conditionalFormatting>
  <conditionalFormatting sqref="D1:D15">
    <cfRule type="cellIs" dxfId="1" priority="2" operator="equal">
      <formula>"FAIL"</formula>
    </cfRule>
  </conditionalFormatting>
  <conditionalFormatting sqref="D1:D15">
    <cfRule type="cellIs" dxfId="2" priority="3" operator="equal">
      <formula>"SKIP"</formula>
    </cfRule>
  </conditionalFormatting>
  <conditionalFormatting sqref="C1:C15">
    <cfRule type="cellIs" dxfId="3" priority="4" operator="equal">
      <formula>"Y"</formula>
    </cfRule>
  </conditionalFormatting>
  <dataValidations>
    <dataValidation type="list" allowBlank="1" showErrorMessage="1" sqref="C2:C15">
      <formula1>"Y,N"</formula1>
    </dataValidation>
    <dataValidation type="list" allowBlank="1" showErrorMessage="1" sqref="F2:F1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40</v>
      </c>
      <c r="C1" s="14" t="s">
        <v>1</v>
      </c>
      <c r="D1" s="15" t="s">
        <v>41</v>
      </c>
      <c r="E1" s="16" t="s">
        <v>42</v>
      </c>
      <c r="F1" s="16" t="s">
        <v>43</v>
      </c>
      <c r="G1" s="17" t="s">
        <v>44</v>
      </c>
      <c r="H1" s="14" t="s">
        <v>45</v>
      </c>
      <c r="I1" s="14" t="s">
        <v>46</v>
      </c>
      <c r="J1" s="15" t="s">
        <v>47</v>
      </c>
      <c r="K1" s="15" t="s">
        <v>6</v>
      </c>
      <c r="L1" s="14" t="s">
        <v>48</v>
      </c>
      <c r="M1" s="14" t="s">
        <v>4</v>
      </c>
      <c r="N1" s="14" t="s">
        <v>49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50</v>
      </c>
      <c r="C2" s="13" t="s">
        <v>51</v>
      </c>
      <c r="D2" s="13" t="s">
        <v>52</v>
      </c>
      <c r="E2" s="19" t="s">
        <v>53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54</v>
      </c>
      <c r="C3" s="13" t="s">
        <v>55</v>
      </c>
      <c r="D3" s="13" t="s">
        <v>56</v>
      </c>
      <c r="E3" s="19" t="s">
        <v>57</v>
      </c>
      <c r="F3" s="23" t="s">
        <v>58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59</v>
      </c>
      <c r="C4" s="13" t="s">
        <v>60</v>
      </c>
      <c r="D4" s="13" t="s">
        <v>61</v>
      </c>
      <c r="E4" s="19" t="s">
        <v>62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50</v>
      </c>
      <c r="C5" s="24" t="s">
        <v>63</v>
      </c>
      <c r="D5" s="24" t="s">
        <v>52</v>
      </c>
      <c r="E5" s="25" t="s">
        <v>64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54</v>
      </c>
      <c r="C6" s="24" t="s">
        <v>65</v>
      </c>
      <c r="D6" s="24" t="s">
        <v>56</v>
      </c>
      <c r="E6" s="25" t="s">
        <v>66</v>
      </c>
      <c r="F6" s="30" t="s">
        <v>67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59</v>
      </c>
      <c r="C7" s="24" t="s">
        <v>68</v>
      </c>
      <c r="D7" s="24" t="s">
        <v>61</v>
      </c>
      <c r="E7" s="25" t="s">
        <v>69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70</v>
      </c>
      <c r="C8" s="24" t="s">
        <v>71</v>
      </c>
      <c r="D8" s="24" t="s">
        <v>52</v>
      </c>
      <c r="E8" s="31" t="s">
        <v>72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3" t="s">
        <v>16</v>
      </c>
      <c r="B9" s="13" t="s">
        <v>50</v>
      </c>
      <c r="C9" s="13" t="s">
        <v>73</v>
      </c>
      <c r="D9" s="13" t="s">
        <v>52</v>
      </c>
      <c r="E9" s="19" t="s">
        <v>74</v>
      </c>
      <c r="F9" s="32" t="s">
        <v>75</v>
      </c>
      <c r="G9" s="21" t="s">
        <v>13</v>
      </c>
      <c r="H9" s="8"/>
      <c r="I9" s="20"/>
      <c r="J9" s="8"/>
      <c r="K9" s="22"/>
      <c r="L9" s="8"/>
      <c r="M9" s="8"/>
      <c r="N9" s="8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53.25" customHeight="1">
      <c r="A10" s="34" t="s">
        <v>18</v>
      </c>
      <c r="B10" s="13" t="s">
        <v>50</v>
      </c>
      <c r="C10" s="13" t="s">
        <v>76</v>
      </c>
      <c r="D10" s="13" t="s">
        <v>52</v>
      </c>
      <c r="E10" s="35" t="s">
        <v>77</v>
      </c>
      <c r="F10" s="20"/>
      <c r="G10" s="21" t="s">
        <v>13</v>
      </c>
      <c r="H10" s="33"/>
      <c r="I10" s="35"/>
      <c r="J10" s="33"/>
      <c r="K10" s="36"/>
      <c r="L10" s="33"/>
      <c r="M10" s="33"/>
      <c r="N10" s="33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4" t="s">
        <v>18</v>
      </c>
      <c r="B11" s="13" t="s">
        <v>54</v>
      </c>
      <c r="C11" s="13" t="s">
        <v>78</v>
      </c>
      <c r="D11" s="13"/>
      <c r="E11" s="35"/>
      <c r="F11" s="20"/>
      <c r="G11" s="21" t="s">
        <v>13</v>
      </c>
      <c r="H11" s="33" t="s">
        <v>79</v>
      </c>
      <c r="I11" s="35" t="s">
        <v>80</v>
      </c>
      <c r="J11" s="33"/>
      <c r="K11" s="37" t="s">
        <v>81</v>
      </c>
      <c r="L11" s="33"/>
      <c r="M11" s="33"/>
      <c r="N11" s="33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4" t="s">
        <v>20</v>
      </c>
      <c r="B12" s="13" t="s">
        <v>50</v>
      </c>
      <c r="C12" s="34" t="s">
        <v>82</v>
      </c>
      <c r="D12" s="13"/>
      <c r="E12" s="19"/>
      <c r="F12" s="36"/>
      <c r="G12" s="21" t="s">
        <v>13</v>
      </c>
      <c r="H12" s="33" t="s">
        <v>79</v>
      </c>
      <c r="I12" s="35" t="s">
        <v>83</v>
      </c>
      <c r="J12" s="33"/>
      <c r="K12" s="36" t="s">
        <v>84</v>
      </c>
      <c r="L12" s="33"/>
      <c r="M12" s="33"/>
      <c r="N12" s="33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4" t="s">
        <v>22</v>
      </c>
      <c r="B13" s="13" t="s">
        <v>50</v>
      </c>
      <c r="C13" s="13" t="s">
        <v>85</v>
      </c>
      <c r="D13" s="13"/>
      <c r="E13" s="19"/>
      <c r="F13" s="36"/>
      <c r="G13" s="21" t="s">
        <v>13</v>
      </c>
      <c r="H13" s="33" t="s">
        <v>79</v>
      </c>
      <c r="I13" s="38" t="s">
        <v>86</v>
      </c>
      <c r="J13" s="8"/>
      <c r="K13" s="36" t="s">
        <v>84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53.25" customHeight="1">
      <c r="A14" s="39" t="s">
        <v>24</v>
      </c>
      <c r="B14" s="13" t="s">
        <v>50</v>
      </c>
      <c r="C14" s="13" t="s">
        <v>87</v>
      </c>
      <c r="D14" s="13" t="s">
        <v>61</v>
      </c>
      <c r="E14" s="40" t="s">
        <v>88</v>
      </c>
      <c r="F14" s="36"/>
      <c r="G14" s="21" t="s">
        <v>13</v>
      </c>
      <c r="H14" s="8"/>
      <c r="I14" s="20"/>
      <c r="J14" s="8"/>
      <c r="K14" s="36"/>
      <c r="L14" s="8"/>
      <c r="M14" s="8"/>
      <c r="N14" s="8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53.25" customHeight="1">
      <c r="A15" s="41" t="s">
        <v>26</v>
      </c>
      <c r="B15" s="13" t="s">
        <v>50</v>
      </c>
      <c r="C15" s="41" t="s">
        <v>89</v>
      </c>
      <c r="D15" s="13" t="s">
        <v>52</v>
      </c>
      <c r="E15" s="19" t="s">
        <v>74</v>
      </c>
      <c r="F15" s="32" t="s">
        <v>90</v>
      </c>
      <c r="G15" s="21" t="s">
        <v>13</v>
      </c>
      <c r="H15" s="8"/>
      <c r="I15" s="20"/>
      <c r="J15" s="8"/>
      <c r="K15" s="22"/>
      <c r="L15" s="8"/>
      <c r="M15" s="8"/>
      <c r="N15" s="8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53.25" customHeight="1">
      <c r="A16" s="39" t="s">
        <v>28</v>
      </c>
      <c r="B16" s="13" t="s">
        <v>50</v>
      </c>
      <c r="C16" s="13" t="s">
        <v>76</v>
      </c>
      <c r="D16" s="13" t="s">
        <v>52</v>
      </c>
      <c r="E16" s="35" t="s">
        <v>77</v>
      </c>
      <c r="F16" s="20"/>
      <c r="G16" s="21" t="s">
        <v>13</v>
      </c>
      <c r="H16" s="33"/>
      <c r="I16" s="35"/>
      <c r="J16" s="33"/>
      <c r="K16" s="36"/>
      <c r="L16" s="33"/>
      <c r="M16" s="33"/>
      <c r="N16" s="33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9" t="s">
        <v>28</v>
      </c>
      <c r="B17" s="13" t="s">
        <v>54</v>
      </c>
      <c r="C17" s="41" t="s">
        <v>91</v>
      </c>
      <c r="D17" s="13"/>
      <c r="E17" s="35"/>
      <c r="F17" s="20"/>
      <c r="G17" s="21" t="s">
        <v>13</v>
      </c>
      <c r="H17" s="33" t="s">
        <v>79</v>
      </c>
      <c r="I17" s="35" t="s">
        <v>80</v>
      </c>
      <c r="J17" s="33"/>
      <c r="K17" s="37" t="s">
        <v>92</v>
      </c>
      <c r="L17" s="33"/>
      <c r="M17" s="33"/>
      <c r="N17" s="33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9" t="s">
        <v>30</v>
      </c>
      <c r="B18" s="13" t="s">
        <v>50</v>
      </c>
      <c r="C18" s="39" t="s">
        <v>93</v>
      </c>
      <c r="D18" s="13"/>
      <c r="E18" s="19"/>
      <c r="F18" s="36"/>
      <c r="G18" s="21" t="s">
        <v>13</v>
      </c>
      <c r="H18" s="33" t="s">
        <v>79</v>
      </c>
      <c r="I18" s="35" t="s">
        <v>83</v>
      </c>
      <c r="J18" s="33"/>
      <c r="K18" s="37" t="s">
        <v>94</v>
      </c>
      <c r="L18" s="33"/>
      <c r="M18" s="33"/>
      <c r="N18" s="33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9" t="s">
        <v>32</v>
      </c>
      <c r="B19" s="13" t="s">
        <v>50</v>
      </c>
      <c r="C19" s="41" t="s">
        <v>95</v>
      </c>
      <c r="D19" s="13"/>
      <c r="E19" s="19"/>
      <c r="F19" s="36"/>
      <c r="G19" s="21" t="s">
        <v>13</v>
      </c>
      <c r="H19" s="33" t="s">
        <v>79</v>
      </c>
      <c r="I19" s="38" t="s">
        <v>86</v>
      </c>
      <c r="J19" s="8"/>
      <c r="K19" s="37" t="s">
        <v>94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53.25" customHeight="1">
      <c r="A20" s="39" t="s">
        <v>34</v>
      </c>
      <c r="B20" s="13" t="s">
        <v>50</v>
      </c>
      <c r="C20" s="41" t="s">
        <v>96</v>
      </c>
      <c r="D20" s="13" t="s">
        <v>61</v>
      </c>
      <c r="E20" s="40" t="s">
        <v>88</v>
      </c>
      <c r="F20" s="36"/>
      <c r="G20" s="21" t="s">
        <v>13</v>
      </c>
      <c r="H20" s="8"/>
      <c r="I20" s="20"/>
      <c r="J20" s="8"/>
      <c r="K20" s="36"/>
      <c r="L20" s="8"/>
      <c r="M20" s="8"/>
      <c r="N20" s="8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41.25" customHeight="1">
      <c r="A21" s="42" t="s">
        <v>36</v>
      </c>
      <c r="B21" s="13" t="s">
        <v>50</v>
      </c>
      <c r="C21" s="43" t="s">
        <v>97</v>
      </c>
      <c r="D21" s="44" t="s">
        <v>98</v>
      </c>
      <c r="E21" s="31" t="s">
        <v>99</v>
      </c>
      <c r="F21" s="45"/>
      <c r="G21" s="46" t="s">
        <v>13</v>
      </c>
      <c r="H21" s="47"/>
      <c r="I21" s="45"/>
      <c r="J21" s="47"/>
      <c r="K21" s="47"/>
      <c r="L21" s="47"/>
      <c r="M21" s="47"/>
      <c r="N21" s="4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41" t="s">
        <v>38</v>
      </c>
      <c r="B22" s="13" t="s">
        <v>50</v>
      </c>
      <c r="C22" s="13" t="s">
        <v>51</v>
      </c>
      <c r="D22" s="13" t="s">
        <v>52</v>
      </c>
      <c r="E22" s="19" t="s">
        <v>100</v>
      </c>
      <c r="F22" s="20"/>
      <c r="G22" s="21" t="s">
        <v>13</v>
      </c>
      <c r="H22" s="8"/>
      <c r="I22" s="20"/>
      <c r="J22" s="8"/>
      <c r="K22" s="2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1" t="s">
        <v>38</v>
      </c>
      <c r="B23" s="13" t="s">
        <v>54</v>
      </c>
      <c r="C23" s="13" t="s">
        <v>101</v>
      </c>
      <c r="D23" s="13" t="s">
        <v>61</v>
      </c>
      <c r="E23" s="19" t="s">
        <v>102</v>
      </c>
      <c r="F23" s="20"/>
      <c r="G23" s="21" t="s">
        <v>13</v>
      </c>
      <c r="H23" s="8"/>
      <c r="I23" s="20"/>
      <c r="J23" s="8"/>
      <c r="K23" s="2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</sheetData>
  <conditionalFormatting sqref="L1:L23 M1:Z1">
    <cfRule type="cellIs" dxfId="0" priority="1" operator="equal">
      <formula>"PASS"</formula>
    </cfRule>
  </conditionalFormatting>
  <conditionalFormatting sqref="L1:L23 M1:Z1">
    <cfRule type="cellIs" dxfId="4" priority="2" operator="equal">
      <formula>"FAIL"</formula>
    </cfRule>
  </conditionalFormatting>
  <conditionalFormatting sqref="L1:L23 M1:Z1">
    <cfRule type="cellIs" dxfId="5" priority="3" operator="equal">
      <formula>"SKIP"</formula>
    </cfRule>
  </conditionalFormatting>
  <dataValidations>
    <dataValidation type="list" allowBlank="1" showErrorMessage="1" sqref="H15:H19">
      <formula1>Keywords!$A$2:$A177</formula1>
    </dataValidation>
    <dataValidation type="list" allowBlank="1" showErrorMessage="1" sqref="H3:H8">
      <formula1>Keywords!$A$2:$A168</formula1>
    </dataValidation>
    <dataValidation type="list" allowBlank="1" showErrorMessage="1" sqref="D2:D23">
      <formula1>Keywords!$A:$A</formula1>
    </dataValidation>
    <dataValidation type="list" allowBlank="1" showErrorMessage="1" sqref="H14">
      <formula1>Keywords!$A$2:$A167</formula1>
    </dataValidation>
    <dataValidation type="list" allowBlank="1" showErrorMessage="1" sqref="A2:A4 A9:A23">
      <formula1>TestCase!$A:$A</formula1>
    </dataValidation>
    <dataValidation type="list" allowBlank="1" showErrorMessage="1" sqref="A5:A6">
      <formula1>TestCase!$A$1:$A28</formula1>
    </dataValidation>
    <dataValidation type="list" allowBlank="1" showErrorMessage="1" sqref="H9:H13">
      <formula1>Keywords!$A$2:$A170</formula1>
    </dataValidation>
    <dataValidation type="list" allowBlank="1" showErrorMessage="1" sqref="A7:A8">
      <formula1>TestCase!$A$1:$A29</formula1>
    </dataValidation>
    <dataValidation type="list" allowBlank="1" showErrorMessage="1" sqref="H2">
      <formula1>Keywords!$A$2:$A172</formula1>
    </dataValidation>
    <dataValidation type="list" allowBlank="1" showErrorMessage="1" sqref="H21">
      <formula1>Keywords!$A$2:$A194</formula1>
    </dataValidation>
    <dataValidation type="list" allowBlank="1" showErrorMessage="1" sqref="H22:H23">
      <formula1>Keywords!$A$2:$A186</formula1>
    </dataValidation>
    <dataValidation type="list" allowBlank="1" showErrorMessage="1" sqref="G2:G23">
      <formula1>"Y,N"</formula1>
    </dataValidation>
    <dataValidation type="list" allowBlank="1" showErrorMessage="1" sqref="H20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103</v>
      </c>
      <c r="C1" s="48" t="s">
        <v>104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6" t="str">
        <f>IFERROR(__xludf.DUMMYFUNCTION("""COMPUTED_VALUE"""),"Kiểm tra gameobject(element) có xuất hiện trên màn hình k")</f>
        <v>Kiểm tra gameobject(element) có xuất hiện trên màn hình k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6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IFERROR(__xludf.DUMMYFUNCTION("""COMPUTED_VALUE"""),"getTextChildElement")</f>
        <v>getTextChildElement</v>
      </c>
      <c r="B32" s="54" t="str">
        <f>IFERROR(__xludf.DUMMYFUNCTION("""COMPUTED_VALUE"""),"element_parent,element_fill,component(child,fill)")</f>
        <v>element_parent,element_fill,component(child,fill)</v>
      </c>
      <c r="C32" s="54" t="str">
        <f>IFERROR(__xludf.DUMMYFUNCTION("""COMPUTED_VALUE"""),"String")</f>
        <v>String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IFERROR(__xludf.DUMMYFUNCTION("""COMPUTED_VALUE"""),"getTexts")</f>
        <v>getTexts</v>
      </c>
      <c r="B33" s="54" t="str">
        <f>IFERROR(__xludf.DUMMYFUNCTION("""COMPUTED_VALUE"""),"element,component,expect")</f>
        <v>element,component,expect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IFERROR(__xludf.DUMMYFUNCTION("""COMPUTED_VALUE"""),"getTextsByTime")</f>
        <v>getTextsByTime</v>
      </c>
      <c r="B34" s="54" t="str">
        <f>IFERROR(__xludf.DUMMYFUNCTION("""COMPUTED_VALUE"""),"element,component,second,expect")</f>
        <v>element,component,second,expect</v>
      </c>
      <c r="C34" s="54" t="str">
        <f>IFERROR(__xludf.DUMMYFUNCTION("""COMPUTED_VALUE"""),"String")</f>
        <v>String</v>
      </c>
      <c r="D34" s="54"/>
      <c r="E34" s="54"/>
      <c r="F34" s="56" t="str">
        <f>IFERROR(__xludf.DUMMYFUNCTION("""COMPUTED_VALUE"""),"Stop khi actual contain expect or time = second")</f>
        <v>Stop khi actual contain expect or time = second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IFERROR(__xludf.DUMMYFUNCTION("""COMPUTED_VALUE"""),"getTextsByLocator")</f>
        <v>getTextsByLocator</v>
      </c>
      <c r="B35" s="54" t="str">
        <f>IFERROR(__xludf.DUMMYFUNCTION("""COMPUTED_VALUE"""),"element1,component1,element2,expect")</f>
        <v>element1,component1,element2,expect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IFERROR(__xludf.DUMMYFUNCTION("""COMPUTED_VALUE"""),"Stop khi actual contain expect or element 2 display")</f>
        <v>Stop khi actual contain expect or element 2 display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IFERROR(__xludf.DUMMYFUNCTION("""COMPUTED_VALUE"""),"getTextNoColor")</f>
        <v>getTextNoColor</v>
      </c>
      <c r="B36" s="54" t="str">
        <f>IFERROR(__xludf.DUMMYFUNCTION("""COMPUTED_VALUE"""),"element,component,...string split")</f>
        <v>element,component,...string split</v>
      </c>
      <c r="C36" s="54" t="str">
        <f>IFERROR(__xludf.DUMMYFUNCTION("""COMPUTED_VALUE"""),"String")</f>
        <v>String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IFERROR(__xludf.DUMMYFUNCTION("""COMPUTED_VALUE"""),"getTextAlphabet")</f>
        <v>getTextAlphabet</v>
      </c>
      <c r="B37" s="54" t="str">
        <f>IFERROR(__xludf.DUMMYFUNCTION("""COMPUTED_VALUE"""),"element,component")</f>
        <v>element,component</v>
      </c>
      <c r="C37" s="54" t="str">
        <f>IFERROR(__xludf.DUMMYFUNCTION("""COMPUTED_VALUE"""),"void")</f>
        <v>void</v>
      </c>
      <c r="D37" s="54"/>
      <c r="E37" s="54"/>
      <c r="F37" s="56" t="str">
        <f>IFERROR(__xludf.DUMMYFUNCTION("""COMPUTED_VALUE"""),"return string only alphabet and space")</f>
        <v>return string only alphabet and space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IFERROR(__xludf.DUMMYFUNCTION("""COMPUTED_VALUE"""),"getTextLocatorChild")</f>
        <v>getTextLocatorChild</v>
      </c>
      <c r="B38" s="54" t="str">
        <f>IFERROR(__xludf.DUMMYFUNCTION("""COMPUTED_VALUE"""),"element,component,key,...string split")</f>
        <v>element,component,key,...string split</v>
      </c>
      <c r="C38" s="54" t="str">
        <f>IFERROR(__xludf.DUMMYFUNCTION("""COMPUTED_VALUE"""),"String")</f>
        <v>String</v>
      </c>
      <c r="D38" s="54"/>
      <c r="E38" s="54"/>
      <c r="F38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IFERROR(__xludf.DUMMYFUNCTION("""COMPUTED_VALUE"""),"waitForObject")</f>
        <v>waitForObject</v>
      </c>
      <c r="B39" s="54" t="str">
        <f>IFERROR(__xludf.DUMMYFUNCTION("""COMPUTED_VALUE"""),"element, second")</f>
        <v>element, second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IFERROR(__xludf.DUMMYFUNCTION("""COMPUTED_VALUE"""),"swipeToDown")</f>
        <v>swipeToDown</v>
      </c>
      <c r="B40" s="54" t="str">
        <f>IFERROR(__xludf.DUMMYFUNCTION("""COMPUTED_VALUE"""),"number")</f>
        <v>number</v>
      </c>
      <c r="C40" s="54" t="str">
        <f>IFERROR(__xludf.DUMMYFUNCTION("""COMPUTED_VALUE"""),"void")</f>
        <v>void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IFERROR(__xludf.DUMMYFUNCTION("""COMPUTED_VALUE"""),"getElements")</f>
        <v>getElements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IFERROR(__xludf.DUMMYFUNCTION("""COMPUTED_VALUE"""),"sleep")</f>
        <v>sleep</v>
      </c>
      <c r="B42" s="54" t="str">
        <f>IFERROR(__xludf.DUMMYFUNCTION("""COMPUTED_VALUE"""),"second")</f>
        <v>second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IFERROR(__xludf.DUMMYFUNCTION("""COMPUTED_VALUE"""),"getSpineState")</f>
        <v>getSpineState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IFERROR(__xludf.DUMMYFUNCTION("""COMPUTED_VALUE"""),"getSpineStates")</f>
        <v>getSpineStates</v>
      </c>
      <c r="B44" s="54" t="str">
        <f>IFERROR(__xludf.DUMMYFUNCTION("""COMPUTED_VALUE"""),"element,second,count")</f>
        <v>element,second,count</v>
      </c>
      <c r="C44" s="54" t="str">
        <f>IFERROR(__xludf.DUMMYFUNCTION("""COMPUTED_VALUE"""),"String")</f>
        <v>String</v>
      </c>
      <c r="D44" s="54"/>
      <c r="E44" s="54" t="str">
        <f>IFERROR(__xludf.DUMMYFUNCTION("""COMPUTED_VALUE"""),"state1,state2")</f>
        <v>state1,state2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IFERROR(__xludf.DUMMYFUNCTION("""COMPUTED_VALUE"""),"getAudioSource")</f>
        <v>getAudioSource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IFERROR(__xludf.DUMMYFUNCTION("""COMPUTED_VALUE"""),"getPointScreen")</f>
        <v>getPointScreen</v>
      </c>
      <c r="B46" s="54" t="str">
        <f>IFERROR(__xludf.DUMMYFUNCTION("""COMPUTED_VALUE"""),"element,""x/y""")</f>
        <v>element,"x/y"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coordinates of element of X or Y")</f>
        <v>get coordinates of element of X or Y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IFERROR(__xludf.DUMMYFUNCTION("""COMPUTED_VALUE"""),"getSizeScreen")</f>
        <v>getSizeScreen</v>
      </c>
      <c r="B47" s="54" t="str">
        <f>IFERROR(__xludf.DUMMYFUNCTION("""COMPUTED_VALUE"""),"""w/h""")</f>
        <v>"w/h"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IFERROR(__xludf.DUMMYFUNCTION("""COMPUTED_VALUE"""),"get size of device of  with (w) or height (h)")</f>
        <v>get size of device of  with (w) or height (h)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IFERROR(__xludf.DUMMYFUNCTION("""COMPUTED_VALUE"""),"isBoolean")</f>
        <v>isBoolean</v>
      </c>
      <c r="B48" s="54" t="str">
        <f>IFERROR(__xludf.DUMMYFUNCTION("""COMPUTED_VALUE"""),"value1, vaule 2, operator")</f>
        <v>value1, vaule 2, operator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IFERROR(__xludf.DUMMYFUNCTION("""COMPUTED_VALUE"""),"Hiện tại:[&lt;],[&gt;]")</f>
        <v>Hiện tại:[&lt;],[&gt;]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IFERROR(__xludf.DUMMYFUNCTION("""COMPUTED_VALUE"""),"isPointInScreen")</f>
        <v>isPointInScreen</v>
      </c>
      <c r="B49" s="54" t="str">
        <f>IFERROR(__xludf.DUMMYFUNCTION("""COMPUTED_VALUE"""),"element")</f>
        <v>element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IFERROR(__xludf.DUMMYFUNCTION("""COMPUTED_VALUE"""),"isMoveLeft")</f>
        <v>isMoveLeft</v>
      </c>
      <c r="B50" s="54" t="str">
        <f>IFERROR(__xludf.DUMMYFUNCTION("""COMPUTED_VALUE"""),"element[,second]")</f>
        <v>element[,second]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IFERROR(__xludf.DUMMYFUNCTION("""COMPUTED_VALUE"""),"isMoveDown")</f>
        <v>isMoveDown</v>
      </c>
      <c r="B51" s="54" t="str">
        <f>IFERROR(__xludf.DUMMYFUNCTION("""COMPUTED_VALUE"""),"element,second")</f>
        <v>element,second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IFERROR(__xludf.DUMMYFUNCTION("""COMPUTED_VALUE"""),"isLocationCompare")</f>
        <v>isLocationCompare</v>
      </c>
      <c r="B52" s="54" t="str">
        <f>IFERROR(__xludf.DUMMYFUNCTION("""COMPUTED_VALUE"""),"element1,element2,coordinate")</f>
        <v>element1,element2,coordinate</v>
      </c>
      <c r="C52" s="54" t="str">
        <f>IFERROR(__xludf.DUMMYFUNCTION("""COMPUTED_VALUE"""),"String")</f>
        <v>String</v>
      </c>
      <c r="D52" s="54"/>
      <c r="E52" s="54"/>
      <c r="F52" s="54" t="str">
        <f>IFERROR(__xludf.DUMMYFUNCTION("""COMPUTED_VALUE"""),"coordinate = x/y")</f>
        <v>coordinate = x/y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IFERROR(__xludf.DUMMYFUNCTION("""COMPUTED_VALUE"""),"move")</f>
        <v>move</v>
      </c>
      <c r="B53" s="54" t="str">
        <f>IFERROR(__xludf.DUMMYFUNCTION("""COMPUTED_VALUE"""),"element1,element2")</f>
        <v>element1,element2</v>
      </c>
      <c r="C53" s="54" t="str">
        <f>IFERROR(__xludf.DUMMYFUNCTION("""COMPUTED_VALUE"""),"void")</f>
        <v>void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IFERROR(__xludf.DUMMYFUNCTION("""COMPUTED_VALUE"""),"moveAndUp")</f>
        <v>moveAndUp</v>
      </c>
      <c r="B54" s="54" t="str">
        <f>IFERROR(__xludf.DUMMYFUNCTION("""COMPUTED_VALUE"""),"element1,element2")</f>
        <v>element1,element2</v>
      </c>
      <c r="C54" s="54" t="str">
        <f>IFERROR(__xludf.DUMMYFUNCTION("""COMPUTED_VALUE"""),"void")</f>
        <v>void</v>
      </c>
      <c r="D54" s="54"/>
      <c r="E54" s="54"/>
      <c r="F54" s="54" t="str">
        <f>IFERROR(__xludf.DUMMYFUNCTION("""COMPUTED_VALUE"""),"sử dụng khi move có hành động up")</f>
        <v>sử dụng khi move có hành động up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IFERROR(__xludf.DUMMYFUNCTION("""COMPUTED_VALUE"""),"elementNotDisplay")</f>
        <v>elementNotDisplay</v>
      </c>
      <c r="B55" s="54" t="str">
        <f>IFERROR(__xludf.DUMMYFUNCTION("""COMPUTED_VALUE"""),"element")</f>
        <v>element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IFERROR(__xludf.DUMMYFUNCTION("""COMPUTED_VALUE"""),"waitForObjectNotPresent")</f>
        <v>waitForObjectNotPresent</v>
      </c>
      <c r="B56" s="54" t="str">
        <f>IFERROR(__xludf.DUMMYFUNCTION("""COMPUTED_VALUE"""),"element")</f>
        <v>element</v>
      </c>
      <c r="C56" s="54" t="str">
        <f>IFERROR(__xludf.DUMMYFUNCTION("""COMPUTED_VALUE"""),"String")</f>
        <v>String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IFERROR(__xludf.DUMMYFUNCTION("""COMPUTED_VALUE"""),"waitForObjectNotPresent")</f>
        <v>waitForObjectNotPresent</v>
      </c>
      <c r="B57" s="54" t="str">
        <f>IFERROR(__xludf.DUMMYFUNCTION("""COMPUTED_VALUE"""),"element,second")</f>
        <v>element,second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IFERROR(__xludf.DUMMYFUNCTION("""COMPUTED_VALUE"""),"moveByCoordinates")</f>
        <v>moveByCoordinates</v>
      </c>
      <c r="B58" s="54" t="str">
        <f>IFERROR(__xludf.DUMMYFUNCTION("""COMPUTED_VALUE"""),"element,number")</f>
        <v>element,number</v>
      </c>
      <c r="C58" s="54" t="str">
        <f>IFERROR(__xludf.DUMMYFUNCTION("""COMPUTED_VALUE"""),"void")</f>
        <v>void</v>
      </c>
      <c r="D58" s="54"/>
      <c r="E58" s="54"/>
      <c r="F58" s="54" t="str">
        <f>IFERROR(__xludf.DUMMYFUNCTION("""COMPUTED_VALUE"""),"number là dịch chuyển khoảng bn (thường để 1)")</f>
        <v>number là dịch chuyển khoảng bn (thường để 1)</v>
      </c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IFERROR(__xludf.DUMMYFUNCTION("""COMPUTED_VALUE"""),"waitForObjectNotInScreen")</f>
        <v>waitForObjectNotInScreen</v>
      </c>
      <c r="B59" s="54" t="str">
        <f>IFERROR(__xludf.DUMMYFUNCTION("""COMPUTED_VALUE"""),"element,second,size,coordinate")</f>
        <v>element,second,size,coordinate</v>
      </c>
      <c r="C59" s="54" t="str">
        <f>IFERROR(__xludf.DUMMYFUNCTION("""COMPUTED_VALUE"""),"void")</f>
        <v>void</v>
      </c>
      <c r="D59" s="54" t="str">
        <f>IFERROR(__xludf.DUMMYFUNCTION("""COMPUTED_VALUE"""),"size: w/h
coordinate = x/y")</f>
        <v>size: w/h
coordinate = x/y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IFERROR(__xludf.DUMMYFUNCTION("""COMPUTED_VALUE"""),"waitForObjectContainNotAble")</f>
        <v>waitForObjectContainNotAble</v>
      </c>
      <c r="B60" s="54" t="str">
        <f>IFERROR(__xludf.DUMMYFUNCTION("""COMPUTED_VALUE"""),"element,component,property,content")</f>
        <v>element,component,property,content</v>
      </c>
      <c r="C60" s="54" t="str">
        <f>IFERROR(__xludf.DUMMYFUNCTION("""COMPUTED_VALUE"""),"void")</f>
        <v>void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IFERROR(__xludf.DUMMYFUNCTION("""COMPUTED_VALUE"""),"isRotation")</f>
        <v>isRotation</v>
      </c>
      <c r="B61" s="54" t="str">
        <f>IFERROR(__xludf.DUMMYFUNCTION("""COMPUTED_VALUE"""),"element,coordinate")</f>
        <v>element,coordinate</v>
      </c>
      <c r="C61" s="54" t="str">
        <f>IFERROR(__xludf.DUMMYFUNCTION("""COMPUTED_VALUE"""),"String")</f>
        <v>String</v>
      </c>
      <c r="D61" s="54" t="str">
        <f>IFERROR(__xludf.DUMMYFUNCTION("""COMPUTED_VALUE"""),"coordinate = x/y/z/w")</f>
        <v>coordinate = x/y/z/w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IFERROR(__xludf.DUMMYFUNCTION("""COMPUTED_VALUE"""),"getListAudioSource")</f>
        <v>getListAudioSource</v>
      </c>
      <c r="B62" s="54" t="str">
        <f>IFERROR(__xludf.DUMMYFUNCTION("""COMPUTED_VALUE"""),"element,count")</f>
        <v>element,count</v>
      </c>
      <c r="C62" s="54" t="str">
        <f>IFERROR(__xludf.DUMMYFUNCTION("""COMPUTED_VALUE"""),"String")</f>
        <v>String</v>
      </c>
      <c r="D62" s="54"/>
      <c r="E62" s="54"/>
      <c r="F62" s="54" t="str">
        <f>IFERROR(__xludf.DUMMYFUNCTION("""COMPUTED_VALUE"""),"1 element phát bao nhiêu audio trong khoảng 25 giay")</f>
        <v>1 element phát bao nhiêu audio trong khoảng 25 giay</v>
      </c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IFERROR(__xludf.DUMMYFUNCTION("""COMPUTED_VALUE"""),"getListAudioSource")</f>
        <v>getListAudioSource</v>
      </c>
      <c r="B63" s="54" t="str">
        <f>IFERROR(__xludf.DUMMYFUNCTION("""COMPUTED_VALUE"""),"element,count,expects")</f>
        <v>element,count,expects</v>
      </c>
      <c r="C63" s="54" t="str">
        <f>IFERROR(__xludf.DUMMYFUNCTION("""COMPUTED_VALUE"""),"String")</f>
        <v>String</v>
      </c>
      <c r="D63" s="54" t="str">
        <f>IFERROR(__xludf.DUMMYFUNCTION("""COMPUTED_VALUE"""),"expects = [value1;value2;..]")</f>
        <v>expects = [value1;value2;..]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IFERROR(__xludf.DUMMYFUNCTION("""COMPUTED_VALUE"""),"getImageNameAndColor")</f>
        <v>getImageNameAndColor</v>
      </c>
      <c r="B64" s="54" t="str">
        <f>IFERROR(__xludf.DUMMYFUNCTION("""COMPUTED_VALUE"""),"element")</f>
        <v>element</v>
      </c>
      <c r="C64" s="54" t="str">
        <f>IFERROR(__xludf.DUMMYFUNCTION("""COMPUTED_VALUE"""),"String")</f>
        <v>String</v>
      </c>
      <c r="D64" s="54"/>
      <c r="E64" s="54" t="str">
        <f>IFERROR(__xludf.DUMMYFUNCTION("""COMPUTED_VALUE"""),"image + "",""+ color")</f>
        <v>image + ","+ color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IFERROR(__xludf.DUMMYFUNCTION("""COMPUTED_VALUE"""),"getTextContain")</f>
        <v>getTextContain</v>
      </c>
      <c r="B65" s="54" t="str">
        <f>IFERROR(__xludf.DUMMYFUNCTION("""COMPUTED_VALUE"""),"element,component,containt")</f>
        <v>element,component,containt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IFERROR(__xludf.DUMMYFUNCTION("""COMPUTED_VALUE"""),"isScale")</f>
        <v>isScale</v>
      </c>
      <c r="B66" s="54" t="str">
        <f>IFERROR(__xludf.DUMMYFUNCTION("""COMPUTED_VALUE"""),"element,second,expect")</f>
        <v>element,second,expect</v>
      </c>
      <c r="C66" s="54" t="str">
        <f>IFERROR(__xludf.DUMMYFUNCTION("""COMPUTED_VALUE"""),"String")</f>
        <v>String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IFERROR(__xludf.DUMMYFUNCTION("""COMPUTED_VALUE"""),"isScale")</f>
        <v>isScale</v>
      </c>
      <c r="B67" s="54" t="str">
        <f>IFERROR(__xludf.DUMMYFUNCTION("""COMPUTED_VALUE"""),"element,component,property,second,expect")</f>
        <v>element,component,property,second,expect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IFERROR(__xludf.DUMMYFUNCTION("""COMPUTED_VALUE"""),"swipeRightToLeftEx")</f>
        <v>swipeRightToLeftEx</v>
      </c>
      <c r="B68" s="54" t="str">
        <f>IFERROR(__xludf.DUMMYFUNCTION("""COMPUTED_VALUE"""),"number")</f>
        <v>number</v>
      </c>
      <c r="C68" s="54" t="str">
        <f>IFERROR(__xludf.DUMMYFUNCTION("""COMPUTED_VALUE"""),"void")</f>
        <v>void</v>
      </c>
      <c r="D68" s="54" t="str">
        <f>IFERROR(__xludf.DUMMYFUNCTION("""COMPUTED_VALUE"""),"bài bao nhiêu")</f>
        <v>bài bao nhiêu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IFERROR(__xludf.DUMMYFUNCTION("""COMPUTED_VALUE"""),"getVideoName")</f>
        <v>getVideoName</v>
      </c>
      <c r="B69" s="54" t="str">
        <f>IFERROR(__xludf.DUMMYFUNCTION("""COMPUTED_VALUE"""),"element[,strSplit,indexSplit]")</f>
        <v>element[,strSplit,indexSplit]</v>
      </c>
      <c r="C69" s="54" t="str">
        <f>IFERROR(__xludf.DUMMYFUNCTION("""COMPUTED_VALUE"""),"String")</f>
        <v>String</v>
      </c>
      <c r="D69" s="54"/>
      <c r="E69" s="54"/>
      <c r="F69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IFERROR(__xludf.DUMMYFUNCTION("""COMPUTED_VALUE"""),"isVideoplay")</f>
        <v>isVideoplay</v>
      </c>
      <c r="B70" s="54" t="str">
        <f>IFERROR(__xludf.DUMMYFUNCTION("""COMPUTED_VALUE"""),"element")</f>
        <v>element</v>
      </c>
      <c r="C70" s="54" t="str">
        <f>IFERROR(__xludf.DUMMYFUNCTION("""COMPUTED_VALUE"""),"String")</f>
        <v>String</v>
      </c>
      <c r="D70" s="54"/>
      <c r="E70" s="54" t="str">
        <f>IFERROR(__xludf.DUMMYFUNCTION("""COMPUTED_VALUE"""),"true,false")</f>
        <v>true,false</v>
      </c>
      <c r="F70" s="54" t="str">
        <f>IFERROR(__xludf.DUMMYFUNCTION("""COMPUTED_VALUE"""),"dựa vào value time &gt;0 ==&gt; true")</f>
        <v>dựa vào value time &gt;0 ==&gt; true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IFERROR(__xludf.DUMMYFUNCTION("""COMPUTED_VALUE"""),"getVideoUrl")</f>
        <v>getVideoUrl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IFERROR(__xludf.DUMMYFUNCTION("""COMPUTED_VALUE"""),"getVideoUrl")</f>
        <v>getVideoUrl</v>
      </c>
      <c r="B72" s="54" t="str">
        <f>IFERROR(__xludf.DUMMYFUNCTION("""COMPUTED_VALUE"""),"element,component,key,expected")</f>
        <v>element,component,key,expected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IFERROR(__xludf.DUMMYFUNCTION("""COMPUTED_VALUE"""),"sendKey")</f>
        <v>sendKey</v>
      </c>
      <c r="B73" s="54" t="str">
        <f>IFERROR(__xludf.DUMMYFUNCTION("""COMPUTED_VALUE"""),"element,component[,property],expect")</f>
        <v>element,component[,property],expect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IFERROR(__xludf.DUMMYFUNCTION("""COMPUTED_VALUE"""),"getResultByKey")</f>
        <v>getResultByKey</v>
      </c>
      <c r="B74" s="54" t="str">
        <f>IFERROR(__xludf.DUMMYFUNCTION("""COMPUTED_VALUE"""),"element,component,key")</f>
        <v>element,component,key</v>
      </c>
      <c r="C74" s="54" t="str">
        <f>IFERROR(__xludf.DUMMYFUNCTION("""COMPUTED_VALUE"""),"String")</f>
        <v>String</v>
      </c>
      <c r="D74" s="54" t="str">
        <f>IFERROR(__xludf.DUMMYFUNCTION("""COMPUTED_VALUE"""),"key = //$.Page[0].Id")</f>
        <v>key = //$.Page[0].Id</v>
      </c>
      <c r="E74" s="54"/>
      <c r="F74" s="54" t="str">
        <f>IFERROR(__xludf.DUMMYFUNCTION("""COMPUTED_VALUE"""),"return value by key in json array object")</f>
        <v>return value by key in json array object</v>
      </c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IFERROR(__xludf.DUMMYFUNCTION("""COMPUTED_VALUE"""),"returnPath")</f>
        <v>returnPath</v>
      </c>
      <c r="B75" s="54" t="str">
        <f>IFERROR(__xludf.DUMMYFUNCTION("""COMPUTED_VALUE"""),"element,component,key,expect")</f>
        <v>element,component,key,expect</v>
      </c>
      <c r="C75" s="54" t="str">
        <f>IFERROR(__xludf.DUMMYFUNCTION("""COMPUTED_VALUE"""),"void")</f>
        <v>void</v>
      </c>
      <c r="D75" s="54"/>
      <c r="E75" s="54"/>
      <c r="F75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IFERROR(__xludf.DUMMYFUNCTION("""COMPUTED_VALUE"""),"returnPathReplaceVariable")</f>
        <v>returnPathReplaceVariable</v>
      </c>
      <c r="B76" s="54" t="str">
        <f>IFERROR(__xludf.DUMMYFUNCTION("""COMPUTED_VALUE"""),"string, replaceStr")</f>
        <v>string, replaceStr</v>
      </c>
      <c r="C76" s="54" t="str">
        <f>IFERROR(__xludf.DUMMYFUNCTION("""COMPUTED_VALUE"""),"void")</f>
        <v>void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IFERROR(__xludf.DUMMYFUNCTION("""COMPUTED_VALUE"""),"returnPathFullName")</f>
        <v>returnPathFullName</v>
      </c>
      <c r="B77" s="54" t="str">
        <f>IFERROR(__xludf.DUMMYFUNCTION("""COMPUTED_VALUE"""),"element")</f>
        <v>element</v>
      </c>
      <c r="C77" s="54" t="str">
        <f>IFERROR(__xludf.DUMMYFUNCTION("""COMPUTED_VALUE"""),"void")</f>
        <v>void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IFERROR(__xludf.DUMMYFUNCTION("""COMPUTED_VALUE"""),"returnPathFullPath")</f>
        <v>returnPathFullPath</v>
      </c>
      <c r="B78" s="54" t="str">
        <f>IFERROR(__xludf.DUMMYFUNCTION("""COMPUTED_VALUE"""),"element")</f>
        <v>element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IFERROR(__xludf.DUMMYFUNCTION("""COMPUTED_VALUE"""),"returnPathContain")</f>
        <v>returnPathContain</v>
      </c>
      <c r="B79" s="54" t="str">
        <f>IFERROR(__xludf.DUMMYFUNCTION("""COMPUTED_VALUE"""),"element,component,key,expect")</f>
        <v>element,component,key,expect</v>
      </c>
      <c r="C79" s="54" t="str">
        <f>IFERROR(__xludf.DUMMYFUNCTION("""COMPUTED_VALUE"""),"void")</f>
        <v>void</v>
      </c>
      <c r="D79" s="54"/>
      <c r="E79" s="54"/>
      <c r="F79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IFERROR(__xludf.DUMMYFUNCTION("""COMPUTED_VALUE"""),"returnIndex")</f>
        <v>returnIndex</v>
      </c>
      <c r="B80" s="54" t="str">
        <f>IFERROR(__xludf.DUMMYFUNCTION("""COMPUTED_VALUE"""),"element,component,key,expect")</f>
        <v>element,component,key,expect</v>
      </c>
      <c r="C80" s="54" t="str">
        <f>IFERROR(__xludf.DUMMYFUNCTION("""COMPUTED_VALUE"""),"void")</f>
        <v>void</v>
      </c>
      <c r="D80" s="54"/>
      <c r="E80" s="54"/>
      <c r="F80" s="54" t="str">
        <f>IFERROR(__xludf.DUMMYFUNCTION("""COMPUTED_VALUE"""),"""index"" in variable file")</f>
        <v>"index" in variable file</v>
      </c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IFERROR(__xludf.DUMMYFUNCTION("""COMPUTED_VALUE"""),"getSentenceByText")</f>
        <v>getSentenceByText</v>
      </c>
      <c r="B81" s="54" t="str">
        <f>IFERROR(__xludf.DUMMYFUNCTION("""COMPUTED_VALUE"""),"element,component[,split string]")</f>
        <v>element,component[,split string]</v>
      </c>
      <c r="C81" s="54" t="str">
        <f>IFERROR(__xludf.DUMMYFUNCTION("""COMPUTED_VALUE"""),"String")</f>
        <v>String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IFERROR(__xludf.DUMMYFUNCTION("""COMPUTED_VALUE"""),"setTagGameObject")</f>
        <v>setTagGameObject</v>
      </c>
      <c r="B82" s="54" t="str">
        <f>IFERROR(__xludf.DUMMYFUNCTION("""COMPUTED_VALUE"""),"element,tagName")</f>
        <v>element,tagName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IFERROR(__xludf.DUMMYFUNCTION("""COMPUTED_VALUE"""),"drag")</f>
        <v>drag</v>
      </c>
      <c r="B83" s="54" t="str">
        <f>IFERROR(__xludf.DUMMYFUNCTION("""COMPUTED_VALUE"""),"element1,element2")</f>
        <v>element1,element2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IFERROR(__xludf.DUMMYFUNCTION("""COMPUTED_VALUE"""),"dragUp")</f>
        <v>dragUp</v>
      </c>
      <c r="B84" s="54" t="str">
        <f>IFERROR(__xludf.DUMMYFUNCTION("""COMPUTED_VALUE"""),"element1,element2")</f>
        <v>element1,element2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IFERROR(__xludf.DUMMYFUNCTION("""COMPUTED_VALUE"""),"returnChooseTopic")</f>
        <v>returnChooseTopic</v>
      </c>
      <c r="B85" s="54" t="str">
        <f>IFERROR(__xludf.DUMMYFUNCTION("""COMPUTED_VALUE"""),"from,to,exception,part")</f>
        <v>from,to,exception,part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IFERROR(__xludf.DUMMYFUNCTION("""COMPUTED_VALUE"""),"returnChooseTopic")</f>
        <v>returnChooseTopic</v>
      </c>
      <c r="B86" s="54" t="str">
        <f>IFERROR(__xludf.DUMMYFUNCTION("""COMPUTED_VALUE"""),"part")</f>
        <v>part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IFERROR(__xludf.DUMMYFUNCTION("""COMPUTED_VALUE"""),"deFindModeRunTestCase")</f>
        <v>deFindModeRunTestCase</v>
      </c>
      <c r="B87" s="54" t="str">
        <f>IFERROR(__xludf.DUMMYFUNCTION("""COMPUTED_VALUE"""),"key,sheetName,from,to")</f>
        <v>key,sheetName,from,to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IFERROR(__xludf.DUMMYFUNCTION("""COMPUTED_VALUE"""),"returnModeTC")</f>
        <v>returnModeTC</v>
      </c>
      <c r="B88" s="54" t="str">
        <f>IFERROR(__xludf.DUMMYFUNCTION("""COMPUTED_VALUE"""),"sheetName,to,expected,contain")</f>
        <v>sheetName,to,expected,contain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IFERROR(__xludf.DUMMYFUNCTION("""COMPUTED_VALUE"""),"ignoreScript")</f>
        <v>ignoreScript</v>
      </c>
      <c r="B89" s="54" t="str">
        <f>IFERROR(__xludf.DUMMYFUNCTION("""COMPUTED_VALUE"""),"number,to,sheetName,text")</f>
        <v>number,to,sheetName,text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IFERROR(__xludf.DUMMYFUNCTION("""COMPUTED_VALUE"""),"setRunModeTC")</f>
        <v>setRunModeTC</v>
      </c>
      <c r="B90" s="54" t="str">
        <f>IFERROR(__xludf.DUMMYFUNCTION("""COMPUTED_VALUE"""),"from,to,exception")</f>
        <v>from,to,exception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IFERROR(__xludf.DUMMYFUNCTION("""COMPUTED_VALUE"""),"setVariableFile")</f>
        <v>setVariableFile</v>
      </c>
      <c r="B91" s="54" t="str">
        <f>IFERROR(__xludf.DUMMYFUNCTION("""COMPUTED_VALUE"""),"key(exist),value")</f>
        <v>key(exist),value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IFERROR(__xludf.DUMMYFUNCTION("""COMPUTED_VALUE"""),"gán giá trị cho biến index trong variable file ")</f>
        <v>gán giá trị cho biến index trong variable file 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IFERROR(__xludf.DUMMYFUNCTION("""COMPUTED_VALUE"""),"addVariableFile")</f>
        <v>addVariableFile</v>
      </c>
      <c r="B92" s="54" t="str">
        <f>IFERROR(__xludf.DUMMYFUNCTION("""COMPUTED_VALUE"""),"key,add")</f>
        <v>key,add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IFERROR(__xludf.DUMMYFUNCTION("""COMPUTED_VALUE"""),"changeModeTC")</f>
        <v>changeModeTC</v>
      </c>
      <c r="B93" s="54" t="str">
        <f>IFERROR(__xludf.DUMMYFUNCTION("""COMPUTED_VALUE"""),"keyWord,locator,component,tcRow,expected")</f>
        <v>keyWord,locator,component,tcRow,expected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IFERROR(__xludf.DUMMYFUNCTION("""COMPUTED_VALUE"""),"changeModeTC")</f>
        <v>changeModeTC</v>
      </c>
      <c r="B94" s="54" t="str">
        <f>IFERROR(__xludf.DUMMYFUNCTION("""COMPUTED_VALUE"""),"variableKey,runYes,runNo,expect")</f>
        <v>variableKey,runYes,runNo,expect</v>
      </c>
      <c r="C94" s="54" t="str">
        <f>IFERROR(__xludf.DUMMYFUNCTION("""COMPUTED_VALUE"""),"void")</f>
        <v>void</v>
      </c>
      <c r="D94" s="54"/>
      <c r="E94" s="54"/>
      <c r="F94" s="54" t="str">
        <f>IFERROR(__xludf.DUMMYFUNCTION("""COMPUTED_VALUE"""),"runYes: row tc modeyes")</f>
        <v>runYes: row tc modeyes</v>
      </c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IFERROR(__xludf.DUMMYFUNCTION("""COMPUTED_VALUE"""),"changeModeTCSetTrue")</f>
        <v>changeModeTCSetTrue</v>
      </c>
      <c r="B95" s="54" t="str">
        <f>IFERROR(__xludf.DUMMYFUNCTION("""COMPUTED_VALUE"""),"(String actual,String tcRow,String expect)")</f>
        <v>(String actual,String tcRow,String expect)</v>
      </c>
      <c r="C95" s="54" t="str">
        <f>IFERROR(__xludf.DUMMYFUNCTION("""COMPUTED_VALUE"""),"void")</f>
        <v>void</v>
      </c>
      <c r="D95" s="54"/>
      <c r="E95" s="54"/>
      <c r="F95" s="54" t="str">
        <f>IFERROR(__xludf.DUMMYFUNCTION("""COMPUTED_VALUE"""),"actual check equal expect if true tcRow set mode run YES")</f>
        <v>actual check equal expect if true tcRow set mode run YES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IFERROR(__xludf.DUMMYFUNCTION("""COMPUTED_VALUE"""),"changeModeTCSetFail")</f>
        <v>changeModeTCSetFail</v>
      </c>
      <c r="B96" s="54" t="str">
        <f>IFERROR(__xludf.DUMMYFUNCTION("""COMPUTED_VALUE"""),"(String actual,String tcRow,String expect)")</f>
        <v>(String actual,String tcRow,String expect)</v>
      </c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IFERROR(__xludf.DUMMYFUNCTION("""COMPUTED_VALUE"""),"actual check equal expect if true tcRow set mode run NO")</f>
        <v>actual check equal expect if true tcRow set mode run NO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IFERROR(__xludf.DUMMYFUNCTION("""COMPUTED_VALUE"""),"isElementDisplay")</f>
        <v>isElementDisplay</v>
      </c>
      <c r="B97" s="54" t="str">
        <f>IFERROR(__xludf.DUMMYFUNCTION("""COMPUTED_VALUE"""),"element[,strSplit]")</f>
        <v>element[,strSplit]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IFERROR(__xludf.DUMMYFUNCTION("""COMPUTED_VALUE"""),"addTagForObject")</f>
        <v>addTagForObject</v>
      </c>
      <c r="B98" s="54" t="str">
        <f>IFERROR(__xludf.DUMMYFUNCTION("""COMPUTED_VALUE"""),"element,newTag")</f>
        <v>element,newTag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IFERROR(__xludf.DUMMYFUNCTION("""COMPUTED_VALUE"""),"pause")</f>
        <v>pause</v>
      </c>
      <c r="B99" s="54"/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IFERROR(__xludf.DUMMYFUNCTION("""COMPUTED_VALUE"""),"pause program")</f>
        <v>pause program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IFERROR(__xludf.DUMMYFUNCTION("""COMPUTED_VALUE"""),"resume")</f>
        <v>resume</v>
      </c>
      <c r="B100" s="54"/>
      <c r="C100" s="54" t="str">
        <f>IFERROR(__xludf.DUMMYFUNCTION("""COMPUTED_VALUE"""),"void")</f>
        <v>void</v>
      </c>
      <c r="D100" s="54"/>
      <c r="E100" s="54"/>
      <c r="F100" s="54" t="str">
        <f>IFERROR(__xludf.DUMMYFUNCTION("""COMPUTED_VALUE"""),"unpause program")</f>
        <v>unpause program</v>
      </c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IFERROR(__xludf.DUMMYFUNCTION("""COMPUTED_VALUE"""),"getAudiosSource")</f>
        <v>getAudiosSource</v>
      </c>
      <c r="B101" s="54" t="str">
        <f>IFERROR(__xludf.DUMMYFUNCTION("""COMPUTED_VALUE"""),"element,expect")</f>
        <v>element,expect</v>
      </c>
      <c r="C101" s="54" t="str">
        <f>IFERROR(__xludf.DUMMYFUNCTION("""COMPUTED_VALUE"""),"String")</f>
        <v>String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IFERROR(__xludf.DUMMYFUNCTION("""COMPUTED_VALUE"""),"getAudiosSourceByTime")</f>
        <v>getAudiosSourceByTime</v>
      </c>
      <c r="B102" s="54" t="str">
        <f>IFERROR(__xludf.DUMMYFUNCTION("""COMPUTED_VALUE"""),"element,second,expect")</f>
        <v>element,second,expect</v>
      </c>
      <c r="C102" s="54" t="str">
        <f>IFERROR(__xludf.DUMMYFUNCTION("""COMPUTED_VALUE"""),"String")</f>
        <v>String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IFERROR(__xludf.DUMMYFUNCTION("""COMPUTED_VALUE"""),"getAudiosSourceByLocator")</f>
        <v>getAudiosSourceByLocator</v>
      </c>
      <c r="B103" s="54" t="str">
        <f>IFERROR(__xludf.DUMMYFUNCTION("""COMPUTED_VALUE"""),"element1,element2,expect")</f>
        <v>element1,element2,expect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IFERROR(__xludf.DUMMYFUNCTION("""COMPUTED_VALUE"""),"deFindAnswerDienThe")</f>
        <v>deFindAnswerDienThe</v>
      </c>
      <c r="B104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IFERROR(__xludf.DUMMYFUNCTION("""COMPUTED_VALUE"""),"return value locator1 in $.path in variable file")</f>
        <v>return value locator1 in $.path in variable file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IFERROR(__xludf.DUMMYFUNCTION("""COMPUTED_VALUE"""),"getElementDisplayInScene")</f>
        <v>getElementDisplayInScene</v>
      </c>
      <c r="B105" s="54" t="str">
        <f>IFERROR(__xludf.DUMMYFUNCTION("""COMPUTED_VALUE"""),"strAdd,expect")</f>
        <v>strAdd,expect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IFERROR(__xludf.DUMMYFUNCTION("""COMPUTED_VALUE"""),"isElementsDisplay")</f>
        <v>isElementsDisplay</v>
      </c>
      <c r="B106" s="54" t="str">
        <f>IFERROR(__xludf.DUMMYFUNCTION("""COMPUTED_VALUE"""),"strSplit,locator")</f>
        <v>strSplit,locator</v>
      </c>
      <c r="C106" s="54" t="str">
        <f>IFERROR(__xludf.DUMMYFUNCTION("""COMPUTED_VALUE"""),"String")</f>
        <v>String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IFERROR(__xludf.DUMMYFUNCTION("""COMPUTED_VALUE"""),"swipeMap")</f>
        <v>swipeMap</v>
      </c>
      <c r="B107" s="54" t="str">
        <f>IFERROR(__xludf.DUMMYFUNCTION("""COMPUTED_VALUE"""),"element,component,property,key,expect")</f>
        <v>element,component,property,key,expect</v>
      </c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IFERROR(__xludf.DUMMYFUNCTION("""COMPUTED_VALUE"""),"key file data to get list leson")</f>
        <v>key file data to get list leson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IFERROR(__xludf.DUMMYFUNCTION("""COMPUTED_VALUE"""),"comPairImage")</f>
        <v>comPairImage</v>
      </c>
      <c r="B108" s="54" t="str">
        <f>IFERROR(__xludf.DUMMYFUNCTION("""COMPUTED_VALUE"""),"element,expect")</f>
        <v>element,expect</v>
      </c>
      <c r="C108" s="54" t="str">
        <f>IFERROR(__xludf.DUMMYFUNCTION("""COMPUTED_VALUE"""),"String")</f>
        <v>String</v>
      </c>
      <c r="D108" s="54"/>
      <c r="E108" s="54"/>
      <c r="F108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IFERROR(__xludf.DUMMYFUNCTION("""COMPUTED_VALUE"""),"comPairWordHasImage")</f>
        <v>comPairWordHasImage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IFERROR(__xludf.DUMMYFUNCTION("""COMPUTED_VALUE"""),"skipLesson")</f>
        <v>skipLesson</v>
      </c>
      <c r="B110" s="54" t="str">
        <f>IFERROR(__xludf.DUMMYFUNCTION("""COMPUTED_VALUE"""),"element")</f>
        <v>element</v>
      </c>
      <c r="C110" s="54" t="str">
        <f>IFERROR(__xludf.DUMMYFUNCTION("""COMPUTED_VALUE"""),"void")</f>
        <v>void</v>
      </c>
      <c r="D110" s="54"/>
      <c r="E110" s="54"/>
      <c r="F110" s="54" t="str">
        <f>IFERROR(__xludf.DUMMYFUNCTION("""COMPUTED_VALUE"""),"sử dụng với những nút có thể onclick()")</f>
        <v>sử dụng với những nút có thể onclick()</v>
      </c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IFERROR(__xludf.DUMMYFUNCTION("""COMPUTED_VALUE"""),"setIndexVariableFile")</f>
        <v>setIndexVariableFile</v>
      </c>
      <c r="B111" s="54"/>
      <c r="C111" s="54" t="str">
        <f>IFERROR(__xludf.DUMMYFUNCTION("""COMPUTED_VALUE"""),"void")</f>
        <v>void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IFERROR(__xludf.DUMMYFUNCTION("""COMPUTED_VALUE"""),"setVariableTypeOfStringFile")</f>
        <v>setVariableTypeOfStringFile</v>
      </c>
      <c r="B112" s="54" t="str">
        <f>IFERROR(__xludf.DUMMYFUNCTION("""COMPUTED_VALUE"""),"key,value")</f>
        <v>key,value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IFERROR(__xludf.DUMMYFUNCTION("""COMPUTED_VALUE"""),"set value cho bieens vowis type string")</f>
        <v>set value cho bieens vowis type string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IFERROR(__xludf.DUMMYFUNCTION("""COMPUTED_VALUE"""),"getValueOfVariable")</f>
        <v>getValueOfVariable</v>
      </c>
      <c r="B113" s="54"/>
      <c r="C113" s="54" t="str">
        <f>IFERROR(__xludf.DUMMYFUNCTION("""COMPUTED_VALUE"""),"String")</f>
        <v>String</v>
      </c>
      <c r="D113" s="54"/>
      <c r="E113" s="54"/>
      <c r="F113" s="54" t="str">
        <f>IFERROR(__xludf.DUMMYFUNCTION("""COMPUTED_VALUE"""),"return value in variable file")</f>
        <v>return value in variable file</v>
      </c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IFERROR(__xludf.DUMMYFUNCTION("""COMPUTED_VALUE"""),"getPathStartWith")</f>
        <v>getPathStartWith</v>
      </c>
      <c r="B114" s="54" t="str">
        <f>IFERROR(__xludf.DUMMYFUNCTION("""COMPUTED_VALUE"""),"start with,element,component,key,index,expect")</f>
        <v>start with,element,component,key,index,expect</v>
      </c>
      <c r="C114" s="54" t="str">
        <f>IFERROR(__xludf.DUMMYFUNCTION("""COMPUTED_VALUE"""),"void")</f>
        <v>void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105</v>
      </c>
      <c r="B1" s="58" t="s">
        <v>106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