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<sst xmlns="http://schemas.openxmlformats.org/spreadsheetml/2006/main" count="157" uniqueCount="84">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</sst>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6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7" numFmtId="0" xfId="0" applyAlignment="1" applyFill="1" applyFont="1">
      <alignment shrinkToFit="0" vertical="bottom" wrapText="1"/>
    </xf>
    <xf borderId="0" fillId="8" fontId="7" numFmtId="49" xfId="0" applyAlignment="1" applyFont="1" applyNumberForma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7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23.0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/>
      <c r="M2" s="21"/>
      <c r="N2" s="17"/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/>
      <c r="K3" s="25" t="s">
        <v>39</v>
      </c>
      <c r="L3" s="17"/>
      <c r="M3" s="17"/>
      <c r="N3" s="17"/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/>
      <c r="K4" s="25" t="s">
        <v>39</v>
      </c>
      <c r="L4" s="17"/>
      <c r="M4" s="17"/>
      <c r="N4" s="17"/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4" t="s">
        <v>48</v>
      </c>
      <c r="G5" s="28" t="s">
        <v>15</v>
      </c>
      <c r="H5" s="27"/>
      <c r="I5" s="29"/>
      <c r="J5" s="30"/>
      <c r="K5" s="25"/>
      <c r="L5" s="30"/>
      <c r="M5" s="30"/>
      <c r="N5" s="30"/>
    </row>
    <row r="6" ht="15.75" customHeight="1">
      <c r="A6" s="14" t="s">
        <v>13</v>
      </c>
      <c r="B6" s="14" t="s">
        <v>49</v>
      </c>
      <c r="C6" s="14" t="s">
        <v>50</v>
      </c>
      <c r="D6" s="23" t="s">
        <v>51</v>
      </c>
      <c r="E6" s="16" t="s">
        <v>52</v>
      </c>
      <c r="F6" s="24"/>
      <c r="G6" s="22" t="s">
        <v>15</v>
      </c>
      <c r="H6" s="17"/>
      <c r="I6" s="19"/>
      <c r="J6" s="17"/>
      <c r="K6" s="20"/>
      <c r="L6" s="17"/>
      <c r="M6" s="21"/>
      <c r="N6" s="17"/>
    </row>
    <row r="7" ht="29.25" customHeight="1">
      <c r="A7" s="14" t="s">
        <v>13</v>
      </c>
      <c r="B7" s="14" t="s">
        <v>53</v>
      </c>
      <c r="C7" s="14" t="s">
        <v>54</v>
      </c>
      <c r="D7" s="23" t="s">
        <v>55</v>
      </c>
      <c r="E7" s="16" t="s">
        <v>56</v>
      </c>
      <c r="F7" s="17"/>
      <c r="G7" s="31" t="s">
        <v>15</v>
      </c>
      <c r="H7" s="23" t="s">
        <v>57</v>
      </c>
      <c r="I7" s="16" t="s">
        <v>58</v>
      </c>
      <c r="J7" s="25" t="s">
        <v>59</v>
      </c>
      <c r="K7" s="25" t="s">
        <v>59</v>
      </c>
      <c r="L7" s="17"/>
      <c r="M7" s="17"/>
      <c r="N7" s="17"/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29" t="s">
        <v>62</v>
      </c>
      <c r="F8" s="30"/>
      <c r="G8" s="28" t="s">
        <v>15</v>
      </c>
      <c r="H8" s="23" t="s">
        <v>63</v>
      </c>
      <c r="I8" s="16" t="s">
        <v>64</v>
      </c>
      <c r="J8" s="17"/>
      <c r="K8" s="24" t="s">
        <v>65</v>
      </c>
      <c r="L8" s="30"/>
      <c r="M8" s="32"/>
      <c r="N8" s="30"/>
    </row>
    <row r="9" ht="32.25" customHeight="1">
      <c r="A9" s="14" t="s">
        <v>16</v>
      </c>
      <c r="B9" s="14" t="s">
        <v>30</v>
      </c>
      <c r="C9" s="14" t="s">
        <v>35</v>
      </c>
      <c r="D9" s="23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/>
      <c r="K9" s="25" t="s">
        <v>67</v>
      </c>
      <c r="L9" s="17"/>
      <c r="M9" s="17"/>
      <c r="N9" s="17"/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/>
      <c r="K10" s="25" t="s">
        <v>67</v>
      </c>
      <c r="L10" s="17"/>
      <c r="M10" s="17"/>
      <c r="N10" s="17"/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/>
      <c r="K11" s="25" t="s">
        <v>67</v>
      </c>
      <c r="L11" s="17"/>
      <c r="M11" s="17"/>
      <c r="N11" s="17"/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29" t="s">
        <v>47</v>
      </c>
      <c r="F12" s="33" t="s">
        <v>70</v>
      </c>
      <c r="G12" s="28" t="s">
        <v>15</v>
      </c>
      <c r="H12" s="27"/>
      <c r="I12" s="29"/>
      <c r="J12" s="30"/>
      <c r="K12" s="25"/>
      <c r="L12" s="30"/>
      <c r="M12" s="30"/>
      <c r="N12" s="30"/>
    </row>
    <row r="13" ht="15.75" customHeight="1">
      <c r="A13" s="26" t="s">
        <v>16</v>
      </c>
      <c r="B13" s="14" t="s">
        <v>49</v>
      </c>
      <c r="C13" s="14" t="s">
        <v>50</v>
      </c>
      <c r="D13" s="23" t="s">
        <v>51</v>
      </c>
      <c r="E13" s="16" t="s">
        <v>71</v>
      </c>
      <c r="F13" s="24"/>
      <c r="G13" s="22" t="s">
        <v>15</v>
      </c>
      <c r="H13" s="17"/>
      <c r="I13" s="19"/>
      <c r="J13" s="17"/>
      <c r="K13" s="20"/>
      <c r="L13" s="17"/>
      <c r="M13" s="21"/>
      <c r="N13" s="17"/>
    </row>
    <row r="14" ht="33.75" customHeight="1">
      <c r="A14" s="14" t="s">
        <v>16</v>
      </c>
      <c r="B14" s="14" t="s">
        <v>72</v>
      </c>
      <c r="C14" s="14" t="s">
        <v>73</v>
      </c>
      <c r="D14" s="23" t="s">
        <v>55</v>
      </c>
      <c r="E14" s="16" t="s">
        <v>56</v>
      </c>
      <c r="F14" s="17"/>
      <c r="G14" s="31" t="s">
        <v>15</v>
      </c>
      <c r="H14" s="23" t="s">
        <v>57</v>
      </c>
      <c r="I14" s="16" t="s">
        <v>58</v>
      </c>
      <c r="J14" s="25" t="s">
        <v>59</v>
      </c>
      <c r="K14" s="25" t="s">
        <v>59</v>
      </c>
      <c r="L14" s="17"/>
      <c r="M14" s="17"/>
      <c r="N14" s="17"/>
    </row>
    <row r="15" ht="41.25" customHeight="1">
      <c r="A15" s="14" t="s">
        <v>16</v>
      </c>
      <c r="B15" s="14" t="s">
        <v>74</v>
      </c>
      <c r="C15" s="14" t="s">
        <v>75</v>
      </c>
      <c r="D15" s="23" t="s">
        <v>55</v>
      </c>
      <c r="E15" s="16" t="s">
        <v>76</v>
      </c>
      <c r="F15" s="17"/>
      <c r="G15" s="22" t="s">
        <v>15</v>
      </c>
      <c r="H15" s="23" t="s">
        <v>63</v>
      </c>
      <c r="I15" s="16" t="s">
        <v>77</v>
      </c>
      <c r="J15" s="17"/>
      <c r="K15" s="25" t="s">
        <v>78</v>
      </c>
      <c r="L15" s="17"/>
      <c r="M15" s="21"/>
      <c r="N15" s="17"/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29" t="s">
        <v>81</v>
      </c>
      <c r="F16" s="30"/>
      <c r="G16" s="28" t="s">
        <v>15</v>
      </c>
      <c r="H16" s="34"/>
      <c r="I16" s="35"/>
      <c r="J16" s="30"/>
      <c r="K16" s="25"/>
      <c r="L16" s="30"/>
      <c r="M16" s="30"/>
      <c r="N16" s="30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D2:D16">
      <formula1>Keywords!$A$2:$A16</formula1>
    </dataValidation>
    <dataValidation type="list" allowBlank="1" showErrorMessage="1" sqref="H9:H11">
      <formula1>Keywords!$A$2:$A176</formula1>
    </dataValidation>
    <dataValidation type="list" allowBlank="1" showErrorMessage="1" sqref="H3:H6 H13">
      <formula1>Keywords!$A$2:$A166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6" t="s">
        <v>82</v>
      </c>
      <c r="C1" s="36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IFERROR(__xludf.DUMMYFUNCTION("""COMPUTED_VALUE"""),"value[Ex]")</f>
        <v>value[Ex]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0" t="str">
        <f>IFERROR(__xludf.DUMMYFUNCTION("""COMPUTED_VALUE"""),"openApp")</f>
        <v>openApp</v>
      </c>
      <c r="B2" s="41"/>
      <c r="C2" s="42" t="str">
        <f>IFERROR(__xludf.DUMMYFUNCTION("""COMPUTED_VALUE"""),"void")</f>
        <v>void</v>
      </c>
      <c r="D2" s="41"/>
      <c r="E2" s="43"/>
      <c r="F2" s="43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2" t="str">
        <f>IFERROR(__xludf.DUMMYFUNCTION("""COMPUTED_VALUE"""),"void")</f>
        <v>void</v>
      </c>
      <c r="D3" s="41"/>
      <c r="E3" s="43"/>
      <c r="F3" s="4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40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1"/>
      <c r="E4" s="43"/>
      <c r="F4" s="43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40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1"/>
      <c r="E5" s="43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0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1"/>
      <c r="E6" s="43"/>
      <c r="F6" s="43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0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1"/>
      <c r="E7" s="43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0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1"/>
      <c r="E8" s="43"/>
      <c r="F8" s="42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40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1"/>
      <c r="E9" s="43"/>
      <c r="F9" s="43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40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1"/>
      <c r="E10" s="43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40" t="str">
        <f>IFERROR(__xludf.DUMMYFUNCTION("""COMPUTED_VALUE"""),"swipeToLeft")</f>
        <v>swipeToLeft</v>
      </c>
      <c r="B11" s="42" t="str">
        <f>IFERROR(__xludf.DUMMYFUNCTION("""COMPUTED_VALUE"""),"number")</f>
        <v>number</v>
      </c>
      <c r="C11" s="42" t="str">
        <f>IFERROR(__xludf.DUMMYFUNCTION("""COMPUTED_VALUE"""),"void")</f>
        <v>void</v>
      </c>
      <c r="D11" s="41"/>
      <c r="E11" s="43"/>
      <c r="F11" s="42" t="str">
        <f>IFERROR(__xludf.DUMMYFUNCTION("""COMPUTED_VALUE"""),"Scroll sang trái")</f>
        <v>Scroll sang trái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40" t="str">
        <f>IFERROR(__xludf.DUMMYFUNCTION("""COMPUTED_VALUE"""),"swipeToLeft")</f>
        <v>swipeToLeft</v>
      </c>
      <c r="B12" s="42" t="str">
        <f>IFERROR(__xludf.DUMMYFUNCTION("""COMPUTED_VALUE"""),"x1,x2,y")</f>
        <v>x1,x2,y</v>
      </c>
      <c r="C12" s="42" t="str">
        <f>IFERROR(__xludf.DUMMYFUNCTION("""COMPUTED_VALUE"""),"void")</f>
        <v>void</v>
      </c>
      <c r="D12" s="43"/>
      <c r="E12" s="43"/>
      <c r="F12" s="42" t="str">
        <f>IFERROR(__xludf.DUMMYFUNCTION("""COMPUTED_VALUE"""),"Scroll sang trái, tọa độ là số nguyên")</f>
        <v>Scroll sang trái, tọa độ là số nguyên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40" t="str">
        <f>IFERROR(__xludf.DUMMYFUNCTION("""COMPUTED_VALUE"""),"swipe")</f>
        <v>swipe</v>
      </c>
      <c r="B13" s="42" t="str">
        <f>IFERROR(__xludf.DUMMYFUNCTION("""COMPUTED_VALUE"""),"x1,x2,y")</f>
        <v>x1,x2,y</v>
      </c>
      <c r="C13" s="42" t="str">
        <f>IFERROR(__xludf.DUMMYFUNCTION("""COMPUTED_VALUE"""),"void")</f>
        <v>void</v>
      </c>
      <c r="D13" s="41"/>
      <c r="E13" s="43"/>
      <c r="F13" s="42" t="str">
        <f>IFERROR(__xludf.DUMMYFUNCTION("""COMPUTED_VALUE"""),"- scroll ngang
- Tọa độ là int
- x1 (start) tới x2 (end)")</f>
        <v>- scroll ngang
- Tọa độ là int
- x1 (start) tới x2 (end)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40" t="str">
        <f>IFERROR(__xludf.DUMMYFUNCTION("""COMPUTED_VALUE"""),"waitForObject")</f>
        <v>waitForObject</v>
      </c>
      <c r="B14" s="42" t="str">
        <f>IFERROR(__xludf.DUMMYFUNCTION("""COMPUTED_VALUE"""),"element[,timeout(s)]")</f>
        <v>element[,timeout(s)]</v>
      </c>
      <c r="C14" s="42" t="str">
        <f>IFERROR(__xludf.DUMMYFUNCTION("""COMPUTED_VALUE"""),"void")</f>
        <v>void</v>
      </c>
      <c r="D14" s="41"/>
      <c r="E14" s="43"/>
      <c r="F14" s="43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0" t="str">
        <f>IFERROR(__xludf.DUMMYFUNCTION("""COMPUTED_VALUE"""),"waitForObject")</f>
        <v>waitForObject</v>
      </c>
      <c r="B15" s="42" t="str">
        <f>IFERROR(__xludf.DUMMYFUNCTION("""COMPUTED_VALUE"""),"strSpli,second, element")</f>
        <v>strSpli,second, element</v>
      </c>
      <c r="C15" s="42" t="str">
        <f>IFERROR(__xludf.DUMMYFUNCTION("""COMPUTED_VALUE"""),"void")</f>
        <v>void</v>
      </c>
      <c r="D15" s="41"/>
      <c r="E15" s="43"/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40" t="str">
        <f>IFERROR(__xludf.DUMMYFUNCTION("""COMPUTED_VALUE"""),"waitForObjectNoReturn")</f>
        <v>waitForObjectNoReturn</v>
      </c>
      <c r="B16" s="42" t="str">
        <f>IFERROR(__xludf.DUMMYFUNCTION("""COMPUTED_VALUE"""),"element,timeout(s)")</f>
        <v>element,timeout(s)</v>
      </c>
      <c r="C16" s="42" t="str">
        <f>IFERROR(__xludf.DUMMYFUNCTION("""COMPUTED_VALUE"""),"void")</f>
        <v>void</v>
      </c>
      <c r="D16" s="43"/>
      <c r="E16" s="43"/>
      <c r="F16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0" t="str">
        <f>IFERROR(__xludf.DUMMYFUNCTION("""COMPUTED_VALUE"""),"waitForObjectContain")</f>
        <v>waitForObjectContain</v>
      </c>
      <c r="B17" s="42" t="str">
        <f>IFERROR(__xludf.DUMMYFUNCTION("""COMPUTED_VALUE"""),"element,component,property,content")</f>
        <v>element,component,property,content</v>
      </c>
      <c r="C17" s="42" t="str">
        <f>IFERROR(__xludf.DUMMYFUNCTION("""COMPUTED_VALUE"""),"void")</f>
        <v>void</v>
      </c>
      <c r="D17" s="43"/>
      <c r="E17" s="43"/>
      <c r="F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40" t="str">
        <f>IFERROR(__xludf.DUMMYFUNCTION("""COMPUTED_VALUE"""),"waitForObjectContain")</f>
        <v>waitForObjectContain</v>
      </c>
      <c r="B18" s="42" t="str">
        <f>IFERROR(__xludf.DUMMYFUNCTION("""COMPUTED_VALUE"""),"element,key,content")</f>
        <v>element,key,content</v>
      </c>
      <c r="C18" s="42" t="str">
        <f>IFERROR(__xludf.DUMMYFUNCTION("""COMPUTED_VALUE"""),"void")</f>
        <v>void</v>
      </c>
      <c r="D18" s="43"/>
      <c r="E18" s="43"/>
      <c r="F18" s="43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40"/>
      <c r="B19" s="42" t="str">
        <f>IFERROR(__xludf.DUMMYFUNCTION("""COMPUTED_VALUE"""),"locator,key,strAdd,second,content")</f>
        <v>locator,key,strAdd,second,content</v>
      </c>
      <c r="C19" s="42"/>
      <c r="D19" s="43"/>
      <c r="E19" s="43"/>
      <c r="F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40" t="str">
        <f>IFERROR(__xludf.DUMMYFUNCTION("""COMPUTED_VALUE"""),"waitForObjectInScreen")</f>
        <v>waitForObjectInScreen</v>
      </c>
      <c r="B20" s="42" t="str">
        <f>IFERROR(__xludf.DUMMYFUNCTION("""COMPUTED_VALUE"""),"element[,timeout(s)]")</f>
        <v>element[,timeout(s)]</v>
      </c>
      <c r="C20" s="42" t="str">
        <f>IFERROR(__xludf.DUMMYFUNCTION("""COMPUTED_VALUE"""),"void")</f>
        <v>void</v>
      </c>
      <c r="D20" s="43"/>
      <c r="E20" s="43"/>
      <c r="F20" s="43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40" t="str">
        <f>IFERROR(__xludf.DUMMYFUNCTION("""COMPUTED_VALUE"""),"simulateClick")</f>
        <v>simulateClick</v>
      </c>
      <c r="B21" s="42" t="str">
        <f>IFERROR(__xludf.DUMMYFUNCTION("""COMPUTED_VALUE"""),"element,property[,index]")</f>
        <v>element,property[,index]</v>
      </c>
      <c r="C21" s="42" t="str">
        <f>IFERROR(__xludf.DUMMYFUNCTION("""COMPUTED_VALUE"""),"void")</f>
        <v>void</v>
      </c>
      <c r="D21" s="43"/>
      <c r="E21" s="43"/>
      <c r="F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0" t="str">
        <f>IFERROR(__xludf.DUMMYFUNCTION("""COMPUTED_VALUE"""),"press")</f>
        <v>press</v>
      </c>
      <c r="B22" s="42" t="str">
        <f>IFERROR(__xludf.DUMMYFUNCTION("""COMPUTED_VALUE"""),"element[,index]")</f>
        <v>element[,index]</v>
      </c>
      <c r="C22" s="42" t="str">
        <f>IFERROR(__xludf.DUMMYFUNCTION("""COMPUTED_VALUE"""),"void")</f>
        <v>void</v>
      </c>
      <c r="D22" s="43"/>
      <c r="E22" s="43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0" t="str">
        <f>IFERROR(__xludf.DUMMYFUNCTION("""COMPUTED_VALUE"""),"pressWithTag")</f>
        <v>pressWithTag</v>
      </c>
      <c r="B23" s="42" t="str">
        <f>IFERROR(__xludf.DUMMYFUNCTION("""COMPUTED_VALUE"""),"tagNew,tagOld")</f>
        <v>tagNew,tagOld</v>
      </c>
      <c r="C23" s="42" t="str">
        <f>IFERROR(__xludf.DUMMYFUNCTION("""COMPUTED_VALUE"""),"void")</f>
        <v>void</v>
      </c>
      <c r="D23" s="43"/>
      <c r="E23" s="43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0" t="str">
        <f>IFERROR(__xludf.DUMMYFUNCTION("""COMPUTED_VALUE"""),"swipeToRight")</f>
        <v>swipeToRight</v>
      </c>
      <c r="B24" s="40" t="str">
        <f>IFERROR(__xludf.DUMMYFUNCTION("""COMPUTED_VALUE"""),"number")</f>
        <v>number</v>
      </c>
      <c r="C24" s="40" t="str">
        <f>IFERROR(__xludf.DUMMYFUNCTION("""COMPUTED_VALUE"""),"void")</f>
        <v>void</v>
      </c>
      <c r="D24" s="43"/>
      <c r="E24" s="43"/>
      <c r="F24" s="43" t="str">
        <f>IFERROR(__xludf.DUMMYFUNCTION("""COMPUTED_VALUE"""),"Scroll sang phải")</f>
        <v>Scroll sang phải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40" t="str">
        <f>IFERROR(__xludf.DUMMYFUNCTION("""COMPUTED_VALUE"""),"swipeToRight")</f>
        <v>swipeToRight</v>
      </c>
      <c r="B25" s="40" t="str">
        <f>IFERROR(__xludf.DUMMYFUNCTION("""COMPUTED_VALUE"""),"x1,x2,y")</f>
        <v>x1,x2,y</v>
      </c>
      <c r="C25" s="40" t="str">
        <f>IFERROR(__xludf.DUMMYFUNCTION("""COMPUTED_VALUE"""),"void")</f>
        <v>void</v>
      </c>
      <c r="D25" s="43"/>
      <c r="E25" s="43"/>
      <c r="F25" s="43" t="str">
        <f>IFERROR(__xludf.DUMMYFUNCTION("""COMPUTED_VALUE"""),"Scroll sang phải")</f>
        <v>Scroll sang phải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0" t="str">
        <f>IFERROR(__xludf.DUMMYFUNCTION("""COMPUTED_VALUE"""),"getPropertyValue")</f>
        <v>getPropertyValue</v>
      </c>
      <c r="B26" s="40" t="str">
        <f>IFERROR(__xludf.DUMMYFUNCTION("""COMPUTED_VALUE"""),"element,component,property")</f>
        <v>element,component,property</v>
      </c>
      <c r="C26" s="40" t="str">
        <f>IFERROR(__xludf.DUMMYFUNCTION("""COMPUTED_VALUE"""),"String")</f>
        <v>String</v>
      </c>
      <c r="D26" s="43"/>
      <c r="E26" s="43"/>
      <c r="F26" s="43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0" t="str">
        <f>IFERROR(__xludf.DUMMYFUNCTION("""COMPUTED_VALUE"""),"getImageName")</f>
        <v>getImageName</v>
      </c>
      <c r="B27" s="40" t="str">
        <f>IFERROR(__xludf.DUMMYFUNCTION("""COMPUTED_VALUE"""),"element[,component]")</f>
        <v>element[,component]</v>
      </c>
      <c r="C27" s="40" t="str">
        <f>IFERROR(__xludf.DUMMYFUNCTION("""COMPUTED_VALUE"""),"String")</f>
        <v>String</v>
      </c>
      <c r="D27" s="43"/>
      <c r="E27" s="43"/>
      <c r="F27" s="43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0" t="str">
        <f>IFERROR(__xludf.DUMMYFUNCTION("""COMPUTED_VALUE"""),"getImageNameVariable")</f>
        <v>getImageNameVariable</v>
      </c>
      <c r="B28" s="40" t="str">
        <f>IFERROR(__xludf.DUMMYFUNCTION("""COMPUTED_VALUE"""),"generate,element[,component],key")</f>
        <v>generate,element[,component],key</v>
      </c>
      <c r="C28" s="40" t="str">
        <f>IFERROR(__xludf.DUMMYFUNCTION("""COMPUTED_VALUE"""),"String")</f>
        <v>String</v>
      </c>
      <c r="D28" s="43"/>
      <c r="E28" s="43"/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0" t="str">
        <f>IFERROR(__xludf.DUMMYFUNCTION("""COMPUTED_VALUE"""),"getImageColor")</f>
        <v>getImageColor</v>
      </c>
      <c r="B29" s="40" t="str">
        <f>IFERROR(__xludf.DUMMYFUNCTION("""COMPUTED_VALUE"""),"element")</f>
        <v>element</v>
      </c>
      <c r="C29" s="40" t="str">
        <f>IFERROR(__xludf.DUMMYFUNCTION("""COMPUTED_VALUE"""),"String")</f>
        <v>String</v>
      </c>
      <c r="D29" s="43"/>
      <c r="E29" s="43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0" t="str">
        <f>IFERROR(__xludf.DUMMYFUNCTION("""COMPUTED_VALUE"""),"getPropertyValues")</f>
        <v>getPropertyValues</v>
      </c>
      <c r="B30" s="40" t="str">
        <f>IFERROR(__xludf.DUMMYFUNCTION("""COMPUTED_VALUE"""),"element,component,property,second")</f>
        <v>element,component,property,second</v>
      </c>
      <c r="C30" s="40" t="str">
        <f>IFERROR(__xludf.DUMMYFUNCTION("""COMPUTED_VALUE"""),"String")</f>
        <v>String</v>
      </c>
      <c r="D30" s="43"/>
      <c r="E30" s="43"/>
      <c r="F30" s="42" t="str">
        <f>IFERROR(__xludf.DUMMYFUNCTION("""COMPUTED_VALUE"""),"param number là số lượng value cần check")</f>
        <v>param number là số lượng value cần check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40" t="str">
        <f>IFERROR(__xludf.DUMMYFUNCTION("""COMPUTED_VALUE"""),"getText")</f>
        <v>getText</v>
      </c>
      <c r="B31" s="40" t="str">
        <f>IFERROR(__xludf.DUMMYFUNCTION("""COMPUTED_VALUE"""),"element,component")</f>
        <v>element,component</v>
      </c>
      <c r="C31" s="40" t="str">
        <f>IFERROR(__xludf.DUMMYFUNCTION("""COMPUTED_VALUE"""),"String")</f>
        <v>String</v>
      </c>
      <c r="D31" s="43"/>
      <c r="E31" s="43"/>
      <c r="F31" s="40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0" t="str">
        <f>IFERROR(__xludf.DUMMYFUNCTION("""COMPUTED_VALUE"""),"getTexts")</f>
        <v>getTexts</v>
      </c>
      <c r="B32" s="40" t="str">
        <f>IFERROR(__xludf.DUMMYFUNCTION("""COMPUTED_VALUE"""),"element,component,expect")</f>
        <v>element,component,expect</v>
      </c>
      <c r="C32" s="40" t="str">
        <f>IFERROR(__xludf.DUMMYFUNCTION("""COMPUTED_VALUE"""),"String")</f>
        <v>String</v>
      </c>
      <c r="D32" s="43"/>
      <c r="E32" s="43"/>
      <c r="F32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40" t="str">
        <f>IFERROR(__xludf.DUMMYFUNCTION("""COMPUTED_VALUE"""),"getTextsByTime")</f>
        <v>getTextsByTime</v>
      </c>
      <c r="B33" s="40" t="str">
        <f>IFERROR(__xludf.DUMMYFUNCTION("""COMPUTED_VALUE"""),"element,component,second,expect")</f>
        <v>element,component,second,expect</v>
      </c>
      <c r="C33" s="40" t="str">
        <f>IFERROR(__xludf.DUMMYFUNCTION("""COMPUTED_VALUE"""),"String")</f>
        <v>String</v>
      </c>
      <c r="D33" s="43"/>
      <c r="E33" s="43"/>
      <c r="F33" s="43" t="str">
        <f>IFERROR(__xludf.DUMMYFUNCTION("""COMPUTED_VALUE"""),"Stop khi actual contain expect or time = second")</f>
        <v>Stop khi actual contain expect or time = second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40" t="str">
        <f>IFERROR(__xludf.DUMMYFUNCTION("""COMPUTED_VALUE"""),"getTextsByLocator")</f>
        <v>getTextsByLocator</v>
      </c>
      <c r="B34" s="40" t="str">
        <f>IFERROR(__xludf.DUMMYFUNCTION("""COMPUTED_VALUE"""),"element1,component1,element2,expect")</f>
        <v>element1,component1,element2,expect</v>
      </c>
      <c r="C34" s="40" t="str">
        <f>IFERROR(__xludf.DUMMYFUNCTION("""COMPUTED_VALUE"""),"String")</f>
        <v>String</v>
      </c>
      <c r="D34" s="43"/>
      <c r="E34" s="43"/>
      <c r="F34" s="42" t="str">
        <f>IFERROR(__xludf.DUMMYFUNCTION("""COMPUTED_VALUE"""),"Stop khi actual contain expect or element 2 display")</f>
        <v>Stop khi actual contain expect or element 2 display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40" t="str">
        <f>IFERROR(__xludf.DUMMYFUNCTION("""COMPUTED_VALUE"""),"getTextNoColor")</f>
        <v>getTextNoColor</v>
      </c>
      <c r="B35" s="40" t="str">
        <f>IFERROR(__xludf.DUMMYFUNCTION("""COMPUTED_VALUE"""),"element,component,...string split")</f>
        <v>element,component,...string split</v>
      </c>
      <c r="C35" s="40" t="str">
        <f>IFERROR(__xludf.DUMMYFUNCTION("""COMPUTED_VALUE"""),"String")</f>
        <v>String</v>
      </c>
      <c r="D35" s="43"/>
      <c r="E35" s="43"/>
      <c r="F35" s="43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40" t="str">
        <f>IFERROR(__xludf.DUMMYFUNCTION("""COMPUTED_VALUE"""),"getTextAlphabet")</f>
        <v>getTextAlphabet</v>
      </c>
      <c r="B36" s="40" t="str">
        <f>IFERROR(__xludf.DUMMYFUNCTION("""COMPUTED_VALUE"""),"element,component")</f>
        <v>element,component</v>
      </c>
      <c r="C36" s="40" t="str">
        <f>IFERROR(__xludf.DUMMYFUNCTION("""COMPUTED_VALUE"""),"void")</f>
        <v>void</v>
      </c>
      <c r="D36" s="43"/>
      <c r="E36" s="43"/>
      <c r="F36" s="43" t="str">
        <f>IFERROR(__xludf.DUMMYFUNCTION("""COMPUTED_VALUE"""),"return string only alphabet and space")</f>
        <v>return string only alphabet and space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0" t="str">
        <f>IFERROR(__xludf.DUMMYFUNCTION("""COMPUTED_VALUE"""),"getTextLocatorChild")</f>
        <v>getTextLocatorChild</v>
      </c>
      <c r="B37" s="40" t="str">
        <f>IFERROR(__xludf.DUMMYFUNCTION("""COMPUTED_VALUE"""),"element,component,key,...string split")</f>
        <v>element,component,key,...string split</v>
      </c>
      <c r="C37" s="40" t="str">
        <f>IFERROR(__xludf.DUMMYFUNCTION("""COMPUTED_VALUE"""),"String")</f>
        <v>String</v>
      </c>
      <c r="D37" s="43"/>
      <c r="E37" s="43"/>
      <c r="F37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40" t="str">
        <f>IFERROR(__xludf.DUMMYFUNCTION("""COMPUTED_VALUE"""),"waitForObject")</f>
        <v>waitForObject</v>
      </c>
      <c r="B38" s="40" t="str">
        <f>IFERROR(__xludf.DUMMYFUNCTION("""COMPUTED_VALUE"""),"element, second")</f>
        <v>element, second</v>
      </c>
      <c r="C38" s="40" t="str">
        <f>IFERROR(__xludf.DUMMYFUNCTION("""COMPUTED_VALUE"""),"void")</f>
        <v>void</v>
      </c>
      <c r="D38" s="43"/>
      <c r="E38" s="43"/>
      <c r="F38" s="43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40" t="str">
        <f>IFERROR(__xludf.DUMMYFUNCTION("""COMPUTED_VALUE"""),"swipeToDown")</f>
        <v>swipeToDown</v>
      </c>
      <c r="B39" s="40" t="str">
        <f>IFERROR(__xludf.DUMMYFUNCTION("""COMPUTED_VALUE"""),"number")</f>
        <v>number</v>
      </c>
      <c r="C39" s="40" t="str">
        <f>IFERROR(__xludf.DUMMYFUNCTION("""COMPUTED_VALUE"""),"void")</f>
        <v>void</v>
      </c>
      <c r="D39" s="43"/>
      <c r="E39" s="43"/>
      <c r="F39" s="43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40" t="str">
        <f>IFERROR(__xludf.DUMMYFUNCTION("""COMPUTED_VALUE"""),"getElements")</f>
        <v>getElements</v>
      </c>
      <c r="B40" s="40" t="str">
        <f>IFERROR(__xludf.DUMMYFUNCTION("""COMPUTED_VALUE"""),"element")</f>
        <v>element</v>
      </c>
      <c r="C40" s="40" t="str">
        <f>IFERROR(__xludf.DUMMYFUNCTION("""COMPUTED_VALUE"""),"String")</f>
        <v>String</v>
      </c>
      <c r="D40" s="43"/>
      <c r="E40" s="40"/>
      <c r="F40" s="43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40" t="str">
        <f>IFERROR(__xludf.DUMMYFUNCTION("""COMPUTED_VALUE"""),"sleep")</f>
        <v>sleep</v>
      </c>
      <c r="B41" s="40" t="str">
        <f>IFERROR(__xludf.DUMMYFUNCTION("""COMPUTED_VALUE"""),"second")</f>
        <v>second</v>
      </c>
      <c r="C41" s="40" t="str">
        <f>IFERROR(__xludf.DUMMYFUNCTION("""COMPUTED_VALUE"""),"void")</f>
        <v>void</v>
      </c>
      <c r="D41" s="43"/>
      <c r="E41" s="43"/>
      <c r="F41" s="40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40" t="str">
        <f>IFERROR(__xludf.DUMMYFUNCTION("""COMPUTED_VALUE"""),"getSpineState")</f>
        <v>getSpineState</v>
      </c>
      <c r="B42" s="40" t="str">
        <f>IFERROR(__xludf.DUMMYFUNCTION("""COMPUTED_VALUE"""),"element")</f>
        <v>element</v>
      </c>
      <c r="C42" s="40" t="str">
        <f>IFERROR(__xludf.DUMMYFUNCTION("""COMPUTED_VALUE"""),"String")</f>
        <v>String</v>
      </c>
      <c r="D42" s="43"/>
      <c r="E42" s="43"/>
      <c r="F42" s="4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40" t="str">
        <f>IFERROR(__xludf.DUMMYFUNCTION("""COMPUTED_VALUE"""),"getSpineStates")</f>
        <v>getSpineStates</v>
      </c>
      <c r="B43" s="40" t="str">
        <f>IFERROR(__xludf.DUMMYFUNCTION("""COMPUTED_VALUE"""),"element,second,count")</f>
        <v>element,second,count</v>
      </c>
      <c r="C43" s="40" t="str">
        <f>IFERROR(__xludf.DUMMYFUNCTION("""COMPUTED_VALUE"""),"String")</f>
        <v>String</v>
      </c>
      <c r="D43" s="43"/>
      <c r="E43" s="43" t="str">
        <f>IFERROR(__xludf.DUMMYFUNCTION("""COMPUTED_VALUE"""),"state1,state2")</f>
        <v>state1,state2</v>
      </c>
      <c r="F43" s="40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40" t="str">
        <f>IFERROR(__xludf.DUMMYFUNCTION("""COMPUTED_VALUE"""),"getAudioSource")</f>
        <v>getAudioSource</v>
      </c>
      <c r="B44" s="40" t="str">
        <f>IFERROR(__xludf.DUMMYFUNCTION("""COMPUTED_VALUE"""),"element")</f>
        <v>element</v>
      </c>
      <c r="C44" s="40" t="str">
        <f>IFERROR(__xludf.DUMMYFUNCTION("""COMPUTED_VALUE"""),"String")</f>
        <v>String</v>
      </c>
      <c r="D44" s="43"/>
      <c r="E44" s="43"/>
      <c r="F44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40" t="str">
        <f>IFERROR(__xludf.DUMMYFUNCTION("""COMPUTED_VALUE"""),"getPointScreen")</f>
        <v>getPointScreen</v>
      </c>
      <c r="B45" s="40" t="str">
        <f>IFERROR(__xludf.DUMMYFUNCTION("""COMPUTED_VALUE"""),"element,""x/y""")</f>
        <v>element,"x/y"</v>
      </c>
      <c r="C45" s="40" t="str">
        <f>IFERROR(__xludf.DUMMYFUNCTION("""COMPUTED_VALUE"""),"String")</f>
        <v>String</v>
      </c>
      <c r="D45" s="43"/>
      <c r="E45" s="43"/>
      <c r="F45" s="43" t="str">
        <f>IFERROR(__xludf.DUMMYFUNCTION("""COMPUTED_VALUE"""),"get coordinates of element of X or Y")</f>
        <v>get coordinates of element of X or Y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40" t="str">
        <f>IFERROR(__xludf.DUMMYFUNCTION("""COMPUTED_VALUE"""),"getSizeScreen")</f>
        <v>getSizeScreen</v>
      </c>
      <c r="B46" s="40" t="str">
        <f>IFERROR(__xludf.DUMMYFUNCTION("""COMPUTED_VALUE"""),"""w/h""")</f>
        <v>"w/h"</v>
      </c>
      <c r="C46" s="40" t="str">
        <f>IFERROR(__xludf.DUMMYFUNCTION("""COMPUTED_VALUE"""),"String")</f>
        <v>String</v>
      </c>
      <c r="D46" s="43"/>
      <c r="E46" s="43"/>
      <c r="F46" s="43" t="str">
        <f>IFERROR(__xludf.DUMMYFUNCTION("""COMPUTED_VALUE"""),"get size of device of  with (w) or height (h)")</f>
        <v>get size of device of  with (w) or height (h)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40" t="str">
        <f>IFERROR(__xludf.DUMMYFUNCTION("""COMPUTED_VALUE"""),"isBoolean")</f>
        <v>isBoolean</v>
      </c>
      <c r="B47" s="40" t="str">
        <f>IFERROR(__xludf.DUMMYFUNCTION("""COMPUTED_VALUE"""),"value1, vaule 2, operator")</f>
        <v>value1, vaule 2, operator</v>
      </c>
      <c r="C47" s="40" t="str">
        <f>IFERROR(__xludf.DUMMYFUNCTION("""COMPUTED_VALUE"""),"String")</f>
        <v>String</v>
      </c>
      <c r="D47" s="43"/>
      <c r="E47" s="43"/>
      <c r="F47" s="43" t="str">
        <f>IFERROR(__xludf.DUMMYFUNCTION("""COMPUTED_VALUE"""),"Hiện tại:[&lt;],[&gt;]")</f>
        <v>Hiện tại:[&lt;],[&gt;]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40" t="str">
        <f>IFERROR(__xludf.DUMMYFUNCTION("""COMPUTED_VALUE"""),"isPointInScreen")</f>
        <v>isPointInScreen</v>
      </c>
      <c r="B48" s="40" t="str">
        <f>IFERROR(__xludf.DUMMYFUNCTION("""COMPUTED_VALUE"""),"element")</f>
        <v>element</v>
      </c>
      <c r="C48" s="40" t="str">
        <f>IFERROR(__xludf.DUMMYFUNCTION("""COMPUTED_VALUE"""),"String")</f>
        <v>String</v>
      </c>
      <c r="D48" s="43"/>
      <c r="E48" s="43"/>
      <c r="F48" s="40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40" t="str">
        <f>IFERROR(__xludf.DUMMYFUNCTION("""COMPUTED_VALUE"""),"isMoveLeft")</f>
        <v>isMoveLeft</v>
      </c>
      <c r="B49" s="40" t="str">
        <f>IFERROR(__xludf.DUMMYFUNCTION("""COMPUTED_VALUE"""),"element[,second]")</f>
        <v>element[,second]</v>
      </c>
      <c r="C49" s="40" t="str">
        <f>IFERROR(__xludf.DUMMYFUNCTION("""COMPUTED_VALUE"""),"String")</f>
        <v>String</v>
      </c>
      <c r="D49" s="43"/>
      <c r="E49" s="43"/>
      <c r="F49" s="43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40" t="str">
        <f>IFERROR(__xludf.DUMMYFUNCTION("""COMPUTED_VALUE"""),"isMoveDown")</f>
        <v>isMoveDown</v>
      </c>
      <c r="B50" s="40" t="str">
        <f>IFERROR(__xludf.DUMMYFUNCTION("""COMPUTED_VALUE"""),"element,second")</f>
        <v>element,second</v>
      </c>
      <c r="C50" s="40" t="str">
        <f>IFERROR(__xludf.DUMMYFUNCTION("""COMPUTED_VALUE"""),"String")</f>
        <v>String</v>
      </c>
      <c r="D50" s="43"/>
      <c r="E50" s="43"/>
      <c r="F50" s="43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40" t="str">
        <f>IFERROR(__xludf.DUMMYFUNCTION("""COMPUTED_VALUE"""),"isLocationCompare")</f>
        <v>isLocationCompare</v>
      </c>
      <c r="B51" s="40" t="str">
        <f>IFERROR(__xludf.DUMMYFUNCTION("""COMPUTED_VALUE"""),"element1,element2,coordinate")</f>
        <v>element1,element2,coordinate</v>
      </c>
      <c r="C51" s="40" t="str">
        <f>IFERROR(__xludf.DUMMYFUNCTION("""COMPUTED_VALUE"""),"String")</f>
        <v>String</v>
      </c>
      <c r="D51" s="43"/>
      <c r="E51" s="43"/>
      <c r="F51" s="43" t="str">
        <f>IFERROR(__xludf.DUMMYFUNCTION("""COMPUTED_VALUE"""),"coordinate = x/y")</f>
        <v>coordinate = x/y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40" t="str">
        <f>IFERROR(__xludf.DUMMYFUNCTION("""COMPUTED_VALUE"""),"move")</f>
        <v>move</v>
      </c>
      <c r="B52" s="40" t="str">
        <f>IFERROR(__xludf.DUMMYFUNCTION("""COMPUTED_VALUE"""),"element1,element2")</f>
        <v>element1,element2</v>
      </c>
      <c r="C52" s="40" t="str">
        <f>IFERROR(__xludf.DUMMYFUNCTION("""COMPUTED_VALUE"""),"void")</f>
        <v>void</v>
      </c>
      <c r="D52" s="43"/>
      <c r="E52" s="43"/>
      <c r="F52" s="43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40" t="str">
        <f>IFERROR(__xludf.DUMMYFUNCTION("""COMPUTED_VALUE"""),"elementNotDisplay")</f>
        <v>elementNotDisplay</v>
      </c>
      <c r="B53" s="40" t="str">
        <f>IFERROR(__xludf.DUMMYFUNCTION("""COMPUTED_VALUE"""),"element")</f>
        <v>element</v>
      </c>
      <c r="C53" s="40" t="str">
        <f>IFERROR(__xludf.DUMMYFUNCTION("""COMPUTED_VALUE"""),"String")</f>
        <v>String</v>
      </c>
      <c r="D53" s="43"/>
      <c r="E53" s="43"/>
      <c r="F53" s="40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40" t="str">
        <f>IFERROR(__xludf.DUMMYFUNCTION("""COMPUTED_VALUE"""),"waitForObjectNotPresent")</f>
        <v>waitForObjectNotPresent</v>
      </c>
      <c r="B54" s="40" t="str">
        <f>IFERROR(__xludf.DUMMYFUNCTION("""COMPUTED_VALUE"""),"element")</f>
        <v>element</v>
      </c>
      <c r="C54" s="40" t="str">
        <f>IFERROR(__xludf.DUMMYFUNCTION("""COMPUTED_VALUE"""),"String")</f>
        <v>String</v>
      </c>
      <c r="D54" s="40"/>
      <c r="E54" s="43"/>
      <c r="F54" s="43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40" t="str">
        <f>IFERROR(__xludf.DUMMYFUNCTION("""COMPUTED_VALUE"""),"waitForObjectNotPresent")</f>
        <v>waitForObjectNotPresent</v>
      </c>
      <c r="B55" s="40" t="str">
        <f>IFERROR(__xludf.DUMMYFUNCTION("""COMPUTED_VALUE"""),"element,second")</f>
        <v>element,second</v>
      </c>
      <c r="C55" s="40" t="str">
        <f>IFERROR(__xludf.DUMMYFUNCTION("""COMPUTED_VALUE"""),"String")</f>
        <v>String</v>
      </c>
      <c r="D55" s="40"/>
      <c r="E55" s="43"/>
      <c r="F55" s="43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40" t="str">
        <f>IFERROR(__xludf.DUMMYFUNCTION("""COMPUTED_VALUE"""),"moveByCoordinates")</f>
        <v>moveByCoordinates</v>
      </c>
      <c r="B56" s="40" t="str">
        <f>IFERROR(__xludf.DUMMYFUNCTION("""COMPUTED_VALUE"""),"element,number")</f>
        <v>element,number</v>
      </c>
      <c r="C56" s="40" t="str">
        <f>IFERROR(__xludf.DUMMYFUNCTION("""COMPUTED_VALUE"""),"void")</f>
        <v>void</v>
      </c>
      <c r="D56" s="43"/>
      <c r="E56" s="43"/>
      <c r="F56" s="40" t="str">
        <f>IFERROR(__xludf.DUMMYFUNCTION("""COMPUTED_VALUE"""),"number là dịch chuyển khoảng bn (thường để 1)")</f>
        <v>number là dịch chuyển khoảng bn (thường để 1)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40" t="str">
        <f>IFERROR(__xludf.DUMMYFUNCTION("""COMPUTED_VALUE"""),"waitForObjectNotInScreen")</f>
        <v>waitForObjectNotInScreen</v>
      </c>
      <c r="B57" s="40" t="str">
        <f>IFERROR(__xludf.DUMMYFUNCTION("""COMPUTED_VALUE"""),"element,second,size,coordinate")</f>
        <v>element,second,size,coordinate</v>
      </c>
      <c r="C57" s="40" t="str">
        <f>IFERROR(__xludf.DUMMYFUNCTION("""COMPUTED_VALUE"""),"void")</f>
        <v>void</v>
      </c>
      <c r="D57" s="40" t="str">
        <f>IFERROR(__xludf.DUMMYFUNCTION("""COMPUTED_VALUE"""),"size: w/h
coordinate = x/y")</f>
        <v>size: w/h
coordinate = x/y</v>
      </c>
      <c r="E57" s="43"/>
      <c r="F57" s="43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40" t="str">
        <f>IFERROR(__xludf.DUMMYFUNCTION("""COMPUTED_VALUE"""),"waitForObjectContainNotAble")</f>
        <v>waitForObjectContainNotAble</v>
      </c>
      <c r="B58" s="40" t="str">
        <f>IFERROR(__xludf.DUMMYFUNCTION("""COMPUTED_VALUE"""),"element,component,property,content")</f>
        <v>element,component,property,content</v>
      </c>
      <c r="C58" s="40" t="str">
        <f>IFERROR(__xludf.DUMMYFUNCTION("""COMPUTED_VALUE"""),"void")</f>
        <v>void</v>
      </c>
      <c r="D58" s="43"/>
      <c r="E58" s="40"/>
      <c r="F58" s="43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40" t="str">
        <f>IFERROR(__xludf.DUMMYFUNCTION("""COMPUTED_VALUE"""),"isRotation")</f>
        <v>isRotation</v>
      </c>
      <c r="B59" s="40" t="str">
        <f>IFERROR(__xludf.DUMMYFUNCTION("""COMPUTED_VALUE"""),"element,coordinate")</f>
        <v>element,coordinate</v>
      </c>
      <c r="C59" s="40" t="str">
        <f>IFERROR(__xludf.DUMMYFUNCTION("""COMPUTED_VALUE"""),"String")</f>
        <v>String</v>
      </c>
      <c r="D59" s="43" t="str">
        <f>IFERROR(__xludf.DUMMYFUNCTION("""COMPUTED_VALUE"""),"coordinate = x/y/z/w")</f>
        <v>coordinate = x/y/z/w</v>
      </c>
      <c r="E59" s="43"/>
      <c r="F59" s="43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40" t="str">
        <f>IFERROR(__xludf.DUMMYFUNCTION("""COMPUTED_VALUE"""),"getListAudioSource")</f>
        <v>getListAudioSource</v>
      </c>
      <c r="B60" s="40" t="str">
        <f>IFERROR(__xludf.DUMMYFUNCTION("""COMPUTED_VALUE"""),"element,count")</f>
        <v>element,count</v>
      </c>
      <c r="C60" s="40" t="str">
        <f>IFERROR(__xludf.DUMMYFUNCTION("""COMPUTED_VALUE"""),"String")</f>
        <v>String</v>
      </c>
      <c r="D60" s="43"/>
      <c r="E60" s="43"/>
      <c r="F60" s="43" t="str">
        <f>IFERROR(__xludf.DUMMYFUNCTION("""COMPUTED_VALUE"""),"1 element phát bao nhiêu audio trong khoảng 25 giay")</f>
        <v>1 element phát bao nhiêu audio trong khoảng 25 giay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44" t="str">
        <f>IFERROR(__xludf.DUMMYFUNCTION("""COMPUTED_VALUE"""),"getListAudioSource")</f>
        <v>getListAudioSource</v>
      </c>
      <c r="B61" s="40" t="str">
        <f>IFERROR(__xludf.DUMMYFUNCTION("""COMPUTED_VALUE"""),"element,count,expects")</f>
        <v>element,count,expects</v>
      </c>
      <c r="C61" s="40" t="str">
        <f>IFERROR(__xludf.DUMMYFUNCTION("""COMPUTED_VALUE"""),"String")</f>
        <v>String</v>
      </c>
      <c r="D61" s="43" t="str">
        <f>IFERROR(__xludf.DUMMYFUNCTION("""COMPUTED_VALUE"""),"expects = [value1;value2;..]")</f>
        <v>expects = [value1;value2;..]</v>
      </c>
      <c r="E61" s="43"/>
      <c r="F61" s="43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40" t="str">
        <f>IFERROR(__xludf.DUMMYFUNCTION("""COMPUTED_VALUE"""),"getImageNameAndColor")</f>
        <v>getImageNameAndColor</v>
      </c>
      <c r="B62" s="40" t="str">
        <f>IFERROR(__xludf.DUMMYFUNCTION("""COMPUTED_VALUE"""),"element")</f>
        <v>element</v>
      </c>
      <c r="C62" s="40" t="str">
        <f>IFERROR(__xludf.DUMMYFUNCTION("""COMPUTED_VALUE"""),"String")</f>
        <v>String</v>
      </c>
      <c r="D62" s="40"/>
      <c r="E62" s="43" t="str">
        <f>IFERROR(__xludf.DUMMYFUNCTION("""COMPUTED_VALUE"""),"image + "",""+ color")</f>
        <v>image + ","+ color</v>
      </c>
      <c r="F62" s="43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40" t="str">
        <f>IFERROR(__xludf.DUMMYFUNCTION("""COMPUTED_VALUE"""),"getTextContain")</f>
        <v>getTextContain</v>
      </c>
      <c r="B63" s="40" t="str">
        <f>IFERROR(__xludf.DUMMYFUNCTION("""COMPUTED_VALUE"""),"element,component,containt")</f>
        <v>element,component,containt</v>
      </c>
      <c r="C63" s="40" t="str">
        <f>IFERROR(__xludf.DUMMYFUNCTION("""COMPUTED_VALUE"""),"String")</f>
        <v>String</v>
      </c>
      <c r="D63" s="43"/>
      <c r="E63" s="43"/>
      <c r="F63" s="40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40" t="str">
        <f>IFERROR(__xludf.DUMMYFUNCTION("""COMPUTED_VALUE"""),"isScale")</f>
        <v>isScale</v>
      </c>
      <c r="B64" s="40" t="str">
        <f>IFERROR(__xludf.DUMMYFUNCTION("""COMPUTED_VALUE"""),"element,second,expect")</f>
        <v>element,second,expect</v>
      </c>
      <c r="C64" s="40" t="str">
        <f>IFERROR(__xludf.DUMMYFUNCTION("""COMPUTED_VALUE"""),"String")</f>
        <v>String</v>
      </c>
      <c r="D64" s="43"/>
      <c r="E64" s="43"/>
      <c r="F64" s="40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40" t="str">
        <f>IFERROR(__xludf.DUMMYFUNCTION("""COMPUTED_VALUE"""),"isScale")</f>
        <v>isScale</v>
      </c>
      <c r="B65" s="40" t="str">
        <f>IFERROR(__xludf.DUMMYFUNCTION("""COMPUTED_VALUE"""),"element,component,property,second,expect")</f>
        <v>element,component,property,second,expect</v>
      </c>
      <c r="C65" s="40" t="str">
        <f>IFERROR(__xludf.DUMMYFUNCTION("""COMPUTED_VALUE"""),"String")</f>
        <v>String</v>
      </c>
      <c r="D65" s="43"/>
      <c r="E65" s="43"/>
      <c r="F65" s="43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40" t="str">
        <f>IFERROR(__xludf.DUMMYFUNCTION("""COMPUTED_VALUE"""),"swipeRightToLeftEx")</f>
        <v>swipeRightToLeftEx</v>
      </c>
      <c r="B66" s="40" t="str">
        <f>IFERROR(__xludf.DUMMYFUNCTION("""COMPUTED_VALUE"""),"number")</f>
        <v>number</v>
      </c>
      <c r="C66" s="40" t="str">
        <f>IFERROR(__xludf.DUMMYFUNCTION("""COMPUTED_VALUE"""),"void")</f>
        <v>void</v>
      </c>
      <c r="D66" s="40" t="str">
        <f>IFERROR(__xludf.DUMMYFUNCTION("""COMPUTED_VALUE"""),"bài bao nhiêu")</f>
        <v>bài bao nhiêu</v>
      </c>
      <c r="E66" s="43"/>
      <c r="F66" s="40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40" t="str">
        <f>IFERROR(__xludf.DUMMYFUNCTION("""COMPUTED_VALUE"""),"getVideoName")</f>
        <v>getVideoName</v>
      </c>
      <c r="B67" s="40" t="str">
        <f>IFERROR(__xludf.DUMMYFUNCTION("""COMPUTED_VALUE"""),"element[,strSplit,indexSplit]")</f>
        <v>element[,strSplit,indexSplit]</v>
      </c>
      <c r="C67" s="40" t="str">
        <f>IFERROR(__xludf.DUMMYFUNCTION("""COMPUTED_VALUE"""),"String")</f>
        <v>String</v>
      </c>
      <c r="D67" s="43"/>
      <c r="E67" s="43"/>
      <c r="F67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40" t="str">
        <f>IFERROR(__xludf.DUMMYFUNCTION("""COMPUTED_VALUE"""),"getVideoUrl")</f>
        <v>getVideoUrl</v>
      </c>
      <c r="B68" s="40" t="str">
        <f>IFERROR(__xludf.DUMMYFUNCTION("""COMPUTED_VALUE"""),"element[,strSplit,indexSplit]")</f>
        <v>element[,strSplit,indexSplit]</v>
      </c>
      <c r="C68" s="40" t="str">
        <f>IFERROR(__xludf.DUMMYFUNCTION("""COMPUTED_VALUE"""),"String")</f>
        <v>String</v>
      </c>
      <c r="D68" s="43"/>
      <c r="E68" s="43"/>
      <c r="F68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40" t="str">
        <f>IFERROR(__xludf.DUMMYFUNCTION("""COMPUTED_VALUE"""),"getVideoUrl")</f>
        <v>getVideoUrl</v>
      </c>
      <c r="B69" s="40" t="str">
        <f>IFERROR(__xludf.DUMMYFUNCTION("""COMPUTED_VALUE"""),"element,component,key,expected")</f>
        <v>element,component,key,expected</v>
      </c>
      <c r="C69" s="40"/>
      <c r="D69" s="43"/>
      <c r="E69" s="43"/>
      <c r="F69" s="40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40" t="str">
        <f>IFERROR(__xludf.DUMMYFUNCTION("""COMPUTED_VALUE"""),"sendKey")</f>
        <v>sendKey</v>
      </c>
      <c r="B70" s="40" t="str">
        <f>IFERROR(__xludf.DUMMYFUNCTION("""COMPUTED_VALUE"""),"element,component[,property],expect")</f>
        <v>element,component[,property],expect</v>
      </c>
      <c r="C70" s="40" t="str">
        <f>IFERROR(__xludf.DUMMYFUNCTION("""COMPUTED_VALUE"""),"void")</f>
        <v>void</v>
      </c>
      <c r="D70" s="43"/>
      <c r="E70" s="43"/>
      <c r="F70" s="43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40" t="str">
        <f>IFERROR(__xludf.DUMMYFUNCTION("""COMPUTED_VALUE"""),"getResultByKey")</f>
        <v>getResultByKey</v>
      </c>
      <c r="B71" s="40" t="str">
        <f>IFERROR(__xludf.DUMMYFUNCTION("""COMPUTED_VALUE"""),"element,component,key")</f>
        <v>element,component,key</v>
      </c>
      <c r="C71" s="40" t="str">
        <f>IFERROR(__xludf.DUMMYFUNCTION("""COMPUTED_VALUE"""),"String")</f>
        <v>String</v>
      </c>
      <c r="D71" s="43" t="str">
        <f>IFERROR(__xludf.DUMMYFUNCTION("""COMPUTED_VALUE"""),"key = //$.Page[0].Id")</f>
        <v>key = //$.Page[0].Id</v>
      </c>
      <c r="E71" s="43"/>
      <c r="F71" s="43" t="str">
        <f>IFERROR(__xludf.DUMMYFUNCTION("""COMPUTED_VALUE"""),"return value by key in json array object")</f>
        <v>return value by key in json array object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40" t="str">
        <f>IFERROR(__xludf.DUMMYFUNCTION("""COMPUTED_VALUE"""),"returnPath")</f>
        <v>returnPath</v>
      </c>
      <c r="B72" s="40" t="str">
        <f>IFERROR(__xludf.DUMMYFUNCTION("""COMPUTED_VALUE"""),"element,component,key,expect")</f>
        <v>element,component,key,expect</v>
      </c>
      <c r="C72" s="40" t="str">
        <f>IFERROR(__xludf.DUMMYFUNCTION("""COMPUTED_VALUE"""),"void")</f>
        <v>void</v>
      </c>
      <c r="D72" s="43"/>
      <c r="E72" s="43"/>
      <c r="F72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40" t="str">
        <f>IFERROR(__xludf.DUMMYFUNCTION("""COMPUTED_VALUE"""),"returnPathReplaceVariable")</f>
        <v>returnPathReplaceVariable</v>
      </c>
      <c r="B73" s="40" t="str">
        <f>IFERROR(__xludf.DUMMYFUNCTION("""COMPUTED_VALUE"""),"string, replaceStr")</f>
        <v>string, replaceStr</v>
      </c>
      <c r="C73" s="40" t="str">
        <f>IFERROR(__xludf.DUMMYFUNCTION("""COMPUTED_VALUE"""),"void")</f>
        <v>void</v>
      </c>
      <c r="D73" s="43"/>
      <c r="E73" s="43"/>
      <c r="F73" s="43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40" t="str">
        <f>IFERROR(__xludf.DUMMYFUNCTION("""COMPUTED_VALUE"""),"returnPathFullName")</f>
        <v>returnPathFullName</v>
      </c>
      <c r="B74" s="40" t="str">
        <f>IFERROR(__xludf.DUMMYFUNCTION("""COMPUTED_VALUE"""),"element")</f>
        <v>element</v>
      </c>
      <c r="C74" s="40" t="str">
        <f>IFERROR(__xludf.DUMMYFUNCTION("""COMPUTED_VALUE"""),"void")</f>
        <v>void</v>
      </c>
      <c r="D74" s="43"/>
      <c r="E74" s="43"/>
      <c r="F74" s="43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40" t="str">
        <f>IFERROR(__xludf.DUMMYFUNCTION("""COMPUTED_VALUE"""),"returnPathFullPath")</f>
        <v>returnPathFullPath</v>
      </c>
      <c r="B75" s="40" t="str">
        <f>IFERROR(__xludf.DUMMYFUNCTION("""COMPUTED_VALUE"""),"element")</f>
        <v>element</v>
      </c>
      <c r="C75" s="40" t="str">
        <f>IFERROR(__xludf.DUMMYFUNCTION("""COMPUTED_VALUE"""),"void")</f>
        <v>void</v>
      </c>
      <c r="D75" s="43"/>
      <c r="E75" s="43"/>
      <c r="F75" s="43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IFERROR(__xludf.DUMMYFUNCTION("""COMPUTED_VALUE"""),"returnPathContain")</f>
        <v>returnPathContain</v>
      </c>
      <c r="B76" s="39" t="str">
        <f>IFERROR(__xludf.DUMMYFUNCTION("""COMPUTED_VALUE"""),"element,component,key,expect")</f>
        <v>element,component,key,expect</v>
      </c>
      <c r="C76" s="39" t="str">
        <f>IFERROR(__xludf.DUMMYFUNCTION("""COMPUTED_VALUE"""),"void")</f>
        <v>void</v>
      </c>
      <c r="D76" s="39"/>
      <c r="E76" s="39"/>
      <c r="F76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IFERROR(__xludf.DUMMYFUNCTION("""COMPUTED_VALUE"""),"returnIndex")</f>
        <v>returnIndex</v>
      </c>
      <c r="B77" s="39" t="str">
        <f>IFERROR(__xludf.DUMMYFUNCTION("""COMPUTED_VALUE"""),"element,component,key,expect")</f>
        <v>element,component,key,expect</v>
      </c>
      <c r="C77" s="39" t="str">
        <f>IFERROR(__xludf.DUMMYFUNCTION("""COMPUTED_VALUE"""),"void")</f>
        <v>void</v>
      </c>
      <c r="D77" s="39"/>
      <c r="E77" s="39"/>
      <c r="F77" s="39" t="str">
        <f>IFERROR(__xludf.DUMMYFUNCTION("""COMPUTED_VALUE"""),"""index"" in variable file")</f>
        <v>"index" in variable file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IFERROR(__xludf.DUMMYFUNCTION("""COMPUTED_VALUE"""),"getSentenceByText")</f>
        <v>getSentenceByText</v>
      </c>
      <c r="B78" s="39" t="str">
        <f>IFERROR(__xludf.DUMMYFUNCTION("""COMPUTED_VALUE"""),"element,component[,split string]")</f>
        <v>element,component[,split string]</v>
      </c>
      <c r="C78" s="39" t="str">
        <f>IFERROR(__xludf.DUMMYFUNCTION("""COMPUTED_VALUE"""),"String")</f>
        <v>String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IFERROR(__xludf.DUMMYFUNCTION("""COMPUTED_VALUE"""),"setTagGameObject")</f>
        <v>setTagGameObject</v>
      </c>
      <c r="B79" s="39" t="str">
        <f>IFERROR(__xludf.DUMMYFUNCTION("""COMPUTED_VALUE"""),"element,tagName")</f>
        <v>element,tagName</v>
      </c>
      <c r="C79" s="39" t="str">
        <f>IFERROR(__xludf.DUMMYFUNCTION("""COMPUTED_VALUE"""),"void")</f>
        <v>void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IFERROR(__xludf.DUMMYFUNCTION("""COMPUTED_VALUE"""),"drag")</f>
        <v>drag</v>
      </c>
      <c r="B80" s="39" t="str">
        <f>IFERROR(__xludf.DUMMYFUNCTION("""COMPUTED_VALUE"""),"element1,element2")</f>
        <v>element1,element2</v>
      </c>
      <c r="C80" s="39" t="str">
        <f>IFERROR(__xludf.DUMMYFUNCTION("""COMPUTED_VALUE"""),"void")</f>
        <v>void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IFERROR(__xludf.DUMMYFUNCTION("""COMPUTED_VALUE"""),"returnChooseTopic")</f>
        <v>returnChooseTopic</v>
      </c>
      <c r="B81" s="39" t="str">
        <f>IFERROR(__xludf.DUMMYFUNCTION("""COMPUTED_VALUE"""),"from,to,exception,part")</f>
        <v>from,to,exception,part</v>
      </c>
      <c r="C81" s="39" t="str">
        <f>IFERROR(__xludf.DUMMYFUNCTION("""COMPUTED_VALUE"""),"void")</f>
        <v>void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IFERROR(__xludf.DUMMYFUNCTION("""COMPUTED_VALUE"""),"returnChooseTopic")</f>
        <v>returnChooseTopic</v>
      </c>
      <c r="B82" s="39" t="str">
        <f>IFERROR(__xludf.DUMMYFUNCTION("""COMPUTED_VALUE"""),"part")</f>
        <v>part</v>
      </c>
      <c r="C82" s="39" t="str">
        <f>IFERROR(__xludf.DUMMYFUNCTION("""COMPUTED_VALUE"""),"void")</f>
        <v>void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IFERROR(__xludf.DUMMYFUNCTION("""COMPUTED_VALUE"""),"deFindModeRunTestCase")</f>
        <v>deFindModeRunTestCase</v>
      </c>
      <c r="B83" s="39" t="str">
        <f>IFERROR(__xludf.DUMMYFUNCTION("""COMPUTED_VALUE"""),"key,sheetName,from,to")</f>
        <v>key,sheetName,from,to</v>
      </c>
      <c r="C83" s="39" t="str">
        <f>IFERROR(__xludf.DUMMYFUNCTION("""COMPUTED_VALUE"""),"void")</f>
        <v>void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IFERROR(__xludf.DUMMYFUNCTION("""COMPUTED_VALUE"""),"returnModeTC")</f>
        <v>returnModeTC</v>
      </c>
      <c r="B84" s="39" t="str">
        <f>IFERROR(__xludf.DUMMYFUNCTION("""COMPUTED_VALUE"""),"sheetName,to,expected,contain")</f>
        <v>sheetName,to,expected,contain</v>
      </c>
      <c r="C84" s="39" t="str">
        <f>IFERROR(__xludf.DUMMYFUNCTION("""COMPUTED_VALUE"""),"void")</f>
        <v>void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IFERROR(__xludf.DUMMYFUNCTION("""COMPUTED_VALUE"""),"ignoreScript")</f>
        <v>ignoreScript</v>
      </c>
      <c r="B85" s="39" t="str">
        <f>IFERROR(__xludf.DUMMYFUNCTION("""COMPUTED_VALUE"""),"number,to,sheetName,text")</f>
        <v>number,to,sheetName,text</v>
      </c>
      <c r="C85" s="39" t="str">
        <f>IFERROR(__xludf.DUMMYFUNCTION("""COMPUTED_VALUE"""),"void")</f>
        <v>void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IFERROR(__xludf.DUMMYFUNCTION("""COMPUTED_VALUE"""),"setRunModeTC")</f>
        <v>setRunModeTC</v>
      </c>
      <c r="B86" s="39" t="str">
        <f>IFERROR(__xludf.DUMMYFUNCTION("""COMPUTED_VALUE"""),"from,to,exception")</f>
        <v>from,to,exception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IFERROR(__xludf.DUMMYFUNCTION("""COMPUTED_VALUE"""),"setIndexVariableFile")</f>
        <v>setIndexVariableFile</v>
      </c>
      <c r="B87" s="39" t="str">
        <f>IFERROR(__xludf.DUMMYFUNCTION("""COMPUTED_VALUE"""),"index")</f>
        <v>index</v>
      </c>
      <c r="C87" s="39" t="str">
        <f>IFERROR(__xludf.DUMMYFUNCTION("""COMPUTED_VALUE"""),"void")</f>
        <v>void</v>
      </c>
      <c r="D87" s="39"/>
      <c r="E87" s="39"/>
      <c r="F87" s="39" t="str">
        <f>IFERROR(__xludf.DUMMYFUNCTION("""COMPUTED_VALUE"""),"set value for ""index"" in variable field")</f>
        <v>set value for "index" in variable field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IFERROR(__xludf.DUMMYFUNCTION("""COMPUTED_VALUE"""),"setVariableFile")</f>
        <v>setVariableFile</v>
      </c>
      <c r="B88" s="39" t="str">
        <f>IFERROR(__xludf.DUMMYFUNCTION("""COMPUTED_VALUE"""),"key(exist),value")</f>
        <v>key(exist),value</v>
      </c>
      <c r="C88" s="39" t="str">
        <f>IFERROR(__xludf.DUMMYFUNCTION("""COMPUTED_VALUE"""),"void")</f>
        <v>void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IFERROR(__xludf.DUMMYFUNCTION("""COMPUTED_VALUE"""),"addIndexVariableFile")</f>
        <v>addIndexVariableFile</v>
      </c>
      <c r="B89" s="39" t="str">
        <f>IFERROR(__xludf.DUMMYFUNCTION("""COMPUTED_VALUE"""),"add")</f>
        <v>add</v>
      </c>
      <c r="C89" s="39" t="str">
        <f>IFERROR(__xludf.DUMMYFUNCTION("""COMPUTED_VALUE"""),"void")</f>
        <v>void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IFERROR(__xludf.DUMMYFUNCTION("""COMPUTED_VALUE"""),"changeModeTC")</f>
        <v>changeModeTC</v>
      </c>
      <c r="B90" s="39" t="str">
        <f>IFERROR(__xludf.DUMMYFUNCTION("""COMPUTED_VALUE"""),"keyWord,locator,component,tcRow,expected")</f>
        <v>keyWord,locator,component,tcRow,expected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IFERROR(__xludf.DUMMYFUNCTION("""COMPUTED_VALUE"""),"changeModeTC")</f>
        <v>changeModeTC</v>
      </c>
      <c r="B91" s="39" t="str">
        <f>IFERROR(__xludf.DUMMYFUNCTION("""COMPUTED_VALUE"""),"variableKey,runYes,runNo,expect")</f>
        <v>variableKey,runYes,runNo,expect</v>
      </c>
      <c r="C91" s="39" t="str">
        <f>IFERROR(__xludf.DUMMYFUNCTION("""COMPUTED_VALUE"""),"void")</f>
        <v>void</v>
      </c>
      <c r="D91" s="39"/>
      <c r="E91" s="39"/>
      <c r="F91" s="39" t="str">
        <f>IFERROR(__xludf.DUMMYFUNCTION("""COMPUTED_VALUE"""),"runYes: row tc modeyes")</f>
        <v>runYes: row tc modeyes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IFERROR(__xludf.DUMMYFUNCTION("""COMPUTED_VALUE"""),"changeModeTCSetTrue")</f>
        <v>changeModeTCSetTrue</v>
      </c>
      <c r="B92" s="39" t="str">
        <f>IFERROR(__xludf.DUMMYFUNCTION("""COMPUTED_VALUE"""),"(String actual,String tcRow,String expect)")</f>
        <v>(String actual,String tcRow,String expect)</v>
      </c>
      <c r="C92" s="39" t="str">
        <f>IFERROR(__xludf.DUMMYFUNCTION("""COMPUTED_VALUE"""),"void")</f>
        <v>void</v>
      </c>
      <c r="D92" s="39"/>
      <c r="E92" s="39"/>
      <c r="F92" s="39" t="str">
        <f>IFERROR(__xludf.DUMMYFUNCTION("""COMPUTED_VALUE"""),"actual check equal expect if true tcRow set mode run YES")</f>
        <v>actual check equal expect if true tcRow set mode run YES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IFERROR(__xludf.DUMMYFUNCTION("""COMPUTED_VALUE"""),"changeModeTCSetFail")</f>
        <v>changeModeTCSetFail</v>
      </c>
      <c r="B93" s="39" t="str">
        <f>IFERROR(__xludf.DUMMYFUNCTION("""COMPUTED_VALUE"""),"(String actual,String tcRow,String expect)")</f>
        <v>(String actual,String tcRow,String expect)</v>
      </c>
      <c r="C93" s="39" t="str">
        <f>IFERROR(__xludf.DUMMYFUNCTION("""COMPUTED_VALUE"""),"void")</f>
        <v>void</v>
      </c>
      <c r="D93" s="39"/>
      <c r="E93" s="39"/>
      <c r="F93" s="39" t="str">
        <f>IFERROR(__xludf.DUMMYFUNCTION("""COMPUTED_VALUE"""),"actual check equal expect if true tcRow set mode run NO")</f>
        <v>actual check equal expect if true tcRow set mode run NO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IFERROR(__xludf.DUMMYFUNCTION("""COMPUTED_VALUE"""),"isElementDisplay")</f>
        <v>isElementDisplay</v>
      </c>
      <c r="B94" s="39" t="str">
        <f>IFERROR(__xludf.DUMMYFUNCTION("""COMPUTED_VALUE"""),"element[,strSplit]")</f>
        <v>element[,strSplit]</v>
      </c>
      <c r="C94" s="39" t="str">
        <f>IFERROR(__xludf.DUMMYFUNCTION("""COMPUTED_VALUE"""),"void")</f>
        <v>void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IFERROR(__xludf.DUMMYFUNCTION("""COMPUTED_VALUE"""),"addTagForObject")</f>
        <v>addTagForObject</v>
      </c>
      <c r="B95" s="39" t="str">
        <f>IFERROR(__xludf.DUMMYFUNCTION("""COMPUTED_VALUE"""),"element,newTag")</f>
        <v>element,newTag</v>
      </c>
      <c r="C95" s="39" t="str">
        <f>IFERROR(__xludf.DUMMYFUNCTION("""COMPUTED_VALUE"""),"void")</f>
        <v>void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IFERROR(__xludf.DUMMYFUNCTION("""COMPUTED_VALUE"""),"pause")</f>
        <v>pause</v>
      </c>
      <c r="B96" s="39"/>
      <c r="C96" s="39" t="str">
        <f>IFERROR(__xludf.DUMMYFUNCTION("""COMPUTED_VALUE"""),"void")</f>
        <v>void</v>
      </c>
      <c r="D96" s="39"/>
      <c r="E96" s="39"/>
      <c r="F96" s="39" t="str">
        <f>IFERROR(__xludf.DUMMYFUNCTION("""COMPUTED_VALUE"""),"pause program")</f>
        <v>pause program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IFERROR(__xludf.DUMMYFUNCTION("""COMPUTED_VALUE"""),"resume")</f>
        <v>resume</v>
      </c>
      <c r="B97" s="39"/>
      <c r="C97" s="39" t="str">
        <f>IFERROR(__xludf.DUMMYFUNCTION("""COMPUTED_VALUE"""),"void")</f>
        <v>void</v>
      </c>
      <c r="D97" s="39"/>
      <c r="E97" s="39"/>
      <c r="F97" s="39" t="str">
        <f>IFERROR(__xludf.DUMMYFUNCTION("""COMPUTED_VALUE"""),"unpause program")</f>
        <v>unpause program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IFERROR(__xludf.DUMMYFUNCTION("""COMPUTED_VALUE"""),"getAudiosSource")</f>
        <v>getAudiosSource</v>
      </c>
      <c r="B98" s="39" t="str">
        <f>IFERROR(__xludf.DUMMYFUNCTION("""COMPUTED_VALUE"""),"element,expect")</f>
        <v>element,expect</v>
      </c>
      <c r="C98" s="39" t="str">
        <f>IFERROR(__xludf.DUMMYFUNCTION("""COMPUTED_VALUE"""),"String")</f>
        <v>String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IFERROR(__xludf.DUMMYFUNCTION("""COMPUTED_VALUE"""),"getAudiosSourceByTime")</f>
        <v>getAudiosSourceByTime</v>
      </c>
      <c r="B99" s="39" t="str">
        <f>IFERROR(__xludf.DUMMYFUNCTION("""COMPUTED_VALUE"""),"element,second,expect")</f>
        <v>element,second,expect</v>
      </c>
      <c r="C99" s="39" t="str">
        <f>IFERROR(__xludf.DUMMYFUNCTION("""COMPUTED_VALUE"""),"String")</f>
        <v>String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 t="str">
        <f>IFERROR(__xludf.DUMMYFUNCTION("""COMPUTED_VALUE"""),"getAudiosSourceByLocator")</f>
        <v>getAudiosSourceByLocator</v>
      </c>
      <c r="B100" s="39" t="str">
        <f>IFERROR(__xludf.DUMMYFUNCTION("""COMPUTED_VALUE"""),"element1,element2,expect")</f>
        <v>element1,element2,expect</v>
      </c>
      <c r="C100" s="39" t="str">
        <f>IFERROR(__xludf.DUMMYFUNCTION("""COMPUTED_VALUE"""),"String")</f>
        <v>String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 t="str">
        <f>IFERROR(__xludf.DUMMYFUNCTION("""COMPUTED_VALUE"""),"deFindAnswerDienThe")</f>
        <v>deFindAnswerDienThe</v>
      </c>
      <c r="B101" s="3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39" t="str">
        <f>IFERROR(__xludf.DUMMYFUNCTION("""COMPUTED_VALUE"""),"void")</f>
        <v>void</v>
      </c>
      <c r="D101" s="39"/>
      <c r="E101" s="39"/>
      <c r="F101" s="39" t="str">
        <f>IFERROR(__xludf.DUMMYFUNCTION("""COMPUTED_VALUE"""),"return value locator1 in $.path in variable file")</f>
        <v>return value locator1 in $.path in variable file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 t="str">
        <f>IFERROR(__xludf.DUMMYFUNCTION("""COMPUTED_VALUE"""),"getElementDisplayInScene")</f>
        <v>getElementDisplayInScene</v>
      </c>
      <c r="B102" s="39" t="str">
        <f>IFERROR(__xludf.DUMMYFUNCTION("""COMPUTED_VALUE"""),"strAdd,expect")</f>
        <v>strAdd,expect</v>
      </c>
      <c r="C102" s="39" t="str">
        <f>IFERROR(__xludf.DUMMYFUNCTION("""COMPUTED_VALUE"""),"void")</f>
        <v>void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 t="str">
        <f>IFERROR(__xludf.DUMMYFUNCTION("""COMPUTED_VALUE"""),"isElementsDisplay")</f>
        <v>isElementsDisplay</v>
      </c>
      <c r="B103" s="39" t="str">
        <f>IFERROR(__xludf.DUMMYFUNCTION("""COMPUTED_VALUE"""),"strSplit,locator")</f>
        <v>strSplit,locator</v>
      </c>
      <c r="C103" s="39" t="str">
        <f>IFERROR(__xludf.DUMMYFUNCTION("""COMPUTED_VALUE"""),"String")</f>
        <v>String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 t="str">
        <f>IFERROR(__xludf.DUMMYFUNCTION("""COMPUTED_VALUE"""),"swipeMap")</f>
        <v>swipeMap</v>
      </c>
      <c r="B104" s="39" t="str">
        <f>IFERROR(__xludf.DUMMYFUNCTION("""COMPUTED_VALUE"""),"locator,component,property,key,expect")</f>
        <v>locator,component,property,key,expect</v>
      </c>
      <c r="C104" s="39" t="str">
        <f>IFERROR(__xludf.DUMMYFUNCTION("""COMPUTED_VALUE"""),"void")</f>
        <v>void</v>
      </c>
      <c r="D104" s="39"/>
      <c r="E104" s="39"/>
      <c r="F104" s="39" t="str">
        <f>IFERROR(__xludf.DUMMYFUNCTION("""COMPUTED_VALUE"""),"key file data to get list leson")</f>
        <v>key file data to get list leson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