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ntcsu/VnKRnbvDiCEhW/ungQgcecvqgkhN7Q62hBPzs="/>
    </ext>
  </extLst>
</workbook>
</file>

<file path=xl/sharedStrings.xml><?xml version="1.0" encoding="utf-8"?>
<sst xmlns="http://schemas.openxmlformats.org/spreadsheetml/2006/main" count="48" uniqueCount="36">
  <si>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</si>
  <si>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</si>
  <si>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</si>
  <si>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</si>
  <si>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</si>
  <si>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</si>
  <si>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</si>
  <si>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</si>
  <si>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</si>
  <si>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</si>
  <si>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</si>
  <si>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</si>
  <si>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</si>
  <si>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</si>
  <si>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</si>
  <si>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</si>
  <si>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</si>
  <si>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</si>
  <si>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</si>
  <si>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</si>
  <si>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</si>
  <si>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</si>
  <si>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</si>
  <si>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</si>
  <si>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</si>
  <si>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</t>
  </si>
  <si>
    <t>pause</t>
  </si>
  <si>
    <t>TS2</t>
  </si>
  <si>
    <t>Reset variable Index</t>
  </si>
  <si>
    <t>setVariableFile</t>
  </si>
  <si>
    <t>index,0</t>
  </si>
  <si>
    <t>TS3</t>
  </si>
  <si>
    <t>Unpause</t>
  </si>
  <si>
    <t>resume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</si>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</sst>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4" t="s">
        <v>24</v>
      </c>
      <c r="C2" s="15" t="s">
        <v>25</v>
      </c>
      <c r="D2" s="15" t="s">
        <v>26</v>
      </c>
      <c r="E2" s="16"/>
      <c r="F2" s="17"/>
      <c r="G2" s="18" t="s">
        <v>13</v>
      </c>
      <c r="H2" s="17"/>
      <c r="I2" s="19"/>
      <c r="J2" s="17"/>
      <c r="K2" s="17"/>
      <c r="L2" s="17"/>
      <c r="M2" s="20"/>
      <c r="N2" s="17"/>
    </row>
    <row r="3" ht="15.75" customHeight="1">
      <c r="A3" s="13" t="s">
        <v>11</v>
      </c>
      <c r="B3" s="14" t="s">
        <v>27</v>
      </c>
      <c r="C3" s="15" t="s">
        <v>28</v>
      </c>
      <c r="D3" s="15" t="s">
        <v>29</v>
      </c>
      <c r="E3" s="16" t="s">
        <v>30</v>
      </c>
      <c r="F3" s="17"/>
      <c r="G3" s="21" t="s">
        <v>13</v>
      </c>
      <c r="H3" s="17"/>
      <c r="I3" s="19"/>
      <c r="J3" s="17"/>
      <c r="K3" s="17"/>
      <c r="L3" s="17"/>
      <c r="M3" s="20"/>
      <c r="N3" s="17"/>
    </row>
    <row r="4" ht="15.75" customHeight="1">
      <c r="A4" s="13" t="s">
        <v>11</v>
      </c>
      <c r="B4" s="14" t="s">
        <v>31</v>
      </c>
      <c r="C4" s="15" t="s">
        <v>32</v>
      </c>
      <c r="D4" s="15" t="s">
        <v>33</v>
      </c>
      <c r="E4" s="16"/>
      <c r="F4" s="17"/>
      <c r="G4" s="18" t="s">
        <v>13</v>
      </c>
      <c r="H4" s="17"/>
      <c r="I4" s="19"/>
      <c r="J4" s="17"/>
      <c r="K4" s="17"/>
      <c r="L4" s="17"/>
      <c r="M4" s="20"/>
      <c r="N4" s="17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H2:H4">
      <formula1>Keywords!$A$2:$A173</formula1>
    </dataValidation>
    <dataValidation type="list" allowBlank="1" showErrorMessage="1" sqref="D2:D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2" t="s">
        <v>34</v>
      </c>
      <c r="C1" s="22" t="s">
        <v>35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IFERROR(__xludf.DUMMYFUNCTION("""COMPUTED_VALUE"""),"value[Ex]")</f>
        <v>value[Ex]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IFERROR(__xludf.DUMMYFUNCTION("""COMPUTED_VALUE"""),"waitForObject")</f>
        <v>waitForObject</v>
      </c>
      <c r="B15" s="27" t="str">
        <f>IFERROR(__xludf.DUMMYFUNCTION("""COMPUTED_VALUE"""),"strSpli,second, element")</f>
        <v>strSpli,second, element</v>
      </c>
      <c r="C15" s="27" t="str">
        <f>IFERROR(__xludf.DUMMYFUNCTION("""COMPUTED_VALUE"""),"void")</f>
        <v>void</v>
      </c>
      <c r="D15" s="27"/>
      <c r="E15" s="26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IFERROR(__xludf.DUMMYFUNCTION("""COMPUTED_VALUE"""),"waitForObjectNoReturn")</f>
        <v>waitForObjectNoReturn</v>
      </c>
      <c r="B16" s="27" t="str">
        <f>IFERROR(__xludf.DUMMYFUNCTION("""COMPUTED_VALUE"""),"element,timeout(s)")</f>
        <v>element,timeout(s)</v>
      </c>
      <c r="C16" s="27" t="str">
        <f>IFERROR(__xludf.DUMMYFUNCTION("""COMPUTED_VALUE"""),"void")</f>
        <v>void</v>
      </c>
      <c r="D16" s="29"/>
      <c r="E16" s="26"/>
      <c r="F16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IFERROR(__xludf.DUMMYFUNCTION("""COMPUTED_VALUE"""),"element,component,property,content")</f>
        <v>element,component,property,content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IFERROR(__xludf.DUMMYFUNCTION("""COMPUTED_VALUE"""),"waitForObjectContain")</f>
        <v>waitForObjectContain</v>
      </c>
      <c r="B18" s="27" t="str">
        <f>IFERROR(__xludf.DUMMYFUNCTION("""COMPUTED_VALUE"""),"element,key,content")</f>
        <v>element,key,content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7" t="str">
        <f>IFERROR(__xludf.DUMMYFUNCTION("""COMPUTED_VALUE"""),"locator,key,strAdd,second,content")</f>
        <v>locator,key,strAdd,second,content</v>
      </c>
      <c r="C19" s="27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IFERROR(__xludf.DUMMYFUNCTION("""COMPUTED_VALUE"""),"waitForObjectInScreen")</f>
        <v>waitForObjectInScreen</v>
      </c>
      <c r="B20" s="27" t="str">
        <f>IFERROR(__xludf.DUMMYFUNCTION("""COMPUTED_VALUE"""),"element[,timeout(s)]")</f>
        <v>element[,timeout(s)]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IFERROR(__xludf.DUMMYFUNCTION("""COMPUTED_VALUE"""),"simulateClick")</f>
        <v>simulateClick</v>
      </c>
      <c r="B21" s="27" t="str">
        <f>IFERROR(__xludf.DUMMYFUNCTION("""COMPUTED_VALUE"""),"element,property[,index]")</f>
        <v>element,property[,index]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IFERROR(__xludf.DUMMYFUNCTION("""COMPUTED_VALUE"""),"press")</f>
        <v>press</v>
      </c>
      <c r="B22" s="27" t="str">
        <f>IFERROR(__xludf.DUMMYFUNCTION("""COMPUTED_VALUE"""),"element[,index]")</f>
        <v>element[,index]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IFERROR(__xludf.DUMMYFUNCTION("""COMPUTED_VALUE"""),"pressWithTag")</f>
        <v>pressWithTag</v>
      </c>
      <c r="B23" s="28" t="str">
        <f>IFERROR(__xludf.DUMMYFUNCTION("""COMPUTED_VALUE"""),"tagNew,tagOld")</f>
        <v>tagNew,tagOld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IFERROR(__xludf.DUMMYFUNCTION("""COMPUTED_VALUE"""),"swipeToRight")</f>
        <v>swipeToRight</v>
      </c>
      <c r="B24" s="26" t="str">
        <f>IFERROR(__xludf.DUMMYFUNCTION("""COMPUTED_VALUE"""),"number")</f>
        <v>number</v>
      </c>
      <c r="C24" s="26" t="str">
        <f>IFERROR(__xludf.DUMMYFUNCTION("""COMPUTED_VALUE"""),"void")</f>
        <v>void</v>
      </c>
      <c r="D24" s="26"/>
      <c r="E24" s="26"/>
      <c r="F24" s="26" t="str">
        <f>IFERROR(__xludf.DUMMYFUNCTION("""COMPUTED_VALUE"""),"Scroll sang phải")</f>
        <v>Scroll sang phải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IFERROR(__xludf.DUMMYFUNCTION("""COMPUTED_VALUE"""),"swipeToRight")</f>
        <v>swipeToRight</v>
      </c>
      <c r="B25" s="26" t="str">
        <f>IFERROR(__xludf.DUMMYFUNCTION("""COMPUTED_VALUE"""),"x1,x2,y")</f>
        <v>x1,x2,y</v>
      </c>
      <c r="C25" s="26" t="str">
        <f>IFERROR(__xludf.DUMMYFUNCTION("""COMPUTED_VALUE"""),"void")</f>
        <v>void</v>
      </c>
      <c r="D25" s="26"/>
      <c r="E25" s="26"/>
      <c r="F25" s="26" t="str">
        <f>IFERROR(__xludf.DUMMYFUNCTION("""COMPUTED_VALUE"""),"Scroll sang phải")</f>
        <v>Scroll sang phải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IFERROR(__xludf.DUMMYFUNCTION("""COMPUTED_VALUE"""),"getPropertyValue")</f>
        <v>getPropertyValue</v>
      </c>
      <c r="B26" s="26" t="str">
        <f>IFERROR(__xludf.DUMMYFUNCTION("""COMPUTED_VALUE"""),"element,component,property")</f>
        <v>element,component,property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IFERROR(__xludf.DUMMYFUNCTION("""COMPUTED_VALUE"""),"getImageName")</f>
        <v>getImageName</v>
      </c>
      <c r="B27" s="26" t="str">
        <f>IFERROR(__xludf.DUMMYFUNCTION("""COMPUTED_VALUE"""),"element[,component]")</f>
        <v>element[,component]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IFERROR(__xludf.DUMMYFUNCTION("""COMPUTED_VALUE"""),"getImageNameVariable")</f>
        <v>getImageNameVariable</v>
      </c>
      <c r="B28" s="26" t="str">
        <f>IFERROR(__xludf.DUMMYFUNCTION("""COMPUTED_VALUE"""),"generate,element[,component],key")</f>
        <v>generate,element[,component],key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IFERROR(__xludf.DUMMYFUNCTION("""COMPUTED_VALUE"""),"getImageColor")</f>
        <v>getImageColor</v>
      </c>
      <c r="B29" s="26" t="str">
        <f>IFERROR(__xludf.DUMMYFUNCTION("""COMPUTED_VALUE"""),"element")</f>
        <v>element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IFERROR(__xludf.DUMMYFUNCTION("""COMPUTED_VALUE"""),"getPropertyValues")</f>
        <v>getPropertyValues</v>
      </c>
      <c r="B30" s="26" t="str">
        <f>IFERROR(__xludf.DUMMYFUNCTION("""COMPUTED_VALUE"""),"element,component,property,second")</f>
        <v>element,component,property,second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IFERROR(__xludf.DUMMYFUNCTION("""COMPUTED_VALUE"""),"param number là số lượng value cần check")</f>
        <v>param number là số lượng value cần check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IFERROR(__xludf.DUMMYFUNCTION("""COMPUTED_VALUE"""),"getText")</f>
        <v>getText</v>
      </c>
      <c r="B31" s="26" t="str">
        <f>IFERROR(__xludf.DUMMYFUNCTION("""COMPUTED_VALUE"""),"element,component")</f>
        <v>element,component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IFERROR(__xludf.DUMMYFUNCTION("""COMPUTED_VALUE"""),"getTexts")</f>
        <v>getTexts</v>
      </c>
      <c r="B32" s="26" t="str">
        <f>IFERROR(__xludf.DUMMYFUNCTION("""COMPUTED_VALUE"""),"element,component,expect")</f>
        <v>element,component,expect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IFERROR(__xludf.DUMMYFUNCTION("""COMPUTED_VALUE"""),"getTextsByTime")</f>
        <v>getTextsByTime</v>
      </c>
      <c r="B33" s="26" t="str">
        <f>IFERROR(__xludf.DUMMYFUNCTION("""COMPUTED_VALUE"""),"element,component,second,expect")</f>
        <v>element,component,second,expect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IFERROR(__xludf.DUMMYFUNCTION("""COMPUTED_VALUE"""),"Stop khi actual contain expect or time = second")</f>
        <v>Stop khi actual contain expect or time = second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IFERROR(__xludf.DUMMYFUNCTION("""COMPUTED_VALUE"""),"getTextsByLocator")</f>
        <v>getTextsByLocator</v>
      </c>
      <c r="B34" s="26" t="str">
        <f>IFERROR(__xludf.DUMMYFUNCTION("""COMPUTED_VALUE"""),"element1,component1,element2,expect")</f>
        <v>element1,component1,element2,expect</v>
      </c>
      <c r="C34" s="26" t="str">
        <f>IFERROR(__xludf.DUMMYFUNCTION("""COMPUTED_VALUE"""),"String")</f>
        <v>String</v>
      </c>
      <c r="D34" s="26"/>
      <c r="E34" s="26"/>
      <c r="F34" s="28" t="str">
        <f>IFERROR(__xludf.DUMMYFUNCTION("""COMPUTED_VALUE"""),"Stop khi actual contain expect or element 2 display")</f>
        <v>Stop khi actual contain expect or element 2 display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IFERROR(__xludf.DUMMYFUNCTION("""COMPUTED_VALUE"""),"getTextNoColor")</f>
        <v>getTextNoColor</v>
      </c>
      <c r="B35" s="26" t="str">
        <f>IFERROR(__xludf.DUMMYFUNCTION("""COMPUTED_VALUE"""),"element,component,...string split")</f>
        <v>element,component,...string split</v>
      </c>
      <c r="C35" s="26" t="str">
        <f>IFERROR(__xludf.DUMMYFUNCTION("""COMPUTED_VALUE"""),"String")</f>
        <v>String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IFERROR(__xludf.DUMMYFUNCTION("""COMPUTED_VALUE"""),"getTextLocatorChild")</f>
        <v>getTextLocatorChild</v>
      </c>
      <c r="B36" s="26" t="str">
        <f>IFERROR(__xludf.DUMMYFUNCTION("""COMPUTED_VALUE"""),"element,component,key,...string split")</f>
        <v>element,component,key,...string split</v>
      </c>
      <c r="C36" s="26" t="str">
        <f>IFERROR(__xludf.DUMMYFUNCTION("""COMPUTED_VALUE"""),"String")</f>
        <v>String</v>
      </c>
      <c r="D36" s="26"/>
      <c r="E36" s="26"/>
      <c r="F36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IFERROR(__xludf.DUMMYFUNCTION("""COMPUTED_VALUE"""),"waitForObject")</f>
        <v>waitForObject</v>
      </c>
      <c r="B37" s="26" t="str">
        <f>IFERROR(__xludf.DUMMYFUNCTION("""COMPUTED_VALUE"""),"element, second")</f>
        <v>element, second</v>
      </c>
      <c r="C37" s="26" t="str">
        <f>IFERROR(__xludf.DUMMYFUNCTION("""COMPUTED_VALUE"""),"void")</f>
        <v>void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IFERROR(__xludf.DUMMYFUNCTION("""COMPUTED_VALUE"""),"swipeToDown")</f>
        <v>swipeToDown</v>
      </c>
      <c r="B38" s="26" t="str">
        <f>IFERROR(__xludf.DUMMYFUNCTION("""COMPUTED_VALUE"""),"number")</f>
        <v>number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IFERROR(__xludf.DUMMYFUNCTION("""COMPUTED_VALUE"""),"getElements")</f>
        <v>getElements</v>
      </c>
      <c r="B39" s="26" t="str">
        <f>IFERROR(__xludf.DUMMYFUNCTION("""COMPUTED_VALUE"""),"element")</f>
        <v>element</v>
      </c>
      <c r="C39" s="26" t="str">
        <f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IFERROR(__xludf.DUMMYFUNCTION("""COMPUTED_VALUE"""),"sleep")</f>
        <v>sleep</v>
      </c>
      <c r="B40" s="26" t="str">
        <f>IFERROR(__xludf.DUMMYFUNCTION("""COMPUTED_VALUE"""),"second")</f>
        <v>second</v>
      </c>
      <c r="C40" s="26" t="str">
        <f>IFERROR(__xludf.DUMMYFUNCTION("""COMPUTED_VALUE"""),"void")</f>
        <v>void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IFERROR(__xludf.DUMMYFUNCTION("""COMPUTED_VALUE"""),"getSpineState")</f>
        <v>getSpineState</v>
      </c>
      <c r="B41" s="26" t="str">
        <f>IFERROR(__xludf.DUMMYFUNCTION("""COMPUTED_VALUE"""),"element")</f>
        <v>element</v>
      </c>
      <c r="C41" s="26" t="str">
        <f>IFERROR(__xludf.DUMMYFUNCTION("""COMPUTED_VALUE"""),"String")</f>
        <v>String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IFERROR(__xludf.DUMMYFUNCTION("""COMPUTED_VALUE"""),"getSpineStates")</f>
        <v>getSpineStates</v>
      </c>
      <c r="B42" s="26" t="str">
        <f>IFERROR(__xludf.DUMMYFUNCTION("""COMPUTED_VALUE"""),"element,second,count")</f>
        <v>element,second,count</v>
      </c>
      <c r="C42" s="26" t="str">
        <f>IFERROR(__xludf.DUMMYFUNCTION("""COMPUTED_VALUE"""),"String")</f>
        <v>String</v>
      </c>
      <c r="D42" s="26"/>
      <c r="E42" s="26" t="str">
        <f>IFERROR(__xludf.DUMMYFUNCTION("""COMPUTED_VALUE"""),"state1,state2")</f>
        <v>state1,state2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IFERROR(__xludf.DUMMYFUNCTION("""COMPUTED_VALUE"""),"getAudioSource")</f>
        <v>getAudioSource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IFERROR(__xludf.DUMMYFUNCTION("""COMPUTED_VALUE"""),"getPointScreen")</f>
        <v>getPointScreen</v>
      </c>
      <c r="B44" s="26" t="str">
        <f>IFERROR(__xludf.DUMMYFUNCTION("""COMPUTED_VALUE"""),"element,""x/y""")</f>
        <v>element,"x/y"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IFERROR(__xludf.DUMMYFUNCTION("""COMPUTED_VALUE"""),"get coordinates of element of X or Y")</f>
        <v>get coordinates of element of X or Y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IFERROR(__xludf.DUMMYFUNCTION("""COMPUTED_VALUE"""),"getSizeScreen")</f>
        <v>getSizeScreen</v>
      </c>
      <c r="B45" s="26" t="str">
        <f>IFERROR(__xludf.DUMMYFUNCTION("""COMPUTED_VALUE"""),"""w/h""")</f>
        <v>"w/h"</v>
      </c>
      <c r="C45" s="26" t="str">
        <f>IFERROR(__xludf.DUMMYFUNCTION("""COMPUTED_VALUE"""),"String")</f>
        <v>String</v>
      </c>
      <c r="D45" s="26"/>
      <c r="E45" s="26"/>
      <c r="F45" s="26" t="str">
        <f>IFERROR(__xludf.DUMMYFUNCTION("""COMPUTED_VALUE"""),"get size of device of  with (w) or height (h)")</f>
        <v>get size of device of  with (w) or height (h)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IFERROR(__xludf.DUMMYFUNCTION("""COMPUTED_VALUE"""),"isBoolean")</f>
        <v>isBoolean</v>
      </c>
      <c r="B46" s="26" t="str">
        <f>IFERROR(__xludf.DUMMYFUNCTION("""COMPUTED_VALUE"""),"value1, vaule 2, operator")</f>
        <v>value1, vaule 2, operator</v>
      </c>
      <c r="C46" s="26" t="str">
        <f>IFERROR(__xludf.DUMMYFUNCTION("""COMPUTED_VALUE"""),"String")</f>
        <v>String</v>
      </c>
      <c r="D46" s="26"/>
      <c r="E46" s="26"/>
      <c r="F46" s="26" t="str">
        <f>IFERROR(__xludf.DUMMYFUNCTION("""COMPUTED_VALUE"""),"Hiện tại:[&lt;],[&gt;]")</f>
        <v>Hiện tại:[&lt;],[&gt;]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IFERROR(__xludf.DUMMYFUNCTION("""COMPUTED_VALUE"""),"isPointInScreen")</f>
        <v>isPointInScreen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IFERROR(__xludf.DUMMYFUNCTION("""COMPUTED_VALUE"""),"isMoveLeft")</f>
        <v>isMoveLeft</v>
      </c>
      <c r="B48" s="26" t="str">
        <f>IFERROR(__xludf.DUMMYFUNCTION("""COMPUTED_VALUE"""),"element[,second]")</f>
        <v>element[,second]</v>
      </c>
      <c r="C48" s="26" t="str">
        <f>IFERROR(__xludf.DUMMYFUNCTION("""COMPUTED_VALUE"""),"String")</f>
        <v>String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IFERROR(__xludf.DUMMYFUNCTION("""COMPUTED_VALUE"""),"isMoveDown")</f>
        <v>isMoveDown</v>
      </c>
      <c r="B49" s="26" t="str">
        <f>IFERROR(__xludf.DUMMYFUNCTION("""COMPUTED_VALUE"""),"element,second")</f>
        <v>element,second</v>
      </c>
      <c r="C49" s="26" t="str">
        <f>IFERROR(__xludf.DUMMYFUNCTION("""COMPUTED_VALUE"""),"String")</f>
        <v>String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IFERROR(__xludf.DUMMYFUNCTION("""COMPUTED_VALUE"""),"isLocationCompare")</f>
        <v>isLocationCompare</v>
      </c>
      <c r="B50" s="26" t="str">
        <f>IFERROR(__xludf.DUMMYFUNCTION("""COMPUTED_VALUE"""),"element1,element2,coordinate")</f>
        <v>element1,element2,coordinate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IFERROR(__xludf.DUMMYFUNCTION("""COMPUTED_VALUE"""),"coordinate = x/y")</f>
        <v>coordinate = x/y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IFERROR(__xludf.DUMMYFUNCTION("""COMPUTED_VALUE"""),"move")</f>
        <v>move</v>
      </c>
      <c r="B51" s="26" t="str">
        <f>IFERROR(__xludf.DUMMYFUNCTION("""COMPUTED_VALUE"""),"element1,element2")</f>
        <v>element1,element2</v>
      </c>
      <c r="C51" s="26" t="str">
        <f>IFERROR(__xludf.DUMMYFUNCTION("""COMPUTED_VALUE"""),"void")</f>
        <v>void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IFERROR(__xludf.DUMMYFUNCTION("""COMPUTED_VALUE"""),"elementNotDisplay")</f>
        <v>elementNotDisplay</v>
      </c>
      <c r="B52" s="26" t="str">
        <f>IFERROR(__xludf.DUMMYFUNCTION("""COMPUTED_VALUE"""),"element")</f>
        <v>element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IFERROR(__xludf.DUMMYFUNCTION("""COMPUTED_VALUE"""),"waitForObjectNotPresent")</f>
        <v>waitForObjectNotPresent</v>
      </c>
      <c r="B53" s="26" t="str">
        <f>IFERROR(__xludf.DUMMYFUNCTION("""COMPUTED_VALUE"""),"element")</f>
        <v>element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IFERROR(__xludf.DUMMYFUNCTION("""COMPUTED_VALUE"""),"waitForObjectNotPresent")</f>
        <v>waitForObjectNotPresent</v>
      </c>
      <c r="B54" s="26" t="str">
        <f>IFERROR(__xludf.DUMMYFUNCTION("""COMPUTED_VALUE"""),"element,second")</f>
        <v>element,second</v>
      </c>
      <c r="C54" s="26" t="str">
        <f>IFERROR(__xludf.DUMMYFUNCTION("""COMPUTED_VALUE"""),"String")</f>
        <v>String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IFERROR(__xludf.DUMMYFUNCTION("""COMPUTED_VALUE"""),"moveByCoordinates")</f>
        <v>moveByCoordinates</v>
      </c>
      <c r="B55" s="26" t="str">
        <f>IFERROR(__xludf.DUMMYFUNCTION("""COMPUTED_VALUE"""),"element,number")</f>
        <v>element,number</v>
      </c>
      <c r="C55" s="26" t="str">
        <f>IFERROR(__xludf.DUMMYFUNCTION("""COMPUTED_VALUE"""),"void")</f>
        <v>void</v>
      </c>
      <c r="D55" s="26"/>
      <c r="E55" s="26"/>
      <c r="F55" s="26" t="str">
        <f>IFERROR(__xludf.DUMMYFUNCTION("""COMPUTED_VALUE"""),"number là dịch chuyển khoảng bn (thường để 1)")</f>
        <v>number là dịch chuyển khoảng bn (thường để 1)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IFERROR(__xludf.DUMMYFUNCTION("""COMPUTED_VALUE"""),"waitForObjectNotInScreen")</f>
        <v>waitForObjectNotInScreen</v>
      </c>
      <c r="B56" s="26" t="str">
        <f>IFERROR(__xludf.DUMMYFUNCTION("""COMPUTED_VALUE"""),"element,second,size,coordinate")</f>
        <v>element,second,size,coordinate</v>
      </c>
      <c r="C56" s="26" t="str">
        <f>IFERROR(__xludf.DUMMYFUNCTION("""COMPUTED_VALUE"""),"void")</f>
        <v>void</v>
      </c>
      <c r="D56" s="26" t="str">
        <f>IFERROR(__xludf.DUMMYFUNCTION("""COMPUTED_VALUE"""),"size: w/h
coordinate = x/y")</f>
        <v>size: w/h
coordinate = x/y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IFERROR(__xludf.DUMMYFUNCTION("""COMPUTED_VALUE"""),"waitForObjectContainNotAble")</f>
        <v>waitForObjectContainNotAble</v>
      </c>
      <c r="B57" s="26" t="str">
        <f>IFERROR(__xludf.DUMMYFUNCTION("""COMPUTED_VALUE"""),"element,component,property,content")</f>
        <v>element,component,property,content</v>
      </c>
      <c r="C57" s="26" t="str">
        <f>IFERROR(__xludf.DUMMYFUNCTION("""COMPUTED_VALUE"""),"void")</f>
        <v>void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IFERROR(__xludf.DUMMYFUNCTION("""COMPUTED_VALUE"""),"isRotation")</f>
        <v>isRotation</v>
      </c>
      <c r="B58" s="26" t="str">
        <f>IFERROR(__xludf.DUMMYFUNCTION("""COMPUTED_VALUE"""),"element,coordinate")</f>
        <v>element,coordinate</v>
      </c>
      <c r="C58" s="26" t="str">
        <f>IFERROR(__xludf.DUMMYFUNCTION("""COMPUTED_VALUE"""),"String")</f>
        <v>String</v>
      </c>
      <c r="D58" s="26" t="str">
        <f>IFERROR(__xludf.DUMMYFUNCTION("""COMPUTED_VALUE"""),"coordinate = x/y/z/w")</f>
        <v>coordinate = x/y/z/w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IFERROR(__xludf.DUMMYFUNCTION("""COMPUTED_VALUE"""),"getListAudioSource")</f>
        <v>getListAudioSource</v>
      </c>
      <c r="B59" s="26" t="str">
        <f>IFERROR(__xludf.DUMMYFUNCTION("""COMPUTED_VALUE"""),"element,count")</f>
        <v>element,count</v>
      </c>
      <c r="C59" s="26" t="str">
        <f>IFERROR(__xludf.DUMMYFUNCTION("""COMPUTED_VALUE"""),"String")</f>
        <v>String</v>
      </c>
      <c r="D59" s="26"/>
      <c r="E59" s="26"/>
      <c r="F59" s="26" t="str">
        <f>IFERROR(__xludf.DUMMYFUNCTION("""COMPUTED_VALUE"""),"1 element phát bao nhiêu audio trong khoảng 25 giay")</f>
        <v>1 element phát bao nhiêu audio trong khoảng 25 giay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IFERROR(__xludf.DUMMYFUNCTION("""COMPUTED_VALUE"""),"getListAudioSource")</f>
        <v>getListAudioSource</v>
      </c>
      <c r="B60" s="26" t="str">
        <f>IFERROR(__xludf.DUMMYFUNCTION("""COMPUTED_VALUE"""),"element,count,expects")</f>
        <v>element,count,expects</v>
      </c>
      <c r="C60" s="26" t="str">
        <f>IFERROR(__xludf.DUMMYFUNCTION("""COMPUTED_VALUE"""),"String")</f>
        <v>String</v>
      </c>
      <c r="D60" s="26" t="str">
        <f>IFERROR(__xludf.DUMMYFUNCTION("""COMPUTED_VALUE"""),"expects = [value1;value2;..]")</f>
        <v>expects = [value1;value2;..]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IFERROR(__xludf.DUMMYFUNCTION("""COMPUTED_VALUE"""),"getImageNameAndColor")</f>
        <v>getImageNameAndColor</v>
      </c>
      <c r="B61" s="26" t="str">
        <f>IFERROR(__xludf.DUMMYFUNCTION("""COMPUTED_VALUE"""),"element")</f>
        <v>element</v>
      </c>
      <c r="C61" s="26" t="str">
        <f>IFERROR(__xludf.DUMMYFUNCTION("""COMPUTED_VALUE"""),"String")</f>
        <v>String</v>
      </c>
      <c r="D61" s="26"/>
      <c r="E61" s="26" t="str">
        <f>IFERROR(__xludf.DUMMYFUNCTION("""COMPUTED_VALUE"""),"image + "",""+ color")</f>
        <v>image + ","+ color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IFERROR(__xludf.DUMMYFUNCTION("""COMPUTED_VALUE"""),"getTextContain")</f>
        <v>getTextContain</v>
      </c>
      <c r="B62" s="26" t="str">
        <f>IFERROR(__xludf.DUMMYFUNCTION("""COMPUTED_VALUE"""),"element,component,containt")</f>
        <v>element,component,containt</v>
      </c>
      <c r="C62" s="26" t="str">
        <f>IFERROR(__xludf.DUMMYFUNCTION("""COMPUTED_VALUE"""),"String")</f>
        <v>String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IFERROR(__xludf.DUMMYFUNCTION("""COMPUTED_VALUE"""),"isScale")</f>
        <v>isScale</v>
      </c>
      <c r="B63" s="26" t="str">
        <f>IFERROR(__xludf.DUMMYFUNCTION("""COMPUTED_VALUE"""),"element,second,expect")</f>
        <v>element,second,expect</v>
      </c>
      <c r="C63" s="26" t="str">
        <f>IFERROR(__xludf.DUMMYFUNCTION("""COMPUTED_VALUE"""),"String")</f>
        <v>String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IFERROR(__xludf.DUMMYFUNCTION("""COMPUTED_VALUE"""),"isScale")</f>
        <v>isScale</v>
      </c>
      <c r="B64" s="26" t="str">
        <f>IFERROR(__xludf.DUMMYFUNCTION("""COMPUTED_VALUE"""),"element,component,property,second,expect")</f>
        <v>element,component,property,second,expect</v>
      </c>
      <c r="C64" s="26" t="str">
        <f>IFERROR(__xludf.DUMMYFUNCTION("""COMPUTED_VALUE"""),"String")</f>
        <v>String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IFERROR(__xludf.DUMMYFUNCTION("""COMPUTED_VALUE"""),"swipeRightToLeftEx")</f>
        <v>swipeRightToLeftEx</v>
      </c>
      <c r="B65" s="26" t="str">
        <f>IFERROR(__xludf.DUMMYFUNCTION("""COMPUTED_VALUE"""),"number")</f>
        <v>number</v>
      </c>
      <c r="C65" s="26" t="str">
        <f>IFERROR(__xludf.DUMMYFUNCTION("""COMPUTED_VALUE"""),"void")</f>
        <v>void</v>
      </c>
      <c r="D65" s="26" t="str">
        <f>IFERROR(__xludf.DUMMYFUNCTION("""COMPUTED_VALUE"""),"bài bao nhiêu")</f>
        <v>bài bao nhiêu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IFERROR(__xludf.DUMMYFUNCTION("""COMPUTED_VALUE"""),"getVideoName")</f>
        <v>getVideoName</v>
      </c>
      <c r="B66" s="26" t="str">
        <f>IFERROR(__xludf.DUMMYFUNCTION("""COMPUTED_VALUE"""),"element[,strSplit,indexSplit]")</f>
        <v>element[,strSplit,indexSplit]</v>
      </c>
      <c r="C66" s="26" t="str">
        <f>IFERROR(__xludf.DUMMYFUNCTION("""COMPUTED_VALUE"""),"String")</f>
        <v>String</v>
      </c>
      <c r="D66" s="26"/>
      <c r="E66" s="26"/>
      <c r="F66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IFERROR(__xludf.DUMMYFUNCTION("""COMPUTED_VALUE"""),"getVideoUrl")</f>
        <v>getVideoUrl</v>
      </c>
      <c r="B67" s="26" t="str">
        <f>IFERROR(__xludf.DUMMYFUNCTION("""COMPUTED_VALUE"""),"element[,strSplit,indexSplit]")</f>
        <v>element[,strSplit,indexSplit]</v>
      </c>
      <c r="C67" s="26" t="str">
        <f>IFERROR(__xludf.DUMMYFUNCTION("""COMPUTED_VALUE"""),"String")</f>
        <v>String</v>
      </c>
      <c r="D67" s="26"/>
      <c r="E67" s="26"/>
      <c r="F67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IFERROR(__xludf.DUMMYFUNCTION("""COMPUTED_VALUE"""),"getVideoUrl")</f>
        <v>getVideoUrl</v>
      </c>
      <c r="B68" s="26" t="str">
        <f>IFERROR(__xludf.DUMMYFUNCTION("""COMPUTED_VALUE"""),"element,component,key,expected")</f>
        <v>element,component,key,expected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IFERROR(__xludf.DUMMYFUNCTION("""COMPUTED_VALUE"""),"sendKey")</f>
        <v>sendKey</v>
      </c>
      <c r="B69" s="26" t="str">
        <f>IFERROR(__xludf.DUMMYFUNCTION("""COMPUTED_VALUE"""),"element,component[,property],expect")</f>
        <v>element,component[,property],expect</v>
      </c>
      <c r="C69" s="26" t="str">
        <f>IFERROR(__xludf.DUMMYFUNCTION("""COMPUTED_VALUE"""),"void")</f>
        <v>void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IFERROR(__xludf.DUMMYFUNCTION("""COMPUTED_VALUE"""),"getResultByKey")</f>
        <v>getResultByKey</v>
      </c>
      <c r="B70" s="26" t="str">
        <f>IFERROR(__xludf.DUMMYFUNCTION("""COMPUTED_VALUE"""),"element,component,key")</f>
        <v>element,component,key</v>
      </c>
      <c r="C70" s="26" t="str">
        <f>IFERROR(__xludf.DUMMYFUNCTION("""COMPUTED_VALUE"""),"String")</f>
        <v>String</v>
      </c>
      <c r="D70" s="26" t="str">
        <f>IFERROR(__xludf.DUMMYFUNCTION("""COMPUTED_VALUE"""),"key = //$.Page[0].Id")</f>
        <v>key = //$.Page[0].Id</v>
      </c>
      <c r="E70" s="26"/>
      <c r="F70" s="26" t="str">
        <f>IFERROR(__xludf.DUMMYFUNCTION("""COMPUTED_VALUE"""),"return value by key in json array object")</f>
        <v>return value by key in json array object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IFERROR(__xludf.DUMMYFUNCTION("""COMPUTED_VALUE"""),"returnPath")</f>
        <v>returnPath</v>
      </c>
      <c r="B71" s="26" t="str">
        <f>IFERROR(__xludf.DUMMYFUNCTION("""COMPUTED_VALUE"""),"element,component,key,expect")</f>
        <v>element,component,key,expect</v>
      </c>
      <c r="C71" s="26" t="str">
        <f>IFERROR(__xludf.DUMMYFUNCTION("""COMPUTED_VALUE"""),"void")</f>
        <v>void</v>
      </c>
      <c r="D71" s="26"/>
      <c r="E71" s="26"/>
      <c r="F71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IFERROR(__xludf.DUMMYFUNCTION("""COMPUTED_VALUE"""),"returnPathReplaceVariable")</f>
        <v>returnPathReplaceVariable</v>
      </c>
      <c r="B72" s="26" t="str">
        <f>IFERROR(__xludf.DUMMYFUNCTION("""COMPUTED_VALUE"""),"string, replaceStr")</f>
        <v>string, replaceStr</v>
      </c>
      <c r="C72" s="26" t="str">
        <f>IFERROR(__xludf.DUMMYFUNCTION("""COMPUTED_VALUE"""),"void")</f>
        <v>void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IFERROR(__xludf.DUMMYFUNCTION("""COMPUTED_VALUE"""),"returnPathFullName")</f>
        <v>returnPathFullName</v>
      </c>
      <c r="B73" s="26" t="str">
        <f>IFERROR(__xludf.DUMMYFUNCTION("""COMPUTED_VALUE"""),"element")</f>
        <v>element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IFERROR(__xludf.DUMMYFUNCTION("""COMPUTED_VALUE"""),"returnPathFullPath")</f>
        <v>returnPathFullPath</v>
      </c>
      <c r="B74" s="26" t="str">
        <f>IFERROR(__xludf.DUMMYFUNCTION("""COMPUTED_VALUE"""),"element")</f>
        <v>element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IFERROR(__xludf.DUMMYFUNCTION("""COMPUTED_VALUE"""),"returnPathContain")</f>
        <v>returnPathContain</v>
      </c>
      <c r="B75" s="26" t="str">
        <f>IFERROR(__xludf.DUMMYFUNCTION("""COMPUTED_VALUE"""),"element,component,key,expect")</f>
        <v>element,component,key,expect</v>
      </c>
      <c r="C75" s="26" t="str">
        <f>IFERROR(__xludf.DUMMYFUNCTION("""COMPUTED_VALUE"""),"void")</f>
        <v>void</v>
      </c>
      <c r="D75" s="26"/>
      <c r="E75" s="26"/>
      <c r="F75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IFERROR(__xludf.DUMMYFUNCTION("""COMPUTED_VALUE"""),"returnIndex")</f>
        <v>returnIndex</v>
      </c>
      <c r="B76" s="26" t="str">
        <f>IFERROR(__xludf.DUMMYFUNCTION("""COMPUTED_VALUE"""),"element,component,key,expect")</f>
        <v>element,component,key,expect</v>
      </c>
      <c r="C76" s="26" t="str">
        <f>IFERROR(__xludf.DUMMYFUNCTION("""COMPUTED_VALUE"""),"void")</f>
        <v>void</v>
      </c>
      <c r="D76" s="26"/>
      <c r="E76" s="26"/>
      <c r="F76" s="26" t="str">
        <f>IFERROR(__xludf.DUMMYFUNCTION("""COMPUTED_VALUE"""),"""index"" in variable file")</f>
        <v>"index" in variable file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IFERROR(__xludf.DUMMYFUNCTION("""COMPUTED_VALUE"""),"getSentenceByText")</f>
        <v>getSentenceByText</v>
      </c>
      <c r="B77" s="26" t="str">
        <f>IFERROR(__xludf.DUMMYFUNCTION("""COMPUTED_VALUE"""),"element,component[,split string]")</f>
        <v>element,component[,split string]</v>
      </c>
      <c r="C77" s="26" t="str">
        <f>IFERROR(__xludf.DUMMYFUNCTION("""COMPUTED_VALUE"""),"String")</f>
        <v>String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IFERROR(__xludf.DUMMYFUNCTION("""COMPUTED_VALUE"""),"setTagGameObject")</f>
        <v>setTagGameObject</v>
      </c>
      <c r="B78" s="26" t="str">
        <f>IFERROR(__xludf.DUMMYFUNCTION("""COMPUTED_VALUE"""),"element,tagName")</f>
        <v>element,tagName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IFERROR(__xludf.DUMMYFUNCTION("""COMPUTED_VALUE"""),"drag")</f>
        <v>drag</v>
      </c>
      <c r="B79" s="26" t="str">
        <f>IFERROR(__xludf.DUMMYFUNCTION("""COMPUTED_VALUE"""),"element1,element2")</f>
        <v>element1,element2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IFERROR(__xludf.DUMMYFUNCTION("""COMPUTED_VALUE"""),"returnChooseTopic")</f>
        <v>returnChooseTopic</v>
      </c>
      <c r="B80" s="26" t="str">
        <f>IFERROR(__xludf.DUMMYFUNCTION("""COMPUTED_VALUE"""),"from,to,exception,part")</f>
        <v>from,to,exception,part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IFERROR(__xludf.DUMMYFUNCTION("""COMPUTED_VALUE"""),"returnChooseTopic")</f>
        <v>returnChooseTopic</v>
      </c>
      <c r="B81" s="26" t="str">
        <f>IFERROR(__xludf.DUMMYFUNCTION("""COMPUTED_VALUE"""),"part")</f>
        <v>part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IFERROR(__xludf.DUMMYFUNCTION("""COMPUTED_VALUE"""),"deFindModeRunTestCase")</f>
        <v>deFindModeRunTestCase</v>
      </c>
      <c r="B82" s="26" t="str">
        <f>IFERROR(__xludf.DUMMYFUNCTION("""COMPUTED_VALUE"""),"key,sheetName,from,to")</f>
        <v>key,sheetName,from,to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IFERROR(__xludf.DUMMYFUNCTION("""COMPUTED_VALUE"""),"returnModeTC")</f>
        <v>returnModeTC</v>
      </c>
      <c r="B83" s="26" t="str">
        <f>IFERROR(__xludf.DUMMYFUNCTION("""COMPUTED_VALUE"""),"sheetName,to,expected,contain")</f>
        <v>sheetName,to,expected,contain</v>
      </c>
      <c r="C83" s="26" t="str">
        <f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IFERROR(__xludf.DUMMYFUNCTION("""COMPUTED_VALUE"""),"ignoreScript")</f>
        <v>ignoreScript</v>
      </c>
      <c r="B84" s="26" t="str">
        <f>IFERROR(__xludf.DUMMYFUNCTION("""COMPUTED_VALUE"""),"number,to,sheetName,text")</f>
        <v>number,to,sheetName,text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IFERROR(__xludf.DUMMYFUNCTION("""COMPUTED_VALUE"""),"setRunModeTC")</f>
        <v>setRunModeTC</v>
      </c>
      <c r="B85" s="26" t="str">
        <f>IFERROR(__xludf.DUMMYFUNCTION("""COMPUTED_VALUE"""),"from,to,exception")</f>
        <v>from,to,exception</v>
      </c>
      <c r="C85" s="26" t="str">
        <f>IFERROR(__xludf.DUMMYFUNCTION("""COMPUTED_VALUE"""),"void")</f>
        <v>void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IFERROR(__xludf.DUMMYFUNCTION("""COMPUTED_VALUE"""),"setIndexVariableFile")</f>
        <v>setIndexVariableFile</v>
      </c>
      <c r="B86" s="26" t="str">
        <f>IFERROR(__xludf.DUMMYFUNCTION("""COMPUTED_VALUE"""),"index")</f>
        <v>index</v>
      </c>
      <c r="C86" s="26" t="str">
        <f>IFERROR(__xludf.DUMMYFUNCTION("""COMPUTED_VALUE"""),"void")</f>
        <v>void</v>
      </c>
      <c r="D86" s="26"/>
      <c r="E86" s="26"/>
      <c r="F86" s="26" t="str">
        <f>IFERROR(__xludf.DUMMYFUNCTION("""COMPUTED_VALUE"""),"set value for ""index"" in variable field")</f>
        <v>set value for "index" in variable field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IFERROR(__xludf.DUMMYFUNCTION("""COMPUTED_VALUE"""),"setVariableFile")</f>
        <v>setVariableFile</v>
      </c>
      <c r="B87" s="26" t="str">
        <f>IFERROR(__xludf.DUMMYFUNCTION("""COMPUTED_VALUE"""),"key(exist),value")</f>
        <v>key(exist),value</v>
      </c>
      <c r="C87" s="26" t="str">
        <f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IFERROR(__xludf.DUMMYFUNCTION("""COMPUTED_VALUE"""),"addIndexVariableFile")</f>
        <v>addIndexVariableFile</v>
      </c>
      <c r="B88" s="26" t="str">
        <f>IFERROR(__xludf.DUMMYFUNCTION("""COMPUTED_VALUE"""),"add")</f>
        <v>add</v>
      </c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IFERROR(__xludf.DUMMYFUNCTION("""COMPUTED_VALUE"""),"changeModeTC")</f>
        <v>changeModeTC</v>
      </c>
      <c r="B89" s="26" t="str">
        <f>IFERROR(__xludf.DUMMYFUNCTION("""COMPUTED_VALUE"""),"keyWord,locator,component,tcRow,expected")</f>
        <v>keyWord,locator,component,tcRow,expected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IFERROR(__xludf.DUMMYFUNCTION("""COMPUTED_VALUE"""),"changeModeTC")</f>
        <v>changeModeTC</v>
      </c>
      <c r="B90" s="26" t="str">
        <f>IFERROR(__xludf.DUMMYFUNCTION("""COMPUTED_VALUE"""),"variableKey,runYes,runNo,expect")</f>
        <v>variableKey,runYes,runNo,expect</v>
      </c>
      <c r="C90" s="26" t="str">
        <f>IFERROR(__xludf.DUMMYFUNCTION("""COMPUTED_VALUE"""),"void")</f>
        <v>void</v>
      </c>
      <c r="D90" s="26"/>
      <c r="E90" s="26"/>
      <c r="F90" s="26" t="str">
        <f>IFERROR(__xludf.DUMMYFUNCTION("""COMPUTED_VALUE"""),"runYes: row tc modeyes")</f>
        <v>runYes: row tc modeyes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IFERROR(__xludf.DUMMYFUNCTION("""COMPUTED_VALUE"""),"changeModeTCSetTrue")</f>
        <v>changeModeTCSetTrue</v>
      </c>
      <c r="B91" s="26" t="str">
        <f>IFERROR(__xludf.DUMMYFUNCTION("""COMPUTED_VALUE"""),"(String actual,String tcRow,String expect)")</f>
        <v>(String actual,String tcRow,String expect)</v>
      </c>
      <c r="C91" s="26" t="str">
        <f>IFERROR(__xludf.DUMMYFUNCTION("""COMPUTED_VALUE"""),"void")</f>
        <v>void</v>
      </c>
      <c r="D91" s="26"/>
      <c r="E91" s="26"/>
      <c r="F91" s="26" t="str">
        <f>IFERROR(__xludf.DUMMYFUNCTION("""COMPUTED_VALUE"""),"actual check equal expect if true tcRow set mode run YES")</f>
        <v>actual check equal expect if true tcRow set mode run YES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IFERROR(__xludf.DUMMYFUNCTION("""COMPUTED_VALUE"""),"changeModeTCSetFail")</f>
        <v>changeModeTCSetFail</v>
      </c>
      <c r="B92" s="26" t="str">
        <f>IFERROR(__xludf.DUMMYFUNCTION("""COMPUTED_VALUE"""),"(String actual,String tcRow,String expect)")</f>
        <v>(String actual,String tcRow,String expect)</v>
      </c>
      <c r="C92" s="26" t="str">
        <f>IFERROR(__xludf.DUMMYFUNCTION("""COMPUTED_VALUE"""),"void")</f>
        <v>void</v>
      </c>
      <c r="D92" s="26"/>
      <c r="E92" s="26"/>
      <c r="F92" s="26" t="str">
        <f>IFERROR(__xludf.DUMMYFUNCTION("""COMPUTED_VALUE"""),"actual check equal expect if true tcRow set mode run NO")</f>
        <v>actual check equal expect if true tcRow set mode run NO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IFERROR(__xludf.DUMMYFUNCTION("""COMPUTED_VALUE"""),"isElementDisplay")</f>
        <v>isElementDisplay</v>
      </c>
      <c r="B93" s="26" t="str">
        <f>IFERROR(__xludf.DUMMYFUNCTION("""COMPUTED_VALUE"""),"element[,strSplit]")</f>
        <v>element[,strSplit]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IFERROR(__xludf.DUMMYFUNCTION("""COMPUTED_VALUE"""),"addTagForObject")</f>
        <v>addTagForObject</v>
      </c>
      <c r="B94" s="26" t="str">
        <f>IFERROR(__xludf.DUMMYFUNCTION("""COMPUTED_VALUE"""),"element,newTag")</f>
        <v>element,newTag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IFERROR(__xludf.DUMMYFUNCTION("""COMPUTED_VALUE"""),"pause")</f>
        <v>pause</v>
      </c>
      <c r="B95" s="26"/>
      <c r="C95" s="26" t="str">
        <f>IFERROR(__xludf.DUMMYFUNCTION("""COMPUTED_VALUE"""),"void")</f>
        <v>void</v>
      </c>
      <c r="D95" s="26"/>
      <c r="E95" s="26"/>
      <c r="F95" s="26" t="str">
        <f>IFERROR(__xludf.DUMMYFUNCTION("""COMPUTED_VALUE"""),"pause program")</f>
        <v>pause program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IFERROR(__xludf.DUMMYFUNCTION("""COMPUTED_VALUE"""),"resume")</f>
        <v>resume</v>
      </c>
      <c r="B96" s="26"/>
      <c r="C96" s="26" t="str">
        <f>IFERROR(__xludf.DUMMYFUNCTION("""COMPUTED_VALUE"""),"void")</f>
        <v>void</v>
      </c>
      <c r="D96" s="26"/>
      <c r="E96" s="26"/>
      <c r="F96" s="26" t="str">
        <f>IFERROR(__xludf.DUMMYFUNCTION("""COMPUTED_VALUE"""),"unpause program")</f>
        <v>unpause program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IFERROR(__xludf.DUMMYFUNCTION("""COMPUTED_VALUE"""),"getAudiosSource")</f>
        <v>getAudiosSource</v>
      </c>
      <c r="B97" s="26" t="str">
        <f>IFERROR(__xludf.DUMMYFUNCTION("""COMPUTED_VALUE"""),"element,expect")</f>
        <v>element,expect</v>
      </c>
      <c r="C97" s="26" t="str">
        <f>IFERROR(__xludf.DUMMYFUNCTION("""COMPUTED_VALUE"""),"String")</f>
        <v>String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IFERROR(__xludf.DUMMYFUNCTION("""COMPUTED_VALUE"""),"getAudiosSourceByTime")</f>
        <v>getAudiosSourceByTime</v>
      </c>
      <c r="B98" s="26" t="str">
        <f>IFERROR(__xludf.DUMMYFUNCTION("""COMPUTED_VALUE"""),"element,second,expect")</f>
        <v>element,second,expect</v>
      </c>
      <c r="C98" s="26" t="str">
        <f>IFERROR(__xludf.DUMMYFUNCTION("""COMPUTED_VALUE"""),"String")</f>
        <v>String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IFERROR(__xludf.DUMMYFUNCTION("""COMPUTED_VALUE"""),"getAudiosSourceByLocator")</f>
        <v>getAudiosSourceByLocator</v>
      </c>
      <c r="B99" s="26" t="str">
        <f>IFERROR(__xludf.DUMMYFUNCTION("""COMPUTED_VALUE"""),"element1,element2,expect")</f>
        <v>element1,element2,expect</v>
      </c>
      <c r="C99" s="26" t="str">
        <f>IFERROR(__xludf.DUMMYFUNCTION("""COMPUTED_VALUE"""),"String")</f>
        <v>String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IFERROR(__xludf.DUMMYFUNCTION("""COMPUTED_VALUE"""),"deFindAnswerDienThe")</f>
        <v>deFindAnswerDienThe</v>
      </c>
      <c r="B100" s="26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26" t="str">
        <f>IFERROR(__xludf.DUMMYFUNCTION("""COMPUTED_VALUE"""),"void")</f>
        <v>void</v>
      </c>
      <c r="D100" s="26"/>
      <c r="E100" s="26"/>
      <c r="F100" s="26" t="str">
        <f>IFERROR(__xludf.DUMMYFUNCTION("""COMPUTED_VALUE"""),"return value locator1 in $.path in variable file")</f>
        <v>return value locator1 in $.path in variable file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IFERROR(__xludf.DUMMYFUNCTION("""COMPUTED_VALUE"""),"getElementDisplayInScene")</f>
        <v>getElementDisplayInScene</v>
      </c>
      <c r="B101" s="26" t="str">
        <f>IFERROR(__xludf.DUMMYFUNCTION("""COMPUTED_VALUE"""),"strAdd,expect")</f>
        <v>strAdd,expect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IFERROR(__xludf.DUMMYFUNCTION("""COMPUTED_VALUE"""),"isElementsDisplay")</f>
        <v>isElementsDisplay</v>
      </c>
      <c r="B102" s="26" t="str">
        <f>IFERROR(__xludf.DUMMYFUNCTION("""COMPUTED_VALUE"""),"strSplit,locator")</f>
        <v>strSplit,locator</v>
      </c>
      <c r="C102" s="26" t="str">
        <f>IFERROR(__xludf.DUMMYFUNCTION("""COMPUTED_VALUE"""),"String")</f>
        <v>String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IFERROR(__xludf.DUMMYFUNCTION("""COMPUTED_VALUE"""),"swipeMap")</f>
        <v>swipeMap</v>
      </c>
      <c r="B103" s="26" t="str">
        <f>IFERROR(__xludf.DUMMYFUNCTION("""COMPUTED_VALUE"""),"locator,component,property,key,expect")</f>
        <v>locator,component,property,key,expect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IFERROR(__xludf.DUMMYFUNCTION("""COMPUTED_VALUE"""),"key file data to get list leson")</f>
        <v>key file data to get list leson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