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UIPERS\Desktop\SIR\"/>
    </mc:Choice>
  </mc:AlternateContent>
  <bookViews>
    <workbookView xWindow="1005" yWindow="195" windowWidth="20730" windowHeight="11760" tabRatio="500"/>
  </bookViews>
  <sheets>
    <sheet name="norandom" sheetId="6" r:id="rId1"/>
    <sheet name="+Treat" sheetId="5" r:id="rId2"/>
    <sheet name="SCENARIOS" sheetId="7" r:id="rId3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8" i="7" l="1"/>
  <c r="C28" i="7"/>
  <c r="D23" i="7"/>
  <c r="C23" i="7"/>
  <c r="C18" i="7"/>
  <c r="D18" i="7"/>
  <c r="B18" i="7"/>
  <c r="A5" i="5"/>
  <c r="D11" i="5" s="1"/>
  <c r="A5" i="6"/>
  <c r="D11" i="6" s="1"/>
  <c r="B11" i="6" s="1"/>
  <c r="C11" i="6"/>
  <c r="I11" i="6"/>
  <c r="R11" i="6"/>
  <c r="E11" i="6"/>
  <c r="F11" i="6" s="1"/>
  <c r="G11" i="6" l="1"/>
  <c r="H11" i="6" s="1"/>
  <c r="B11" i="5"/>
  <c r="I11" i="5"/>
  <c r="J11" i="6"/>
  <c r="L11" i="6" s="1"/>
  <c r="K11" i="6" l="1"/>
  <c r="M11" i="6" s="1"/>
  <c r="J11" i="5"/>
  <c r="L11" i="5" s="1"/>
  <c r="K11" i="5"/>
  <c r="M11" i="5" s="1"/>
  <c r="N11" i="6"/>
  <c r="O11" i="6" s="1"/>
  <c r="C11" i="5"/>
  <c r="R11" i="5"/>
  <c r="Q11" i="6"/>
  <c r="N11" i="5" l="1"/>
  <c r="O11" i="5" s="1"/>
  <c r="P11" i="5" s="1"/>
  <c r="D12" i="5" s="1"/>
  <c r="P11" i="6"/>
  <c r="D12" i="6" s="1"/>
  <c r="E11" i="5"/>
  <c r="F11" i="5" s="1"/>
  <c r="G11" i="5" l="1"/>
  <c r="H11" i="5" s="1"/>
  <c r="I12" i="5"/>
  <c r="I12" i="6"/>
  <c r="B12" i="6"/>
  <c r="J12" i="5" l="1"/>
  <c r="L12" i="5" s="1"/>
  <c r="K12" i="5"/>
  <c r="M12" i="5" s="1"/>
  <c r="J12" i="6"/>
  <c r="L12" i="6" s="1"/>
  <c r="K12" i="6"/>
  <c r="M12" i="6" s="1"/>
  <c r="C12" i="6"/>
  <c r="R12" i="6"/>
  <c r="Q11" i="5"/>
  <c r="N12" i="5" l="1"/>
  <c r="O12" i="5" s="1"/>
  <c r="E12" i="6"/>
  <c r="F12" i="6" s="1"/>
  <c r="N12" i="6"/>
  <c r="O12" i="6" s="1"/>
  <c r="B12" i="5"/>
  <c r="C12" i="5" s="1"/>
  <c r="P12" i="5" l="1"/>
  <c r="D13" i="5" s="1"/>
  <c r="E12" i="5"/>
  <c r="F12" i="5" s="1"/>
  <c r="R12" i="5"/>
  <c r="G12" i="6"/>
  <c r="H12" i="6"/>
  <c r="P12" i="6"/>
  <c r="D13" i="6" s="1"/>
  <c r="B13" i="6" l="1"/>
  <c r="I13" i="6"/>
  <c r="Q12" i="6"/>
  <c r="G12" i="5"/>
  <c r="H12" i="5" s="1"/>
  <c r="I13" i="5"/>
  <c r="J13" i="6" l="1"/>
  <c r="L13" i="6" s="1"/>
  <c r="C13" i="6"/>
  <c r="R13" i="6"/>
  <c r="Q12" i="5"/>
  <c r="J13" i="5"/>
  <c r="L13" i="5" s="1"/>
  <c r="K13" i="5" l="1"/>
  <c r="M13" i="5" s="1"/>
  <c r="N13" i="5" s="1"/>
  <c r="O13" i="5" s="1"/>
  <c r="E13" i="6"/>
  <c r="F13" i="6" s="1"/>
  <c r="K13" i="6"/>
  <c r="M13" i="6" s="1"/>
  <c r="N13" i="6" s="1"/>
  <c r="O13" i="6" s="1"/>
  <c r="P13" i="6" l="1"/>
  <c r="D14" i="6" s="1"/>
  <c r="B13" i="5"/>
  <c r="C13" i="5" s="1"/>
  <c r="G13" i="6"/>
  <c r="H13" i="6" s="1"/>
  <c r="R13" i="5" l="1"/>
  <c r="P13" i="5"/>
  <c r="D14" i="5" s="1"/>
  <c r="E13" i="5"/>
  <c r="F13" i="5" s="1"/>
  <c r="Q13" i="6"/>
  <c r="B14" i="6"/>
  <c r="I14" i="6"/>
  <c r="G13" i="5" l="1"/>
  <c r="C14" i="6"/>
  <c r="R14" i="6"/>
  <c r="I14" i="5"/>
  <c r="J14" i="6"/>
  <c r="L14" i="6" s="1"/>
  <c r="J14" i="5" l="1"/>
  <c r="L14" i="5" s="1"/>
  <c r="K14" i="5"/>
  <c r="M14" i="5" s="1"/>
  <c r="E14" i="6"/>
  <c r="F14" i="6" s="1"/>
  <c r="K14" i="6"/>
  <c r="M14" i="6" s="1"/>
  <c r="N14" i="6" s="1"/>
  <c r="O14" i="6" s="1"/>
  <c r="H13" i="5"/>
  <c r="Q13" i="5" s="1"/>
  <c r="P14" i="6" l="1"/>
  <c r="D15" i="6" s="1"/>
  <c r="G14" i="6"/>
  <c r="H14" i="6"/>
  <c r="N14" i="5"/>
  <c r="O14" i="5" s="1"/>
  <c r="B14" i="5" l="1"/>
  <c r="C14" i="5" s="1"/>
  <c r="Q14" i="6"/>
  <c r="I15" i="6"/>
  <c r="B15" i="6"/>
  <c r="J15" i="6" l="1"/>
  <c r="L15" i="6" s="1"/>
  <c r="C15" i="6"/>
  <c r="R15" i="6"/>
  <c r="P14" i="5"/>
  <c r="D15" i="5" s="1"/>
  <c r="E14" i="5"/>
  <c r="F14" i="5" s="1"/>
  <c r="R14" i="5"/>
  <c r="G14" i="5" l="1"/>
  <c r="E15" i="6"/>
  <c r="F15" i="6" s="1"/>
  <c r="I15" i="5"/>
  <c r="K15" i="6"/>
  <c r="M15" i="6" s="1"/>
  <c r="N15" i="6" s="1"/>
  <c r="O15" i="6" s="1"/>
  <c r="P15" i="6" l="1"/>
  <c r="D16" i="6" s="1"/>
  <c r="G15" i="6"/>
  <c r="H15" i="6" s="1"/>
  <c r="J15" i="5"/>
  <c r="L15" i="5" s="1"/>
  <c r="K15" i="5"/>
  <c r="M15" i="5" s="1"/>
  <c r="H14" i="5"/>
  <c r="Q14" i="5" s="1"/>
  <c r="N15" i="5" l="1"/>
  <c r="O15" i="5" s="1"/>
  <c r="Q15" i="6"/>
  <c r="I16" i="6"/>
  <c r="B16" i="6"/>
  <c r="C16" i="6" l="1"/>
  <c r="R16" i="6"/>
  <c r="J16" i="6"/>
  <c r="L16" i="6" s="1"/>
  <c r="B15" i="5"/>
  <c r="C15" i="5" s="1"/>
  <c r="P15" i="5" l="1"/>
  <c r="D16" i="5" s="1"/>
  <c r="E15" i="5"/>
  <c r="F15" i="5" s="1"/>
  <c r="R15" i="5"/>
  <c r="K16" i="6"/>
  <c r="M16" i="6" s="1"/>
  <c r="N16" i="6" s="1"/>
  <c r="O16" i="6" s="1"/>
  <c r="E16" i="6"/>
  <c r="F16" i="6" s="1"/>
  <c r="P16" i="6" l="1"/>
  <c r="D17" i="6" s="1"/>
  <c r="G16" i="6"/>
  <c r="H16" i="6"/>
  <c r="G15" i="5"/>
  <c r="H15" i="5" s="1"/>
  <c r="I16" i="5"/>
  <c r="Q16" i="6" l="1"/>
  <c r="Q15" i="5"/>
  <c r="I17" i="6"/>
  <c r="B17" i="6"/>
  <c r="J16" i="5"/>
  <c r="L16" i="5" s="1"/>
  <c r="C17" i="6" l="1"/>
  <c r="R17" i="6"/>
  <c r="J17" i="6"/>
  <c r="L17" i="6" s="1"/>
  <c r="K16" i="5"/>
  <c r="M16" i="5" s="1"/>
  <c r="N16" i="5" s="1"/>
  <c r="O16" i="5" s="1"/>
  <c r="B16" i="5" l="1"/>
  <c r="C16" i="5" s="1"/>
  <c r="K17" i="6"/>
  <c r="M17" i="6" s="1"/>
  <c r="N17" i="6" s="1"/>
  <c r="O17" i="6" s="1"/>
  <c r="E17" i="6"/>
  <c r="F17" i="6" s="1"/>
  <c r="P17" i="6" l="1"/>
  <c r="D18" i="6" s="1"/>
  <c r="G17" i="6"/>
  <c r="P16" i="5"/>
  <c r="D17" i="5" s="1"/>
  <c r="E16" i="5"/>
  <c r="F16" i="5" s="1"/>
  <c r="R16" i="5"/>
  <c r="G16" i="5" l="1"/>
  <c r="H16" i="5" s="1"/>
  <c r="I17" i="5"/>
  <c r="H17" i="6"/>
  <c r="Q17" i="6" s="1"/>
  <c r="I18" i="6"/>
  <c r="B18" i="6"/>
  <c r="K18" i="6" l="1"/>
  <c r="M18" i="6" s="1"/>
  <c r="J18" i="6"/>
  <c r="L18" i="6" s="1"/>
  <c r="J17" i="5"/>
  <c r="L17" i="5" s="1"/>
  <c r="C18" i="6"/>
  <c r="R18" i="6"/>
  <c r="Q16" i="5"/>
  <c r="E18" i="6" l="1"/>
  <c r="F18" i="6" s="1"/>
  <c r="K17" i="5"/>
  <c r="M17" i="5" s="1"/>
  <c r="N17" i="5" s="1"/>
  <c r="O17" i="5" s="1"/>
  <c r="N18" i="6"/>
  <c r="O18" i="6" s="1"/>
  <c r="B17" i="5" l="1"/>
  <c r="C17" i="5" s="1"/>
  <c r="P18" i="6"/>
  <c r="D19" i="6" s="1"/>
  <c r="G18" i="6"/>
  <c r="H18" i="6"/>
  <c r="B19" i="6" l="1"/>
  <c r="I19" i="6"/>
  <c r="Q18" i="6"/>
  <c r="P17" i="5"/>
  <c r="D18" i="5" s="1"/>
  <c r="E17" i="5"/>
  <c r="F17" i="5" s="1"/>
  <c r="R17" i="5"/>
  <c r="I18" i="5" l="1"/>
  <c r="G17" i="5"/>
  <c r="J19" i="6"/>
  <c r="L19" i="6" s="1"/>
  <c r="C19" i="6"/>
  <c r="R19" i="6"/>
  <c r="E19" i="6" l="1"/>
  <c r="F19" i="6" s="1"/>
  <c r="K19" i="6"/>
  <c r="M19" i="6" s="1"/>
  <c r="N19" i="6" s="1"/>
  <c r="O19" i="6" s="1"/>
  <c r="H17" i="5"/>
  <c r="Q17" i="5" s="1"/>
  <c r="J18" i="5"/>
  <c r="L18" i="5" s="1"/>
  <c r="P19" i="6" l="1"/>
  <c r="D20" i="6" s="1"/>
  <c r="K18" i="5"/>
  <c r="M18" i="5" s="1"/>
  <c r="N18" i="5" s="1"/>
  <c r="O18" i="5" s="1"/>
  <c r="G19" i="6"/>
  <c r="H19" i="6"/>
  <c r="B18" i="5" l="1"/>
  <c r="C18" i="5" s="1"/>
  <c r="Q19" i="6"/>
  <c r="I20" i="6"/>
  <c r="B20" i="6"/>
  <c r="C20" i="6" l="1"/>
  <c r="R20" i="6"/>
  <c r="J20" i="6"/>
  <c r="L20" i="6" s="1"/>
  <c r="P18" i="5"/>
  <c r="D19" i="5" s="1"/>
  <c r="E18" i="5"/>
  <c r="F18" i="5" s="1"/>
  <c r="R18" i="5"/>
  <c r="G18" i="5" l="1"/>
  <c r="H18" i="5" s="1"/>
  <c r="I19" i="5"/>
  <c r="E20" i="6"/>
  <c r="F20" i="6" s="1"/>
  <c r="K20" i="6"/>
  <c r="M20" i="6" s="1"/>
  <c r="N20" i="6" s="1"/>
  <c r="O20" i="6" s="1"/>
  <c r="P20" i="6" l="1"/>
  <c r="D21" i="6" s="1"/>
  <c r="G20" i="6"/>
  <c r="H20" i="6" s="1"/>
  <c r="J19" i="5"/>
  <c r="L19" i="5" s="1"/>
  <c r="K19" i="5"/>
  <c r="M19" i="5" s="1"/>
  <c r="Q18" i="5"/>
  <c r="N19" i="5" l="1"/>
  <c r="O19" i="5" s="1"/>
  <c r="Q20" i="6"/>
  <c r="B21" i="6"/>
  <c r="I21" i="6"/>
  <c r="C21" i="6" l="1"/>
  <c r="R21" i="6"/>
  <c r="K21" i="6"/>
  <c r="M21" i="6" s="1"/>
  <c r="J21" i="6"/>
  <c r="L21" i="6" s="1"/>
  <c r="B19" i="5"/>
  <c r="C19" i="5" s="1"/>
  <c r="R19" i="5" l="1"/>
  <c r="P19" i="5"/>
  <c r="D20" i="5" s="1"/>
  <c r="E19" i="5"/>
  <c r="F19" i="5" s="1"/>
  <c r="N21" i="6"/>
  <c r="O21" i="6" s="1"/>
  <c r="E21" i="6"/>
  <c r="F21" i="6" s="1"/>
  <c r="P21" i="6"/>
  <c r="D22" i="6" s="1"/>
  <c r="G19" i="5" l="1"/>
  <c r="G21" i="6"/>
  <c r="I22" i="6"/>
  <c r="B22" i="6"/>
  <c r="C22" i="6" s="1"/>
  <c r="I20" i="5"/>
  <c r="H21" i="6" l="1"/>
  <c r="Q21" i="6" s="1"/>
  <c r="J20" i="5"/>
  <c r="L20" i="5" s="1"/>
  <c r="J22" i="6"/>
  <c r="L22" i="6" s="1"/>
  <c r="K22" i="6"/>
  <c r="M22" i="6" s="1"/>
  <c r="H19" i="5"/>
  <c r="Q19" i="5" s="1"/>
  <c r="R22" i="6"/>
  <c r="E22" i="6"/>
  <c r="F22" i="6" s="1"/>
  <c r="N22" i="6" l="1"/>
  <c r="O22" i="6" s="1"/>
  <c r="K20" i="5"/>
  <c r="M20" i="5" s="1"/>
  <c r="N20" i="5" s="1"/>
  <c r="O20" i="5" s="1"/>
  <c r="G22" i="6"/>
  <c r="B20" i="5" l="1"/>
  <c r="C20" i="5" s="1"/>
  <c r="H22" i="6"/>
  <c r="Q22" i="6" s="1"/>
  <c r="P22" i="6"/>
  <c r="D23" i="6" s="1"/>
  <c r="I23" i="6" l="1"/>
  <c r="B23" i="6"/>
  <c r="P20" i="5"/>
  <c r="D21" i="5" s="1"/>
  <c r="E20" i="5"/>
  <c r="F20" i="5" s="1"/>
  <c r="R20" i="5"/>
  <c r="G20" i="5" l="1"/>
  <c r="H20" i="5" s="1"/>
  <c r="I21" i="5"/>
  <c r="C23" i="6"/>
  <c r="R23" i="6"/>
  <c r="K23" i="6"/>
  <c r="M23" i="6" s="1"/>
  <c r="J23" i="6"/>
  <c r="L23" i="6" s="1"/>
  <c r="E23" i="6" l="1"/>
  <c r="F23" i="6" s="1"/>
  <c r="J21" i="5"/>
  <c r="L21" i="5" s="1"/>
  <c r="N23" i="6"/>
  <c r="O23" i="6" s="1"/>
  <c r="Q20" i="5"/>
  <c r="K21" i="5" l="1"/>
  <c r="M21" i="5" s="1"/>
  <c r="N21" i="5" s="1"/>
  <c r="O21" i="5" s="1"/>
  <c r="G23" i="6"/>
  <c r="P23" i="6"/>
  <c r="D24" i="6" s="1"/>
  <c r="B21" i="5" l="1"/>
  <c r="C21" i="5" s="1"/>
  <c r="B24" i="6"/>
  <c r="I24" i="6"/>
  <c r="H23" i="6"/>
  <c r="Q23" i="6" s="1"/>
  <c r="J24" i="6" l="1"/>
  <c r="L24" i="6" s="1"/>
  <c r="C24" i="6"/>
  <c r="R24" i="6"/>
  <c r="P21" i="5"/>
  <c r="D22" i="5" s="1"/>
  <c r="E21" i="5"/>
  <c r="F21" i="5" s="1"/>
  <c r="R21" i="5"/>
  <c r="I22" i="5" l="1"/>
  <c r="G21" i="5"/>
  <c r="E24" i="6"/>
  <c r="F24" i="6" s="1"/>
  <c r="N24" i="6"/>
  <c r="O24" i="6" s="1"/>
  <c r="K24" i="6"/>
  <c r="M24" i="6" s="1"/>
  <c r="G24" i="6" l="1"/>
  <c r="H24" i="6" s="1"/>
  <c r="H21" i="5"/>
  <c r="Q21" i="5" s="1"/>
  <c r="J22" i="5"/>
  <c r="L22" i="5" s="1"/>
  <c r="K22" i="5"/>
  <c r="M22" i="5" s="1"/>
  <c r="P24" i="6"/>
  <c r="D25" i="6" s="1"/>
  <c r="N22" i="5" l="1"/>
  <c r="O22" i="5" s="1"/>
  <c r="Q24" i="6"/>
  <c r="I25" i="6"/>
  <c r="B25" i="6"/>
  <c r="C25" i="6" l="1"/>
  <c r="R25" i="6"/>
  <c r="J25" i="6"/>
  <c r="L25" i="6" s="1"/>
  <c r="B22" i="5"/>
  <c r="C22" i="5" s="1"/>
  <c r="P22" i="5" l="1"/>
  <c r="D23" i="5" s="1"/>
  <c r="E22" i="5"/>
  <c r="F22" i="5" s="1"/>
  <c r="R22" i="5"/>
  <c r="K25" i="6"/>
  <c r="M25" i="6" s="1"/>
  <c r="N25" i="6" s="1"/>
  <c r="O25" i="6" s="1"/>
  <c r="E25" i="6"/>
  <c r="F25" i="6" s="1"/>
  <c r="P25" i="6" l="1"/>
  <c r="D26" i="6" s="1"/>
  <c r="G25" i="6"/>
  <c r="H25" i="6"/>
  <c r="G22" i="5"/>
  <c r="I23" i="5"/>
  <c r="Q25" i="6" l="1"/>
  <c r="H22" i="5"/>
  <c r="Q22" i="5" s="1"/>
  <c r="I26" i="6"/>
  <c r="B26" i="6"/>
  <c r="J23" i="5"/>
  <c r="L23" i="5" s="1"/>
  <c r="K23" i="5" l="1"/>
  <c r="M23" i="5" s="1"/>
  <c r="N23" i="5" s="1"/>
  <c r="O23" i="5" s="1"/>
  <c r="C26" i="6"/>
  <c r="R26" i="6"/>
  <c r="K26" i="6"/>
  <c r="M26" i="6" s="1"/>
  <c r="J26" i="6"/>
  <c r="L26" i="6" s="1"/>
  <c r="B23" i="5" l="1"/>
  <c r="C23" i="5" s="1"/>
  <c r="N26" i="6"/>
  <c r="O26" i="6" s="1"/>
  <c r="P26" i="6"/>
  <c r="D27" i="6" s="1"/>
  <c r="E26" i="6"/>
  <c r="F26" i="6" s="1"/>
  <c r="B27" i="6" l="1"/>
  <c r="C27" i="6" s="1"/>
  <c r="I27" i="6"/>
  <c r="G26" i="6"/>
  <c r="R27" i="6"/>
  <c r="P23" i="5"/>
  <c r="D24" i="5" s="1"/>
  <c r="E23" i="5"/>
  <c r="F23" i="5" s="1"/>
  <c r="R23" i="5"/>
  <c r="I24" i="5" l="1"/>
  <c r="H26" i="6"/>
  <c r="Q26" i="6" s="1"/>
  <c r="J27" i="6"/>
  <c r="L27" i="6" s="1"/>
  <c r="K27" i="6"/>
  <c r="M27" i="6" s="1"/>
  <c r="E27" i="6"/>
  <c r="F27" i="6" s="1"/>
  <c r="G23" i="5"/>
  <c r="N27" i="6" l="1"/>
  <c r="O27" i="6" s="1"/>
  <c r="J24" i="5"/>
  <c r="L24" i="5" s="1"/>
  <c r="K24" i="5"/>
  <c r="M24" i="5" s="1"/>
  <c r="H23" i="5"/>
  <c r="Q23" i="5" s="1"/>
  <c r="G27" i="6"/>
  <c r="N24" i="5" l="1"/>
  <c r="O24" i="5" s="1"/>
  <c r="H27" i="6"/>
  <c r="Q27" i="6" s="1"/>
  <c r="P27" i="6"/>
  <c r="D28" i="6" s="1"/>
  <c r="I28" i="6" l="1"/>
  <c r="B28" i="6"/>
  <c r="B24" i="5"/>
  <c r="C24" i="5" s="1"/>
  <c r="R24" i="5" l="1"/>
  <c r="C28" i="6"/>
  <c r="R28" i="6"/>
  <c r="P24" i="5"/>
  <c r="D25" i="5" s="1"/>
  <c r="E24" i="5"/>
  <c r="F24" i="5" s="1"/>
  <c r="J28" i="6"/>
  <c r="L28" i="6" s="1"/>
  <c r="K28" i="6"/>
  <c r="M28" i="6" s="1"/>
  <c r="G24" i="5" l="1"/>
  <c r="N28" i="6"/>
  <c r="O28" i="6" s="1"/>
  <c r="P28" i="6"/>
  <c r="D29" i="6" s="1"/>
  <c r="E28" i="6"/>
  <c r="F28" i="6" s="1"/>
  <c r="I25" i="5"/>
  <c r="J25" i="5" l="1"/>
  <c r="L25" i="5" s="1"/>
  <c r="K25" i="5"/>
  <c r="M25" i="5" s="1"/>
  <c r="G28" i="6"/>
  <c r="H28" i="6" s="1"/>
  <c r="B29" i="6"/>
  <c r="C29" i="6" s="1"/>
  <c r="I29" i="6"/>
  <c r="H24" i="5"/>
  <c r="Q24" i="5" s="1"/>
  <c r="J29" i="6" l="1"/>
  <c r="L29" i="6" s="1"/>
  <c r="E29" i="6"/>
  <c r="F29" i="6" s="1"/>
  <c r="Q28" i="6"/>
  <c r="R29" i="6"/>
  <c r="N25" i="5"/>
  <c r="O25" i="5" s="1"/>
  <c r="B25" i="5" l="1"/>
  <c r="C25" i="5" s="1"/>
  <c r="G29" i="6"/>
  <c r="H29" i="6"/>
  <c r="K29" i="6"/>
  <c r="M29" i="6" s="1"/>
  <c r="N29" i="6" s="1"/>
  <c r="O29" i="6" s="1"/>
  <c r="P29" i="6" l="1"/>
  <c r="D30" i="6" s="1"/>
  <c r="Q29" i="6"/>
  <c r="R25" i="5"/>
  <c r="P25" i="5"/>
  <c r="D26" i="5" s="1"/>
  <c r="E25" i="5"/>
  <c r="F25" i="5" s="1"/>
  <c r="G25" i="5" l="1"/>
  <c r="I26" i="5"/>
  <c r="I30" i="6"/>
  <c r="B30" i="6"/>
  <c r="C30" i="6" l="1"/>
  <c r="R30" i="6"/>
  <c r="J30" i="6"/>
  <c r="L30" i="6" s="1"/>
  <c r="K30" i="6"/>
  <c r="M30" i="6" s="1"/>
  <c r="J26" i="5"/>
  <c r="L26" i="5" s="1"/>
  <c r="H25" i="5"/>
  <c r="Q25" i="5" s="1"/>
  <c r="K26" i="5" l="1"/>
  <c r="M26" i="5" s="1"/>
  <c r="N26" i="5" s="1"/>
  <c r="O26" i="5" s="1"/>
  <c r="N30" i="6"/>
  <c r="O30" i="6" s="1"/>
  <c r="P30" i="6"/>
  <c r="D31" i="6" s="1"/>
  <c r="E30" i="6"/>
  <c r="F30" i="6" s="1"/>
  <c r="G30" i="6" l="1"/>
  <c r="I31" i="6"/>
  <c r="B31" i="6"/>
  <c r="C31" i="6" s="1"/>
  <c r="B26" i="5"/>
  <c r="C26" i="5" s="1"/>
  <c r="E31" i="6" l="1"/>
  <c r="F31" i="6" s="1"/>
  <c r="R31" i="6"/>
  <c r="J31" i="6"/>
  <c r="L31" i="6" s="1"/>
  <c r="P26" i="5"/>
  <c r="D27" i="5" s="1"/>
  <c r="E26" i="5"/>
  <c r="F26" i="5" s="1"/>
  <c r="Q30" i="6"/>
  <c r="R26" i="5"/>
  <c r="H30" i="6"/>
  <c r="G26" i="5" l="1"/>
  <c r="I27" i="5"/>
  <c r="K31" i="6"/>
  <c r="M31" i="6" s="1"/>
  <c r="N31" i="6" s="1"/>
  <c r="O31" i="6" s="1"/>
  <c r="H31" i="6"/>
  <c r="G31" i="6"/>
  <c r="P31" i="6" l="1"/>
  <c r="D32" i="6" s="1"/>
  <c r="J27" i="5"/>
  <c r="L27" i="5" s="1"/>
  <c r="Q31" i="6"/>
  <c r="H26" i="5"/>
  <c r="Q26" i="5" s="1"/>
  <c r="K27" i="5" l="1"/>
  <c r="M27" i="5" s="1"/>
  <c r="N27" i="5" s="1"/>
  <c r="O27" i="5" s="1"/>
  <c r="B32" i="6"/>
  <c r="I32" i="6"/>
  <c r="B27" i="5" l="1"/>
  <c r="C27" i="5" s="1"/>
  <c r="J32" i="6"/>
  <c r="L32" i="6" s="1"/>
  <c r="C32" i="6"/>
  <c r="R32" i="6"/>
  <c r="E32" i="6" l="1"/>
  <c r="F32" i="6" s="1"/>
  <c r="K32" i="6"/>
  <c r="M32" i="6" s="1"/>
  <c r="N32" i="6"/>
  <c r="O32" i="6" s="1"/>
  <c r="P32" i="6" s="1"/>
  <c r="D33" i="6" s="1"/>
  <c r="P27" i="5"/>
  <c r="D28" i="5" s="1"/>
  <c r="E27" i="5"/>
  <c r="F27" i="5" s="1"/>
  <c r="R27" i="5"/>
  <c r="I33" i="6" l="1"/>
  <c r="B33" i="6"/>
  <c r="C33" i="6" s="1"/>
  <c r="I28" i="5"/>
  <c r="G27" i="5"/>
  <c r="G32" i="6"/>
  <c r="H32" i="6" s="1"/>
  <c r="H27" i="5" l="1"/>
  <c r="Q27" i="5" s="1"/>
  <c r="J28" i="5"/>
  <c r="L28" i="5" s="1"/>
  <c r="K28" i="5"/>
  <c r="M28" i="5" s="1"/>
  <c r="Q32" i="6"/>
  <c r="E33" i="6"/>
  <c r="F33" i="6" s="1"/>
  <c r="R33" i="6"/>
  <c r="J33" i="6"/>
  <c r="L33" i="6" s="1"/>
  <c r="K33" i="6"/>
  <c r="M33" i="6" s="1"/>
  <c r="N28" i="5" l="1"/>
  <c r="O28" i="5" s="1"/>
  <c r="G33" i="6"/>
  <c r="N33" i="6"/>
  <c r="O33" i="6" s="1"/>
  <c r="P33" i="6" l="1"/>
  <c r="D34" i="6" s="1"/>
  <c r="H33" i="6"/>
  <c r="Q33" i="6" s="1"/>
  <c r="B28" i="5"/>
  <c r="C28" i="5" s="1"/>
  <c r="R28" i="5" l="1"/>
  <c r="P28" i="5"/>
  <c r="D29" i="5" s="1"/>
  <c r="E28" i="5"/>
  <c r="F28" i="5" s="1"/>
  <c r="I34" i="6"/>
  <c r="B34" i="6"/>
  <c r="G28" i="5" l="1"/>
  <c r="C34" i="6"/>
  <c r="R34" i="6"/>
  <c r="J34" i="6"/>
  <c r="L34" i="6" s="1"/>
  <c r="I29" i="5"/>
  <c r="K34" i="6" l="1"/>
  <c r="M34" i="6" s="1"/>
  <c r="E34" i="6"/>
  <c r="F34" i="6" s="1"/>
  <c r="N34" i="6"/>
  <c r="O34" i="6" s="1"/>
  <c r="J29" i="5"/>
  <c r="L29" i="5" s="1"/>
  <c r="K29" i="5"/>
  <c r="M29" i="5" s="1"/>
  <c r="H28" i="5"/>
  <c r="Q28" i="5" s="1"/>
  <c r="G34" i="6" l="1"/>
  <c r="N29" i="5"/>
  <c r="O29" i="5" s="1"/>
  <c r="P34" i="6"/>
  <c r="D35" i="6" s="1"/>
  <c r="B35" i="6" l="1"/>
  <c r="I35" i="6"/>
  <c r="B29" i="5"/>
  <c r="C29" i="5" s="1"/>
  <c r="H34" i="6"/>
  <c r="Q34" i="6" s="1"/>
  <c r="J35" i="6" l="1"/>
  <c r="L35" i="6" s="1"/>
  <c r="K35" i="6"/>
  <c r="M35" i="6" s="1"/>
  <c r="P29" i="5"/>
  <c r="D30" i="5" s="1"/>
  <c r="E29" i="5"/>
  <c r="F29" i="5" s="1"/>
  <c r="R29" i="5"/>
  <c r="C35" i="6"/>
  <c r="R35" i="6"/>
  <c r="I30" i="5" l="1"/>
  <c r="E35" i="6"/>
  <c r="F35" i="6" s="1"/>
  <c r="G29" i="5"/>
  <c r="N35" i="6"/>
  <c r="O35" i="6" s="1"/>
  <c r="H29" i="5" l="1"/>
  <c r="Q29" i="5" s="1"/>
  <c r="G35" i="6"/>
  <c r="H35" i="6" s="1"/>
  <c r="P35" i="6"/>
  <c r="D36" i="6" s="1"/>
  <c r="J30" i="5"/>
  <c r="L30" i="5" s="1"/>
  <c r="Q35" i="6" l="1"/>
  <c r="I36" i="6"/>
  <c r="B36" i="6"/>
  <c r="K30" i="5"/>
  <c r="M30" i="5" s="1"/>
  <c r="N30" i="5" s="1"/>
  <c r="O30" i="5" s="1"/>
  <c r="B30" i="5" l="1"/>
  <c r="C30" i="5" s="1"/>
  <c r="C36" i="6"/>
  <c r="R36" i="6"/>
  <c r="J36" i="6"/>
  <c r="L36" i="6" s="1"/>
  <c r="R30" i="5" l="1"/>
  <c r="K36" i="6"/>
  <c r="M36" i="6" s="1"/>
  <c r="E36" i="6"/>
  <c r="F36" i="6" s="1"/>
  <c r="N36" i="6"/>
  <c r="O36" i="6" s="1"/>
  <c r="P36" i="6" s="1"/>
  <c r="D37" i="6" s="1"/>
  <c r="P30" i="5"/>
  <c r="D31" i="5" s="1"/>
  <c r="E30" i="5"/>
  <c r="F30" i="5" s="1"/>
  <c r="B37" i="6" l="1"/>
  <c r="C37" i="6" s="1"/>
  <c r="I37" i="6"/>
  <c r="I31" i="5"/>
  <c r="G30" i="5"/>
  <c r="R37" i="6"/>
  <c r="G36" i="6"/>
  <c r="H36" i="6"/>
  <c r="J37" i="6" l="1"/>
  <c r="L37" i="6" s="1"/>
  <c r="H30" i="5"/>
  <c r="Q30" i="5" s="1"/>
  <c r="J31" i="5"/>
  <c r="L31" i="5" s="1"/>
  <c r="Q36" i="6"/>
  <c r="E37" i="6"/>
  <c r="F37" i="6" s="1"/>
  <c r="K31" i="5" l="1"/>
  <c r="M31" i="5" s="1"/>
  <c r="N31" i="5" s="1"/>
  <c r="O31" i="5" s="1"/>
  <c r="K37" i="6"/>
  <c r="M37" i="6" s="1"/>
  <c r="N37" i="6" s="1"/>
  <c r="O37" i="6" s="1"/>
  <c r="G37" i="6"/>
  <c r="H37" i="6" s="1"/>
  <c r="P37" i="6" l="1"/>
  <c r="D38" i="6" s="1"/>
  <c r="B31" i="5"/>
  <c r="C31" i="5" s="1"/>
  <c r="Q37" i="6"/>
  <c r="P31" i="5" l="1"/>
  <c r="D32" i="5" s="1"/>
  <c r="E31" i="5"/>
  <c r="F31" i="5" s="1"/>
  <c r="I38" i="6"/>
  <c r="B38" i="6"/>
  <c r="R31" i="5"/>
  <c r="C38" i="6" l="1"/>
  <c r="R38" i="6"/>
  <c r="J38" i="6"/>
  <c r="L38" i="6" s="1"/>
  <c r="G31" i="5"/>
  <c r="I32" i="5"/>
  <c r="K38" i="6" l="1"/>
  <c r="M38" i="6" s="1"/>
  <c r="N38" i="6" s="1"/>
  <c r="O38" i="6" s="1"/>
  <c r="H31" i="5"/>
  <c r="Q31" i="5" s="1"/>
  <c r="J32" i="5"/>
  <c r="L32" i="5" s="1"/>
  <c r="E38" i="6"/>
  <c r="F38" i="6" s="1"/>
  <c r="P38" i="6" l="1"/>
  <c r="D39" i="6" s="1"/>
  <c r="K32" i="5"/>
  <c r="M32" i="5" s="1"/>
  <c r="N32" i="5" s="1"/>
  <c r="O32" i="5" s="1"/>
  <c r="G38" i="6"/>
  <c r="B32" i="5" l="1"/>
  <c r="C32" i="5" s="1"/>
  <c r="H38" i="6"/>
  <c r="Q38" i="6" s="1"/>
  <c r="I39" i="6"/>
  <c r="B39" i="6"/>
  <c r="C39" i="6" l="1"/>
  <c r="R39" i="6"/>
  <c r="J39" i="6"/>
  <c r="L39" i="6" s="1"/>
  <c r="P32" i="5"/>
  <c r="D33" i="5" s="1"/>
  <c r="E32" i="5"/>
  <c r="F32" i="5" s="1"/>
  <c r="R32" i="5"/>
  <c r="I33" i="5" l="1"/>
  <c r="K39" i="6"/>
  <c r="M39" i="6" s="1"/>
  <c r="N39" i="6" s="1"/>
  <c r="O39" i="6" s="1"/>
  <c r="G32" i="5"/>
  <c r="E39" i="6"/>
  <c r="F39" i="6" s="1"/>
  <c r="P39" i="6" l="1"/>
  <c r="D40" i="6" s="1"/>
  <c r="H32" i="5"/>
  <c r="Q32" i="5" s="1"/>
  <c r="J33" i="5"/>
  <c r="L33" i="5" s="1"/>
  <c r="H39" i="6"/>
  <c r="G39" i="6"/>
  <c r="K33" i="5" l="1"/>
  <c r="M33" i="5" s="1"/>
  <c r="N33" i="5" s="1"/>
  <c r="O33" i="5" s="1"/>
  <c r="B40" i="6"/>
  <c r="I40" i="6"/>
  <c r="Q39" i="6"/>
  <c r="B33" i="5" l="1"/>
  <c r="C33" i="5" s="1"/>
  <c r="C40" i="6"/>
  <c r="R40" i="6"/>
  <c r="J40" i="6"/>
  <c r="L40" i="6" s="1"/>
  <c r="P33" i="5" l="1"/>
  <c r="D34" i="5" s="1"/>
  <c r="E33" i="5"/>
  <c r="F33" i="5" s="1"/>
  <c r="K40" i="6"/>
  <c r="M40" i="6" s="1"/>
  <c r="N40" i="6" s="1"/>
  <c r="O40" i="6" s="1"/>
  <c r="E40" i="6"/>
  <c r="F40" i="6" s="1"/>
  <c r="R33" i="5"/>
  <c r="P40" i="6" l="1"/>
  <c r="D41" i="6" s="1"/>
  <c r="G33" i="5"/>
  <c r="G40" i="6"/>
  <c r="I34" i="5"/>
  <c r="H40" i="6" l="1"/>
  <c r="Q40" i="6" s="1"/>
  <c r="B41" i="6"/>
  <c r="I41" i="6"/>
  <c r="H33" i="5"/>
  <c r="Q33" i="5" s="1"/>
  <c r="J34" i="5"/>
  <c r="L34" i="5" s="1"/>
  <c r="J41" i="6" l="1"/>
  <c r="L41" i="6" s="1"/>
  <c r="N41" i="6" s="1"/>
  <c r="O41" i="6" s="1"/>
  <c r="K41" i="6"/>
  <c r="M41" i="6" s="1"/>
  <c r="C41" i="6"/>
  <c r="R41" i="6"/>
  <c r="K34" i="5"/>
  <c r="M34" i="5" s="1"/>
  <c r="N34" i="5" s="1"/>
  <c r="O34" i="5" s="1"/>
  <c r="B34" i="5" l="1"/>
  <c r="C34" i="5" s="1"/>
  <c r="P41" i="6"/>
  <c r="D42" i="6" s="1"/>
  <c r="E41" i="6"/>
  <c r="F41" i="6" s="1"/>
  <c r="I42" i="6" l="1"/>
  <c r="B42" i="6"/>
  <c r="P34" i="5"/>
  <c r="D35" i="5" s="1"/>
  <c r="E34" i="5"/>
  <c r="F34" i="5" s="1"/>
  <c r="R34" i="5"/>
  <c r="G41" i="6"/>
  <c r="H41" i="6" s="1"/>
  <c r="G34" i="5" l="1"/>
  <c r="Q41" i="6"/>
  <c r="I35" i="5"/>
  <c r="C42" i="6"/>
  <c r="R42" i="6"/>
  <c r="J42" i="6"/>
  <c r="L42" i="6" s="1"/>
  <c r="K42" i="6"/>
  <c r="M42" i="6" s="1"/>
  <c r="E42" i="6" l="1"/>
  <c r="F42" i="6" s="1"/>
  <c r="J35" i="5"/>
  <c r="L35" i="5" s="1"/>
  <c r="N42" i="6"/>
  <c r="O42" i="6" s="1"/>
  <c r="H34" i="5"/>
  <c r="Q34" i="5" s="1"/>
  <c r="K35" i="5" l="1"/>
  <c r="M35" i="5" s="1"/>
  <c r="N35" i="5" s="1"/>
  <c r="O35" i="5" s="1"/>
  <c r="G42" i="6"/>
  <c r="H42" i="6" s="1"/>
  <c r="P42" i="6"/>
  <c r="D43" i="6" s="1"/>
  <c r="B35" i="5" l="1"/>
  <c r="C35" i="5" s="1"/>
  <c r="B43" i="6"/>
  <c r="I43" i="6"/>
  <c r="Q42" i="6"/>
  <c r="J43" i="6" l="1"/>
  <c r="L43" i="6" s="1"/>
  <c r="K43" i="6"/>
  <c r="M43" i="6" s="1"/>
  <c r="C43" i="6"/>
  <c r="R43" i="6"/>
  <c r="P35" i="5"/>
  <c r="D36" i="5" s="1"/>
  <c r="E35" i="5"/>
  <c r="F35" i="5" s="1"/>
  <c r="R35" i="5"/>
  <c r="G35" i="5" l="1"/>
  <c r="E43" i="6"/>
  <c r="F43" i="6" s="1"/>
  <c r="I36" i="5"/>
  <c r="N43" i="6"/>
  <c r="O43" i="6" s="1"/>
  <c r="P43" i="6" s="1"/>
  <c r="D44" i="6" s="1"/>
  <c r="I44" i="6" l="1"/>
  <c r="B44" i="6"/>
  <c r="C44" i="6" s="1"/>
  <c r="J36" i="5"/>
  <c r="L36" i="5" s="1"/>
  <c r="K36" i="5"/>
  <c r="M36" i="5" s="1"/>
  <c r="R44" i="6"/>
  <c r="G43" i="6"/>
  <c r="H35" i="5"/>
  <c r="Q35" i="5" s="1"/>
  <c r="N36" i="5" l="1"/>
  <c r="O36" i="5" s="1"/>
  <c r="E44" i="6"/>
  <c r="F44" i="6" s="1"/>
  <c r="H43" i="6"/>
  <c r="Q43" i="6" s="1"/>
  <c r="J44" i="6"/>
  <c r="L44" i="6" s="1"/>
  <c r="K44" i="6"/>
  <c r="M44" i="6" s="1"/>
  <c r="G44" i="6" l="1"/>
  <c r="N44" i="6"/>
  <c r="O44" i="6" s="1"/>
  <c r="B36" i="5"/>
  <c r="C36" i="5" s="1"/>
  <c r="P44" i="6" l="1"/>
  <c r="D45" i="6" s="1"/>
  <c r="P36" i="5"/>
  <c r="D37" i="5" s="1"/>
  <c r="E36" i="5"/>
  <c r="F36" i="5" s="1"/>
  <c r="R36" i="5"/>
  <c r="H44" i="6"/>
  <c r="Q44" i="6" s="1"/>
  <c r="G36" i="5" l="1"/>
  <c r="B45" i="6"/>
  <c r="I45" i="6"/>
  <c r="I37" i="5"/>
  <c r="J45" i="6" l="1"/>
  <c r="L45" i="6" s="1"/>
  <c r="J37" i="5"/>
  <c r="L37" i="5" s="1"/>
  <c r="K37" i="5"/>
  <c r="M37" i="5" s="1"/>
  <c r="C45" i="6"/>
  <c r="R45" i="6"/>
  <c r="H36" i="5"/>
  <c r="Q36" i="5" s="1"/>
  <c r="N37" i="5" l="1"/>
  <c r="O37" i="5" s="1"/>
  <c r="E45" i="6"/>
  <c r="F45" i="6" s="1"/>
  <c r="B37" i="5"/>
  <c r="C37" i="5" s="1"/>
  <c r="K45" i="6"/>
  <c r="M45" i="6" s="1"/>
  <c r="N45" i="6" s="1"/>
  <c r="O45" i="6" s="1"/>
  <c r="P45" i="6" l="1"/>
  <c r="D46" i="6" s="1"/>
  <c r="G45" i="6"/>
  <c r="H45" i="6"/>
  <c r="P37" i="5"/>
  <c r="D38" i="5" s="1"/>
  <c r="E37" i="5"/>
  <c r="F37" i="5" s="1"/>
  <c r="R37" i="5"/>
  <c r="I38" i="5" l="1"/>
  <c r="G37" i="5"/>
  <c r="Q45" i="6"/>
  <c r="I46" i="6"/>
  <c r="B46" i="6"/>
  <c r="H37" i="5" l="1"/>
  <c r="Q37" i="5" s="1"/>
  <c r="J46" i="6"/>
  <c r="L46" i="6" s="1"/>
  <c r="J38" i="5"/>
  <c r="L38" i="5" s="1"/>
  <c r="C46" i="6"/>
  <c r="R46" i="6"/>
  <c r="K38" i="5" l="1"/>
  <c r="M38" i="5" s="1"/>
  <c r="N38" i="5" s="1"/>
  <c r="O38" i="5" s="1"/>
  <c r="E46" i="6"/>
  <c r="F46" i="6" s="1"/>
  <c r="K46" i="6"/>
  <c r="M46" i="6" s="1"/>
  <c r="N46" i="6" s="1"/>
  <c r="O46" i="6" s="1"/>
  <c r="P46" i="6" l="1"/>
  <c r="D47" i="6" s="1"/>
  <c r="B38" i="5"/>
  <c r="C38" i="5" s="1"/>
  <c r="G46" i="6"/>
  <c r="H46" i="6"/>
  <c r="P38" i="5" l="1"/>
  <c r="D39" i="5" s="1"/>
  <c r="E38" i="5"/>
  <c r="F38" i="5" s="1"/>
  <c r="R38" i="5"/>
  <c r="Q46" i="6"/>
  <c r="I47" i="6"/>
  <c r="B47" i="6"/>
  <c r="C47" i="6" l="1"/>
  <c r="R47" i="6"/>
  <c r="J47" i="6"/>
  <c r="L47" i="6" s="1"/>
  <c r="G38" i="5"/>
  <c r="I39" i="5"/>
  <c r="H38" i="5" l="1"/>
  <c r="Q38" i="5" s="1"/>
  <c r="K47" i="6"/>
  <c r="M47" i="6" s="1"/>
  <c r="N47" i="6" s="1"/>
  <c r="O47" i="6" s="1"/>
  <c r="J39" i="5"/>
  <c r="L39" i="5" s="1"/>
  <c r="K39" i="5"/>
  <c r="M39" i="5" s="1"/>
  <c r="E47" i="6"/>
  <c r="F47" i="6" s="1"/>
  <c r="P47" i="6" l="1"/>
  <c r="D48" i="6" s="1"/>
  <c r="G47" i="6"/>
  <c r="N39" i="5"/>
  <c r="O39" i="5" s="1"/>
  <c r="H47" i="6" l="1"/>
  <c r="Q47" i="6" s="1"/>
  <c r="B39" i="5"/>
  <c r="C39" i="5" s="1"/>
  <c r="B48" i="6"/>
  <c r="I48" i="6"/>
  <c r="P39" i="5" l="1"/>
  <c r="D40" i="5" s="1"/>
  <c r="E39" i="5"/>
  <c r="F39" i="5" s="1"/>
  <c r="C48" i="6"/>
  <c r="R48" i="6"/>
  <c r="R39" i="5"/>
  <c r="J48" i="6"/>
  <c r="L48" i="6" s="1"/>
  <c r="E48" i="6" l="1"/>
  <c r="F48" i="6" s="1"/>
  <c r="G39" i="5"/>
  <c r="K48" i="6"/>
  <c r="M48" i="6" s="1"/>
  <c r="N48" i="6" s="1"/>
  <c r="O48" i="6" s="1"/>
  <c r="I40" i="5"/>
  <c r="L7" i="6" l="1"/>
  <c r="P48" i="6"/>
  <c r="G48" i="6"/>
  <c r="H48" i="6" s="1"/>
  <c r="H39" i="5"/>
  <c r="Q39" i="5" s="1"/>
  <c r="J40" i="5"/>
  <c r="L40" i="5" s="1"/>
  <c r="K40" i="5" l="1"/>
  <c r="M40" i="5" s="1"/>
  <c r="N40" i="5" s="1"/>
  <c r="O40" i="5" s="1"/>
  <c r="Q48" i="6"/>
  <c r="L5" i="6" s="1"/>
  <c r="B40" i="5" l="1"/>
  <c r="C40" i="5" s="1"/>
  <c r="P40" i="5" l="1"/>
  <c r="D41" i="5" s="1"/>
  <c r="E40" i="5"/>
  <c r="F40" i="5" s="1"/>
  <c r="R40" i="5"/>
  <c r="G40" i="5" l="1"/>
  <c r="I41" i="5"/>
  <c r="J41" i="5" l="1"/>
  <c r="L41" i="5" s="1"/>
  <c r="K41" i="5"/>
  <c r="M41" i="5" s="1"/>
  <c r="H40" i="5"/>
  <c r="Q40" i="5" s="1"/>
  <c r="N41" i="5" l="1"/>
  <c r="O41" i="5" s="1"/>
  <c r="B41" i="5" l="1"/>
  <c r="C41" i="5" s="1"/>
  <c r="P41" i="5" l="1"/>
  <c r="D42" i="5" s="1"/>
  <c r="E41" i="5"/>
  <c r="F41" i="5" s="1"/>
  <c r="R41" i="5"/>
  <c r="G41" i="5" l="1"/>
  <c r="I42" i="5"/>
  <c r="J42" i="5" l="1"/>
  <c r="L42" i="5" s="1"/>
  <c r="K42" i="5"/>
  <c r="M42" i="5" s="1"/>
  <c r="H41" i="5"/>
  <c r="Q41" i="5" s="1"/>
  <c r="N42" i="5" l="1"/>
  <c r="O42" i="5" s="1"/>
  <c r="B42" i="5" l="1"/>
  <c r="C42" i="5" s="1"/>
  <c r="P42" i="5" l="1"/>
  <c r="D43" i="5" s="1"/>
  <c r="E42" i="5"/>
  <c r="F42" i="5" s="1"/>
  <c r="R42" i="5"/>
  <c r="G42" i="5" l="1"/>
  <c r="I43" i="5"/>
  <c r="J43" i="5" l="1"/>
  <c r="L43" i="5" s="1"/>
  <c r="K43" i="5"/>
  <c r="M43" i="5" s="1"/>
  <c r="H42" i="5"/>
  <c r="Q42" i="5" s="1"/>
  <c r="N43" i="5" l="1"/>
  <c r="O43" i="5" s="1"/>
  <c r="B43" i="5" l="1"/>
  <c r="C43" i="5" s="1"/>
  <c r="P43" i="5" l="1"/>
  <c r="D44" i="5" s="1"/>
  <c r="E43" i="5"/>
  <c r="F43" i="5" s="1"/>
  <c r="R43" i="5"/>
  <c r="G43" i="5" l="1"/>
  <c r="I44" i="5"/>
  <c r="J44" i="5" l="1"/>
  <c r="L44" i="5" s="1"/>
  <c r="H43" i="5"/>
  <c r="Q43" i="5" s="1"/>
  <c r="K44" i="5" l="1"/>
  <c r="M44" i="5" s="1"/>
  <c r="N44" i="5"/>
  <c r="O44" i="5" s="1"/>
  <c r="B44" i="5" l="1"/>
  <c r="C44" i="5" s="1"/>
  <c r="P44" i="5" l="1"/>
  <c r="D45" i="5" s="1"/>
  <c r="E44" i="5"/>
  <c r="F44" i="5" s="1"/>
  <c r="R44" i="5"/>
  <c r="G44" i="5" l="1"/>
  <c r="I45" i="5"/>
  <c r="J45" i="5" l="1"/>
  <c r="L45" i="5" s="1"/>
  <c r="K45" i="5"/>
  <c r="M45" i="5" s="1"/>
  <c r="H44" i="5"/>
  <c r="Q44" i="5" s="1"/>
  <c r="N45" i="5" l="1"/>
  <c r="O45" i="5" s="1"/>
  <c r="B45" i="5" l="1"/>
  <c r="C45" i="5" s="1"/>
  <c r="P45" i="5" l="1"/>
  <c r="D46" i="5" s="1"/>
  <c r="E45" i="5"/>
  <c r="F45" i="5" s="1"/>
  <c r="R45" i="5"/>
  <c r="G45" i="5" l="1"/>
  <c r="I46" i="5"/>
  <c r="J46" i="5" l="1"/>
  <c r="L46" i="5" s="1"/>
  <c r="H45" i="5"/>
  <c r="Q45" i="5" s="1"/>
  <c r="K46" i="5" l="1"/>
  <c r="M46" i="5" s="1"/>
  <c r="N46" i="5" s="1"/>
  <c r="O46" i="5" s="1"/>
  <c r="B46" i="5" l="1"/>
  <c r="C46" i="5" s="1"/>
  <c r="P46" i="5" l="1"/>
  <c r="D47" i="5" s="1"/>
  <c r="E46" i="5"/>
  <c r="F46" i="5" s="1"/>
  <c r="R46" i="5"/>
  <c r="G46" i="5" l="1"/>
  <c r="H46" i="5" s="1"/>
  <c r="I47" i="5"/>
  <c r="J47" i="5" l="1"/>
  <c r="L47" i="5" s="1"/>
  <c r="Q46" i="5"/>
  <c r="K47" i="5" l="1"/>
  <c r="M47" i="5" s="1"/>
  <c r="N47" i="5" s="1"/>
  <c r="O47" i="5" s="1"/>
  <c r="B47" i="5" l="1"/>
  <c r="C47" i="5" s="1"/>
  <c r="P47" i="5" l="1"/>
  <c r="D48" i="5" s="1"/>
  <c r="E47" i="5"/>
  <c r="F47" i="5" s="1"/>
  <c r="R47" i="5"/>
  <c r="G47" i="5" l="1"/>
  <c r="I48" i="5"/>
  <c r="J48" i="5" l="1"/>
  <c r="L48" i="5" s="1"/>
  <c r="K48" i="5"/>
  <c r="M48" i="5" s="1"/>
  <c r="H47" i="5"/>
  <c r="Q47" i="5" s="1"/>
  <c r="N48" i="5" l="1"/>
  <c r="O48" i="5" s="1"/>
  <c r="L7" i="5" l="1"/>
  <c r="M7" i="5" s="1"/>
  <c r="B48" i="5"/>
  <c r="C48" i="5" s="1"/>
  <c r="E48" i="5" l="1"/>
  <c r="F48" i="5" s="1"/>
  <c r="P48" i="5"/>
  <c r="R48" i="5"/>
  <c r="G48" i="5" l="1"/>
  <c r="H48" i="5" l="1"/>
  <c r="Q48" i="5" s="1"/>
  <c r="L5" i="5" s="1"/>
  <c r="N7" i="5" s="1"/>
</calcChain>
</file>

<file path=xl/sharedStrings.xml><?xml version="1.0" encoding="utf-8"?>
<sst xmlns="http://schemas.openxmlformats.org/spreadsheetml/2006/main" count="126" uniqueCount="70">
  <si>
    <t>DAY</t>
  </si>
  <si>
    <t>PARAMETERS</t>
  </si>
  <si>
    <t># Healthy (h)</t>
  </si>
  <si>
    <t>Diseased (d)</t>
  </si>
  <si>
    <t>Cured (c )</t>
  </si>
  <si>
    <t>For next day</t>
  </si>
  <si>
    <t>COST</t>
  </si>
  <si>
    <t>COSTS</t>
  </si>
  <si>
    <t>TRT A</t>
  </si>
  <si>
    <t>TRT B</t>
  </si>
  <si>
    <t>TOTAL</t>
  </si>
  <si>
    <t xml:space="preserve">Spread rate (r) </t>
  </si>
  <si>
    <t># Symptoms (hs)</t>
  </si>
  <si>
    <t>Tot Symp (s)</t>
  </si>
  <si>
    <t>A effective (Aeff)</t>
  </si>
  <si>
    <t>B effective (Beff)</t>
  </si>
  <si>
    <t>Available 
to TRT (NAT)</t>
  </si>
  <si>
    <t>Avail to TRT Diseased (NDAT)</t>
  </si>
  <si>
    <t>Disease TRT A # (NDTA)</t>
  </si>
  <si>
    <t>Disease TRT B # (NDTB)</t>
  </si>
  <si>
    <t># TRT A (NTA)</t>
  </si>
  <si>
    <t># TRT B (NTB)</t>
  </si>
  <si>
    <t>% Treat B (PTB)</t>
  </si>
  <si>
    <t>Catch Disease (New)</t>
  </si>
  <si>
    <t>TRT A (DCA)
Cures</t>
  </si>
  <si>
    <t>TRT B
Cures (DCB)</t>
  </si>
  <si>
    <t>% Treat A (PTA)</t>
  </si>
  <si>
    <t># in school (N)</t>
  </si>
  <si>
    <t>% healthy with symptoms (g)</t>
  </si>
  <si>
    <t>Initial diseased Day1 (d1)</t>
  </si>
  <si>
    <t>number of cured kids Day1 (c1)</t>
  </si>
  <si>
    <t>Sum Disease Cured (SDC)</t>
  </si>
  <si>
    <t>Check</t>
  </si>
  <si>
    <t>number of kids that are known to have the disease Day1(u1)</t>
  </si>
  <si>
    <t>% confirmed</t>
  </si>
  <si>
    <t>SICK</t>
  </si>
  <si>
    <t>PARAMETER/OUTPUT</t>
  </si>
  <si>
    <t>SETTINGS/RESULTS</t>
  </si>
  <si>
    <t>TRT A $</t>
  </si>
  <si>
    <t>TRT B $</t>
  </si>
  <si>
    <t>No TREATMENT</t>
  </si>
  <si>
    <t># days</t>
  </si>
  <si>
    <t>Total Cost</t>
  </si>
  <si>
    <t># sick</t>
  </si>
  <si>
    <t>All A</t>
  </si>
  <si>
    <t>All B</t>
  </si>
  <si>
    <t>SCORE</t>
  </si>
  <si>
    <t>$/person sick</t>
  </si>
  <si>
    <t>"person cost"</t>
  </si>
  <si>
    <t>daily treatment cost</t>
  </si>
  <si>
    <t>POTENTIAL PROMPTS:</t>
  </si>
  <si>
    <t xml:space="preserve"># diseased at given day (d) </t>
  </si>
  <si>
    <t>SCHOOL A</t>
  </si>
  <si>
    <t>SCHOOL B</t>
  </si>
  <si>
    <t xml:space="preserve">d decrease 3 days </t>
  </si>
  <si>
    <t>SCHOOL C</t>
  </si>
  <si>
    <t>For use in final score</t>
  </si>
  <si>
    <t>Final Score</t>
  </si>
  <si>
    <t>&gt;50</t>
  </si>
  <si>
    <t>&gt; $2000</t>
  </si>
  <si>
    <t>d increase 3 days straight</t>
  </si>
  <si>
    <t>"WIN"</t>
  </si>
  <si>
    <t>"LOSE"</t>
  </si>
  <si>
    <t>350 total sick</t>
  </si>
  <si>
    <t>d = 1 on day</t>
  </si>
  <si>
    <t>400 total sick</t>
  </si>
  <si>
    <t>180 total sick</t>
  </si>
  <si>
    <t>&gt;25</t>
  </si>
  <si>
    <t>&gt;$1500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</si>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</sst>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164" formatCode="&quot;$&quot;#,##0.00"/>
    <numFmt numFmtId="165" formatCode="&quot;$&quot;#,##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b/>
      <i/>
      <sz val="12"/>
      <color rgb="FF0000FF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0" borderId="0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/>
    <xf numFmtId="164" fontId="0" fillId="0" borderId="0" xfId="0" applyNumberFormat="1" applyAlignment="1"/>
    <xf numFmtId="164" fontId="0" fillId="3" borderId="0" xfId="0" applyNumberFormat="1" applyFill="1"/>
    <xf numFmtId="0" fontId="0" fillId="0" borderId="0" xfId="0" applyFill="1"/>
    <xf numFmtId="0" fontId="3" fillId="0" borderId="0" xfId="0" applyFont="1" applyFill="1"/>
    <xf numFmtId="0" fontId="0" fillId="0" borderId="6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1" xfId="0" applyFill="1" applyBorder="1" applyAlignment="1">
      <alignment horizontal="center" wrapText="1"/>
    </xf>
    <xf numFmtId="0" fontId="0" fillId="0" borderId="4" xfId="0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4" borderId="9" xfId="0" applyFill="1" applyBorder="1" applyAlignment="1">
      <alignment horizontal="center" wrapText="1"/>
    </xf>
    <xf numFmtId="0" fontId="0" fillId="4" borderId="10" xfId="0" applyFill="1" applyBorder="1" applyAlignment="1">
      <alignment horizontal="center" wrapText="1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10" xfId="0" applyFill="1" applyBorder="1" applyAlignment="1">
      <alignment horizontal="center" wrapText="1"/>
    </xf>
    <xf numFmtId="0" fontId="0" fillId="5" borderId="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 wrapText="1"/>
    </xf>
    <xf numFmtId="0" fontId="4" fillId="0" borderId="11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6" borderId="0" xfId="0" applyFill="1"/>
    <xf numFmtId="0" fontId="0" fillId="0" borderId="12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6" borderId="10" xfId="0" applyFill="1" applyBorder="1" applyAlignment="1">
      <alignment horizontal="center" wrapText="1"/>
    </xf>
    <xf numFmtId="0" fontId="0" fillId="6" borderId="0" xfId="0" applyFill="1" applyAlignment="1">
      <alignment horizontal="center"/>
    </xf>
    <xf numFmtId="0" fontId="0" fillId="2" borderId="10" xfId="0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5" fillId="6" borderId="0" xfId="0" applyFont="1" applyFill="1"/>
    <xf numFmtId="164" fontId="0" fillId="0" borderId="0" xfId="0" applyNumberFormat="1" applyFill="1"/>
    <xf numFmtId="0" fontId="0" fillId="6" borderId="5" xfId="0" applyFill="1" applyBorder="1"/>
    <xf numFmtId="0" fontId="0" fillId="6" borderId="5" xfId="0" applyFill="1" applyBorder="1" applyAlignment="1">
      <alignment horizontal="right"/>
    </xf>
    <xf numFmtId="0" fontId="0" fillId="7" borderId="5" xfId="0" applyFill="1" applyBorder="1" applyAlignment="1">
      <alignment horizontal="right"/>
    </xf>
    <xf numFmtId="0" fontId="0" fillId="7" borderId="5" xfId="0" applyFill="1" applyBorder="1"/>
    <xf numFmtId="164" fontId="0" fillId="0" borderId="0" xfId="0" applyNumberFormat="1"/>
    <xf numFmtId="0" fontId="0" fillId="3" borderId="0" xfId="0" applyFill="1" applyBorder="1"/>
    <xf numFmtId="0" fontId="0" fillId="3" borderId="8" xfId="0" applyFill="1" applyBorder="1" applyAlignment="1">
      <alignment horizontal="center"/>
    </xf>
    <xf numFmtId="6" fontId="0" fillId="3" borderId="8" xfId="0" applyNumberFormat="1" applyFill="1" applyBorder="1" applyAlignment="1">
      <alignment horizontal="center"/>
    </xf>
    <xf numFmtId="0" fontId="0" fillId="6" borderId="8" xfId="0" applyFill="1" applyBorder="1"/>
    <xf numFmtId="165" fontId="0" fillId="6" borderId="8" xfId="0" applyNumberFormat="1" applyFill="1" applyBorder="1"/>
    <xf numFmtId="0" fontId="6" fillId="3" borderId="8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8" borderId="15" xfId="0" applyFill="1" applyBorder="1"/>
    <xf numFmtId="6" fontId="0" fillId="8" borderId="16" xfId="0" applyNumberFormat="1" applyFill="1" applyBorder="1" applyAlignment="1">
      <alignment horizontal="center"/>
    </xf>
    <xf numFmtId="6" fontId="0" fillId="6" borderId="8" xfId="0" applyNumberFormat="1" applyFill="1" applyBorder="1"/>
    <xf numFmtId="0" fontId="0" fillId="0" borderId="17" xfId="0" applyFill="1" applyBorder="1"/>
    <xf numFmtId="6" fontId="0" fillId="0" borderId="18" xfId="0" applyNumberFormat="1" applyFill="1" applyBorder="1" applyAlignment="1">
      <alignment horizontal="center"/>
    </xf>
    <xf numFmtId="0" fontId="0" fillId="0" borderId="5" xfId="0" applyFill="1" applyBorder="1"/>
    <xf numFmtId="0" fontId="0" fillId="0" borderId="14" xfId="0" applyFill="1" applyBorder="1" applyAlignment="1">
      <alignment horizontal="right"/>
    </xf>
    <xf numFmtId="0" fontId="0" fillId="0" borderId="14" xfId="0" applyFill="1" applyBorder="1"/>
    <xf numFmtId="0" fontId="0" fillId="6" borderId="14" xfId="0" applyFill="1" applyBorder="1" applyAlignment="1">
      <alignment horizontal="right"/>
    </xf>
    <xf numFmtId="6" fontId="0" fillId="6" borderId="15" xfId="0" applyNumberFormat="1" applyFill="1" applyBorder="1"/>
    <xf numFmtId="6" fontId="0" fillId="6" borderId="16" xfId="0" applyNumberFormat="1" applyFill="1" applyBorder="1"/>
    <xf numFmtId="0" fontId="0" fillId="7" borderId="0" xfId="0" applyFill="1"/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425685975609799"/>
          <c:y val="5.5118687797075801E-2"/>
          <c:w val="0.69736005091680098"/>
          <c:h val="0.9222526848959240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norandom!$B$10</c:f>
              <c:strCache>
                <c:ptCount val="1"/>
                <c:pt idx="0">
                  <c:v># Healthy (h)</c:v>
                </c:pt>
              </c:strCache>
            </c:strRef>
          </c:tx>
          <c:xVal>
            <c:numRef>
              <c:f>norandom!$A$11:$A$47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</c:numCache>
            </c:numRef>
          </c:xVal>
          <c:yVal>
            <c:numRef>
              <c:f>norandom!$B$11:$B$48</c:f>
              <c:numCache>
                <c:formatCode>General</c:formatCode>
                <c:ptCount val="38"/>
                <c:pt idx="0">
                  <c:v>760</c:v>
                </c:pt>
                <c:pt idx="1">
                  <c:v>730</c:v>
                </c:pt>
                <c:pt idx="2">
                  <c:v>695</c:v>
                </c:pt>
                <c:pt idx="3">
                  <c:v>656</c:v>
                </c:pt>
                <c:pt idx="4">
                  <c:v>614</c:v>
                </c:pt>
                <c:pt idx="5">
                  <c:v>571</c:v>
                </c:pt>
                <c:pt idx="6">
                  <c:v>528</c:v>
                </c:pt>
                <c:pt idx="7">
                  <c:v>488</c:v>
                </c:pt>
                <c:pt idx="8">
                  <c:v>452</c:v>
                </c:pt>
                <c:pt idx="9">
                  <c:v>421</c:v>
                </c:pt>
                <c:pt idx="10">
                  <c:v>395</c:v>
                </c:pt>
                <c:pt idx="11">
                  <c:v>373</c:v>
                </c:pt>
                <c:pt idx="12">
                  <c:v>356</c:v>
                </c:pt>
                <c:pt idx="13">
                  <c:v>342</c:v>
                </c:pt>
                <c:pt idx="14">
                  <c:v>331</c:v>
                </c:pt>
                <c:pt idx="15">
                  <c:v>323</c:v>
                </c:pt>
                <c:pt idx="16">
                  <c:v>317</c:v>
                </c:pt>
                <c:pt idx="17">
                  <c:v>313</c:v>
                </c:pt>
                <c:pt idx="18">
                  <c:v>310</c:v>
                </c:pt>
                <c:pt idx="19">
                  <c:v>308</c:v>
                </c:pt>
                <c:pt idx="20">
                  <c:v>306</c:v>
                </c:pt>
                <c:pt idx="21">
                  <c:v>305</c:v>
                </c:pt>
                <c:pt idx="22">
                  <c:v>304</c:v>
                </c:pt>
                <c:pt idx="23">
                  <c:v>303</c:v>
                </c:pt>
                <c:pt idx="24">
                  <c:v>302</c:v>
                </c:pt>
                <c:pt idx="25">
                  <c:v>301</c:v>
                </c:pt>
                <c:pt idx="26">
                  <c:v>300</c:v>
                </c:pt>
                <c:pt idx="27">
                  <c:v>299</c:v>
                </c:pt>
                <c:pt idx="28">
                  <c:v>298</c:v>
                </c:pt>
                <c:pt idx="29">
                  <c:v>297</c:v>
                </c:pt>
                <c:pt idx="30">
                  <c:v>296</c:v>
                </c:pt>
                <c:pt idx="31">
                  <c:v>295</c:v>
                </c:pt>
                <c:pt idx="32">
                  <c:v>294</c:v>
                </c:pt>
                <c:pt idx="33">
                  <c:v>293</c:v>
                </c:pt>
                <c:pt idx="34">
                  <c:v>292</c:v>
                </c:pt>
                <c:pt idx="35">
                  <c:v>291</c:v>
                </c:pt>
                <c:pt idx="36">
                  <c:v>290</c:v>
                </c:pt>
                <c:pt idx="37">
                  <c:v>289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18-491F-AE51-52061858B335}"/>
            </c:ext>
          </c:extLst>
        </c:ser>
        <c:ser>
          <c:idx val="2"/>
          <c:order val="1"/>
          <c:tx>
            <c:strRef>
              <c:f>norandom!$D$10</c:f>
              <c:strCache>
                <c:ptCount val="1"/>
                <c:pt idx="0">
                  <c:v>Diseased (d)</c:v>
                </c:pt>
              </c:strCache>
            </c:strRef>
          </c:tx>
          <c:xVal>
            <c:numRef>
              <c:f>norandom!$A$11:$A$47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</c:numCache>
            </c:numRef>
          </c:xVal>
          <c:yVal>
            <c:numRef>
              <c:f>norandom!$D$11:$D$48</c:f>
              <c:numCache>
                <c:formatCode>General</c:formatCode>
                <c:ptCount val="38"/>
                <c:pt idx="0">
                  <c:v>40</c:v>
                </c:pt>
                <c:pt idx="1">
                  <c:v>48</c:v>
                </c:pt>
                <c:pt idx="2">
                  <c:v>56</c:v>
                </c:pt>
                <c:pt idx="3">
                  <c:v>64</c:v>
                </c:pt>
                <c:pt idx="4">
                  <c:v>71</c:v>
                </c:pt>
                <c:pt idx="5">
                  <c:v>75</c:v>
                </c:pt>
                <c:pt idx="6">
                  <c:v>76</c:v>
                </c:pt>
                <c:pt idx="7">
                  <c:v>74</c:v>
                </c:pt>
                <c:pt idx="8">
                  <c:v>69</c:v>
                </c:pt>
                <c:pt idx="9">
                  <c:v>62</c:v>
                </c:pt>
                <c:pt idx="10">
                  <c:v>54</c:v>
                </c:pt>
                <c:pt idx="11">
                  <c:v>46</c:v>
                </c:pt>
                <c:pt idx="12">
                  <c:v>38</c:v>
                </c:pt>
                <c:pt idx="13">
                  <c:v>31</c:v>
                </c:pt>
                <c:pt idx="14">
                  <c:v>25</c:v>
                </c:pt>
                <c:pt idx="15">
                  <c:v>20</c:v>
                </c:pt>
                <c:pt idx="16">
                  <c:v>14</c:v>
                </c:pt>
                <c:pt idx="17">
                  <c:v>10</c:v>
                </c:pt>
                <c:pt idx="18">
                  <c:v>8</c:v>
                </c:pt>
                <c:pt idx="19">
                  <c:v>5</c:v>
                </c:pt>
                <c:pt idx="20">
                  <c:v>4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418-491F-AE51-52061858B335}"/>
            </c:ext>
          </c:extLst>
        </c:ser>
        <c:ser>
          <c:idx val="4"/>
          <c:order val="2"/>
          <c:tx>
            <c:strRef>
              <c:f>norandom!$O$10</c:f>
              <c:strCache>
                <c:ptCount val="1"/>
                <c:pt idx="0">
                  <c:v>Cured (c )</c:v>
                </c:pt>
              </c:strCache>
            </c:strRef>
          </c:tx>
          <c:xVal>
            <c:numRef>
              <c:f>norandom!$A$11:$A$47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</c:numCache>
            </c:numRef>
          </c:xVal>
          <c:yVal>
            <c:numRef>
              <c:f>norandom!$O$11:$O$48</c:f>
              <c:numCache>
                <c:formatCode>General</c:formatCode>
                <c:ptCount val="38"/>
                <c:pt idx="0">
                  <c:v>22</c:v>
                </c:pt>
                <c:pt idx="1">
                  <c:v>49</c:v>
                </c:pt>
                <c:pt idx="2">
                  <c:v>80</c:v>
                </c:pt>
                <c:pt idx="3">
                  <c:v>115</c:v>
                </c:pt>
                <c:pt idx="4">
                  <c:v>154</c:v>
                </c:pt>
                <c:pt idx="5">
                  <c:v>196</c:v>
                </c:pt>
                <c:pt idx="6">
                  <c:v>238</c:v>
                </c:pt>
                <c:pt idx="7">
                  <c:v>279</c:v>
                </c:pt>
                <c:pt idx="8">
                  <c:v>317</c:v>
                </c:pt>
                <c:pt idx="9">
                  <c:v>351</c:v>
                </c:pt>
                <c:pt idx="10">
                  <c:v>381</c:v>
                </c:pt>
                <c:pt idx="11">
                  <c:v>406</c:v>
                </c:pt>
                <c:pt idx="12">
                  <c:v>427</c:v>
                </c:pt>
                <c:pt idx="13">
                  <c:v>444</c:v>
                </c:pt>
                <c:pt idx="14">
                  <c:v>457</c:v>
                </c:pt>
                <c:pt idx="15">
                  <c:v>469</c:v>
                </c:pt>
                <c:pt idx="16">
                  <c:v>477</c:v>
                </c:pt>
                <c:pt idx="17">
                  <c:v>482</c:v>
                </c:pt>
                <c:pt idx="18">
                  <c:v>487</c:v>
                </c:pt>
                <c:pt idx="19">
                  <c:v>490</c:v>
                </c:pt>
                <c:pt idx="20">
                  <c:v>492</c:v>
                </c:pt>
                <c:pt idx="21">
                  <c:v>493</c:v>
                </c:pt>
                <c:pt idx="22">
                  <c:v>494</c:v>
                </c:pt>
                <c:pt idx="23">
                  <c:v>495</c:v>
                </c:pt>
                <c:pt idx="24">
                  <c:v>496</c:v>
                </c:pt>
                <c:pt idx="25">
                  <c:v>497</c:v>
                </c:pt>
                <c:pt idx="26">
                  <c:v>498</c:v>
                </c:pt>
                <c:pt idx="27">
                  <c:v>499</c:v>
                </c:pt>
                <c:pt idx="28">
                  <c:v>500</c:v>
                </c:pt>
                <c:pt idx="29">
                  <c:v>501</c:v>
                </c:pt>
                <c:pt idx="30">
                  <c:v>502</c:v>
                </c:pt>
                <c:pt idx="31">
                  <c:v>503</c:v>
                </c:pt>
                <c:pt idx="32">
                  <c:v>504</c:v>
                </c:pt>
                <c:pt idx="33">
                  <c:v>505</c:v>
                </c:pt>
                <c:pt idx="34">
                  <c:v>506</c:v>
                </c:pt>
                <c:pt idx="35">
                  <c:v>507</c:v>
                </c:pt>
                <c:pt idx="36">
                  <c:v>508</c:v>
                </c:pt>
                <c:pt idx="37">
                  <c:v>509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418-491F-AE51-52061858B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463376"/>
        <c:axId val="194463768"/>
      </c:scatterChart>
      <c:valAx>
        <c:axId val="194463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4463768"/>
        <c:crosses val="autoZero"/>
        <c:crossBetween val="midCat"/>
      </c:valAx>
      <c:valAx>
        <c:axId val="194463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44633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425685975609799"/>
          <c:y val="5.5118687797075801E-2"/>
          <c:w val="0.69736005091680098"/>
          <c:h val="0.9222526848959240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'+Treat'!$B$10</c:f>
              <c:strCache>
                <c:ptCount val="1"/>
                <c:pt idx="0">
                  <c:v># Healthy (h)</c:v>
                </c:pt>
              </c:strCache>
            </c:strRef>
          </c:tx>
          <c:xVal>
            <c:numRef>
              <c:f>'+Treat'!$A$11:$A$47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</c:numCache>
            </c:numRef>
          </c:xVal>
          <c:yVal>
            <c:numRef>
              <c:f>'+Treat'!$B$11:$B$48</c:f>
              <c:numCache>
                <c:formatCode>General</c:formatCode>
                <c:ptCount val="38"/>
                <c:pt idx="0">
                  <c:v>475</c:v>
                </c:pt>
                <c:pt idx="1">
                  <c:v>442</c:v>
                </c:pt>
                <c:pt idx="2">
                  <c:v>426</c:v>
                </c:pt>
                <c:pt idx="3">
                  <c:v>418</c:v>
                </c:pt>
                <c:pt idx="4">
                  <c:v>399</c:v>
                </c:pt>
                <c:pt idx="5">
                  <c:v>388</c:v>
                </c:pt>
                <c:pt idx="6">
                  <c:v>375</c:v>
                </c:pt>
                <c:pt idx="7">
                  <c:v>370</c:v>
                </c:pt>
                <c:pt idx="8">
                  <c:v>355</c:v>
                </c:pt>
                <c:pt idx="9">
                  <c:v>349</c:v>
                </c:pt>
                <c:pt idx="10">
                  <c:v>342</c:v>
                </c:pt>
                <c:pt idx="11">
                  <c:v>342</c:v>
                </c:pt>
                <c:pt idx="12">
                  <c:v>338</c:v>
                </c:pt>
                <c:pt idx="13">
                  <c:v>333</c:v>
                </c:pt>
                <c:pt idx="14">
                  <c:v>332</c:v>
                </c:pt>
                <c:pt idx="15">
                  <c:v>333</c:v>
                </c:pt>
                <c:pt idx="16">
                  <c:v>325</c:v>
                </c:pt>
                <c:pt idx="17">
                  <c:v>325</c:v>
                </c:pt>
                <c:pt idx="18">
                  <c:v>326</c:v>
                </c:pt>
                <c:pt idx="19">
                  <c:v>327</c:v>
                </c:pt>
                <c:pt idx="20">
                  <c:v>327</c:v>
                </c:pt>
                <c:pt idx="21">
                  <c:v>327</c:v>
                </c:pt>
                <c:pt idx="22">
                  <c:v>327</c:v>
                </c:pt>
                <c:pt idx="23">
                  <c:v>327</c:v>
                </c:pt>
                <c:pt idx="24">
                  <c:v>327</c:v>
                </c:pt>
                <c:pt idx="25">
                  <c:v>327</c:v>
                </c:pt>
                <c:pt idx="26">
                  <c:v>327</c:v>
                </c:pt>
                <c:pt idx="27">
                  <c:v>327</c:v>
                </c:pt>
                <c:pt idx="28">
                  <c:v>327</c:v>
                </c:pt>
                <c:pt idx="29">
                  <c:v>327</c:v>
                </c:pt>
                <c:pt idx="30">
                  <c:v>327</c:v>
                </c:pt>
                <c:pt idx="31">
                  <c:v>327</c:v>
                </c:pt>
                <c:pt idx="32">
                  <c:v>327</c:v>
                </c:pt>
                <c:pt idx="33">
                  <c:v>327</c:v>
                </c:pt>
                <c:pt idx="34">
                  <c:v>327</c:v>
                </c:pt>
                <c:pt idx="35">
                  <c:v>327</c:v>
                </c:pt>
                <c:pt idx="36">
                  <c:v>327</c:v>
                </c:pt>
                <c:pt idx="37">
                  <c:v>327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62-468A-8417-966F412582FF}"/>
            </c:ext>
          </c:extLst>
        </c:ser>
        <c:ser>
          <c:idx val="2"/>
          <c:order val="1"/>
          <c:tx>
            <c:strRef>
              <c:f>'+Treat'!$D$10</c:f>
              <c:strCache>
                <c:ptCount val="1"/>
                <c:pt idx="0">
                  <c:v>Diseased (d)</c:v>
                </c:pt>
              </c:strCache>
            </c:strRef>
          </c:tx>
          <c:xVal>
            <c:numRef>
              <c:f>'+Treat'!$A$11:$A$47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</c:numCache>
            </c:numRef>
          </c:xVal>
          <c:yVal>
            <c:numRef>
              <c:f>'+Treat'!$D$11:$D$48</c:f>
              <c:numCache>
                <c:formatCode>General</c:formatCode>
                <c:ptCount val="38"/>
                <c:pt idx="0">
                  <c:v>25</c:v>
                </c:pt>
                <c:pt idx="1">
                  <c:v>22</c:v>
                </c:pt>
                <c:pt idx="2">
                  <c:v>22</c:v>
                </c:pt>
                <c:pt idx="3">
                  <c:v>20</c:v>
                </c:pt>
                <c:pt idx="4">
                  <c:v>23</c:v>
                </c:pt>
                <c:pt idx="5">
                  <c:v>21</c:v>
                </c:pt>
                <c:pt idx="6">
                  <c:v>20</c:v>
                </c:pt>
                <c:pt idx="7">
                  <c:v>17</c:v>
                </c:pt>
                <c:pt idx="8">
                  <c:v>18</c:v>
                </c:pt>
                <c:pt idx="9">
                  <c:v>14</c:v>
                </c:pt>
                <c:pt idx="10">
                  <c:v>11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5</c:v>
                </c:pt>
                <c:pt idx="15">
                  <c:v>4</c:v>
                </c:pt>
                <c:pt idx="16">
                  <c:v>6</c:v>
                </c:pt>
                <c:pt idx="17">
                  <c:v>3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62-468A-8417-966F412582FF}"/>
            </c:ext>
          </c:extLst>
        </c:ser>
        <c:ser>
          <c:idx val="4"/>
          <c:order val="2"/>
          <c:tx>
            <c:strRef>
              <c:f>'+Treat'!$O$10</c:f>
              <c:strCache>
                <c:ptCount val="1"/>
                <c:pt idx="0">
                  <c:v>Cured (c )</c:v>
                </c:pt>
              </c:strCache>
            </c:strRef>
          </c:tx>
          <c:xVal>
            <c:numRef>
              <c:f>'+Treat'!$A$11:$A$47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</c:numCache>
            </c:numRef>
          </c:xVal>
          <c:yVal>
            <c:numRef>
              <c:f>'+Treat'!$O$11:$O$48</c:f>
              <c:numCache>
                <c:formatCode>General</c:formatCode>
                <c:ptCount val="38"/>
                <c:pt idx="0">
                  <c:v>21</c:v>
                </c:pt>
                <c:pt idx="1">
                  <c:v>36</c:v>
                </c:pt>
                <c:pt idx="2">
                  <c:v>52</c:v>
                </c:pt>
                <c:pt idx="3">
                  <c:v>62</c:v>
                </c:pt>
                <c:pt idx="4">
                  <c:v>78</c:v>
                </c:pt>
                <c:pt idx="5">
                  <c:v>91</c:v>
                </c:pt>
                <c:pt idx="6">
                  <c:v>105</c:v>
                </c:pt>
                <c:pt idx="7">
                  <c:v>113</c:v>
                </c:pt>
                <c:pt idx="8">
                  <c:v>127</c:v>
                </c:pt>
                <c:pt idx="9">
                  <c:v>137</c:v>
                </c:pt>
                <c:pt idx="10">
                  <c:v>147</c:v>
                </c:pt>
                <c:pt idx="11">
                  <c:v>151</c:v>
                </c:pt>
                <c:pt idx="12">
                  <c:v>155</c:v>
                </c:pt>
                <c:pt idx="13">
                  <c:v>160</c:v>
                </c:pt>
                <c:pt idx="14">
                  <c:v>163</c:v>
                </c:pt>
                <c:pt idx="15">
                  <c:v>163</c:v>
                </c:pt>
                <c:pt idx="16">
                  <c:v>169</c:v>
                </c:pt>
                <c:pt idx="17">
                  <c:v>172</c:v>
                </c:pt>
                <c:pt idx="18">
                  <c:v>173</c:v>
                </c:pt>
                <c:pt idx="19">
                  <c:v>173</c:v>
                </c:pt>
                <c:pt idx="20">
                  <c:v>173</c:v>
                </c:pt>
                <c:pt idx="21">
                  <c:v>173</c:v>
                </c:pt>
                <c:pt idx="22">
                  <c:v>173</c:v>
                </c:pt>
                <c:pt idx="23">
                  <c:v>173</c:v>
                </c:pt>
                <c:pt idx="24">
                  <c:v>173</c:v>
                </c:pt>
                <c:pt idx="25">
                  <c:v>173</c:v>
                </c:pt>
                <c:pt idx="26">
                  <c:v>173</c:v>
                </c:pt>
                <c:pt idx="27">
                  <c:v>173</c:v>
                </c:pt>
                <c:pt idx="28">
                  <c:v>173</c:v>
                </c:pt>
                <c:pt idx="29">
                  <c:v>173</c:v>
                </c:pt>
                <c:pt idx="30">
                  <c:v>173</c:v>
                </c:pt>
                <c:pt idx="31">
                  <c:v>173</c:v>
                </c:pt>
                <c:pt idx="32">
                  <c:v>173</c:v>
                </c:pt>
                <c:pt idx="33">
                  <c:v>173</c:v>
                </c:pt>
                <c:pt idx="34">
                  <c:v>173</c:v>
                </c:pt>
                <c:pt idx="35">
                  <c:v>173</c:v>
                </c:pt>
                <c:pt idx="36">
                  <c:v>173</c:v>
                </c:pt>
                <c:pt idx="37">
                  <c:v>173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962-468A-8417-966F41258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838216"/>
        <c:axId val="195838608"/>
      </c:scatterChart>
      <c:valAx>
        <c:axId val="195838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5838608"/>
        <c:crosses val="autoZero"/>
        <c:crossBetween val="midCat"/>
      </c:valAx>
      <c:valAx>
        <c:axId val="195838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58382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10160</xdr:colOff>
      <xdr:row>14</xdr:row>
      <xdr:rowOff>40640</xdr:rowOff>
    </xdr:from>
    <xdr:to>
      <xdr:col>12</xdr:col>
      <xdr:colOff>355600</xdr:colOff>
      <xdr:row>33</xdr:row>
      <xdr:rowOff>4446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402590</xdr:colOff>
      <xdr:row>7</xdr:row>
      <xdr:rowOff>50165</xdr:rowOff>
    </xdr:from>
    <xdr:to>
      <xdr:col>13</xdr:col>
      <xdr:colOff>758190</xdr:colOff>
      <xdr:row>24</xdr:row>
      <xdr:rowOff>42546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zoomScale="77" zoomScaleNormal="125" zoomScalePageLayoutView="125" workbookViewId="0">
      <selection activeCell="I11" sqref="I11"/>
    </sheetView>
  </sheetViews>
  <sheetFormatPr defaultColWidth="11" defaultRowHeight="15.75" x14ac:dyDescent="0.25"/>
  <cols>
    <col min="1" max="1" width="8" customWidth="1"/>
    <col min="2" max="2" width="12" customWidth="1"/>
    <col min="3" max="3" width="12.375" customWidth="1"/>
    <col min="4" max="4" width="9.875" customWidth="1"/>
    <col min="5" max="5" width="13.5" customWidth="1"/>
    <col min="6" max="6" width="11.125" style="10" customWidth="1"/>
    <col min="8" max="8" width="15" bestFit="1" customWidth="1"/>
    <col min="10" max="10" width="15" bestFit="1" customWidth="1"/>
    <col min="16" max="16" width="17.875" bestFit="1" customWidth="1"/>
    <col min="18" max="18" width="11" style="33"/>
  </cols>
  <sheetData>
    <row r="1" spans="1:18" x14ac:dyDescent="0.25">
      <c r="K1" s="3" t="s">
        <v>7</v>
      </c>
    </row>
    <row r="2" spans="1:18" x14ac:dyDescent="0.25">
      <c r="A2" s="3" t="s">
        <v>1</v>
      </c>
      <c r="H2" s="3" t="s">
        <v>1</v>
      </c>
      <c r="K2" s="6"/>
      <c r="L2" s="7"/>
    </row>
    <row r="3" spans="1:18" x14ac:dyDescent="0.25">
      <c r="A3" s="34">
        <v>800</v>
      </c>
      <c r="B3" t="s">
        <v>27</v>
      </c>
      <c r="E3" t="s">
        <v>11</v>
      </c>
      <c r="F3" s="34">
        <v>0.01</v>
      </c>
      <c r="H3" t="s">
        <v>14</v>
      </c>
      <c r="I3" s="35">
        <v>0.65</v>
      </c>
      <c r="K3" t="s">
        <v>8</v>
      </c>
      <c r="L3" s="8">
        <v>25</v>
      </c>
    </row>
    <row r="4" spans="1:18" x14ac:dyDescent="0.25">
      <c r="A4" s="34">
        <v>0.1</v>
      </c>
      <c r="B4" t="s">
        <v>28</v>
      </c>
      <c r="E4" t="s">
        <v>34</v>
      </c>
      <c r="F4" s="10">
        <v>1</v>
      </c>
      <c r="H4" t="s">
        <v>15</v>
      </c>
      <c r="I4" s="35">
        <v>0.45</v>
      </c>
      <c r="K4" t="s">
        <v>9</v>
      </c>
      <c r="L4" s="8">
        <v>15</v>
      </c>
    </row>
    <row r="5" spans="1:18" x14ac:dyDescent="0.25">
      <c r="A5" s="34">
        <f>ROUND(0.5*A4*A3,0)</f>
        <v>40</v>
      </c>
      <c r="B5" t="s">
        <v>29</v>
      </c>
      <c r="H5" s="1" t="s">
        <v>26</v>
      </c>
      <c r="I5" s="36">
        <v>0.5</v>
      </c>
      <c r="K5" s="2" t="s">
        <v>10</v>
      </c>
      <c r="L5" s="9">
        <f>SUM(Q11:Q48)</f>
        <v>48210</v>
      </c>
    </row>
    <row r="6" spans="1:18" x14ac:dyDescent="0.25">
      <c r="A6" s="34">
        <v>0</v>
      </c>
      <c r="B6" t="s">
        <v>30</v>
      </c>
      <c r="H6" s="1" t="s">
        <v>22</v>
      </c>
      <c r="I6" s="36">
        <v>0.5</v>
      </c>
      <c r="K6" s="10"/>
      <c r="L6" s="43"/>
    </row>
    <row r="7" spans="1:18" x14ac:dyDescent="0.25">
      <c r="A7" s="34">
        <v>0</v>
      </c>
      <c r="B7" t="s">
        <v>33</v>
      </c>
      <c r="J7" s="10"/>
      <c r="K7" s="42" t="s">
        <v>35</v>
      </c>
      <c r="L7" s="42">
        <f>O48</f>
        <v>509</v>
      </c>
    </row>
    <row r="8" spans="1:18" x14ac:dyDescent="0.25">
      <c r="A8" s="4"/>
      <c r="J8" s="10"/>
      <c r="K8" s="10"/>
    </row>
    <row r="9" spans="1:18" s="10" customFormat="1" ht="0.75" customHeight="1" x14ac:dyDescent="0.25">
      <c r="A9" s="12"/>
      <c r="B9" s="13"/>
      <c r="C9" s="14"/>
      <c r="D9" s="5"/>
      <c r="E9" s="14"/>
      <c r="F9" s="11"/>
      <c r="N9" s="5"/>
      <c r="O9" s="5"/>
      <c r="P9" s="13" t="s">
        <v>5</v>
      </c>
      <c r="R9" s="33"/>
    </row>
    <row r="10" spans="1:18" s="10" customFormat="1" ht="60" customHeight="1" x14ac:dyDescent="0.25">
      <c r="A10" s="15" t="s">
        <v>0</v>
      </c>
      <c r="B10" s="20" t="s">
        <v>2</v>
      </c>
      <c r="C10" s="21" t="s">
        <v>12</v>
      </c>
      <c r="D10" s="21" t="s">
        <v>3</v>
      </c>
      <c r="E10" s="21" t="s">
        <v>13</v>
      </c>
      <c r="F10" s="26" t="s">
        <v>16</v>
      </c>
      <c r="G10" s="26" t="s">
        <v>20</v>
      </c>
      <c r="H10" s="28" t="s">
        <v>21</v>
      </c>
      <c r="I10" s="37" t="s">
        <v>17</v>
      </c>
      <c r="J10" s="37" t="s">
        <v>18</v>
      </c>
      <c r="K10" s="37" t="s">
        <v>19</v>
      </c>
      <c r="L10" s="39" t="s">
        <v>24</v>
      </c>
      <c r="M10" s="39" t="s">
        <v>25</v>
      </c>
      <c r="N10" s="30" t="s">
        <v>31</v>
      </c>
      <c r="O10" s="31" t="s">
        <v>4</v>
      </c>
      <c r="P10" s="32" t="s">
        <v>23</v>
      </c>
      <c r="Q10" s="16" t="s">
        <v>6</v>
      </c>
      <c r="R10" s="33" t="s">
        <v>32</v>
      </c>
    </row>
    <row r="11" spans="1:18" s="10" customFormat="1" x14ac:dyDescent="0.25">
      <c r="A11" s="19">
        <v>1</v>
      </c>
      <c r="B11" s="41">
        <f>$A$3-D11</f>
        <v>760</v>
      </c>
      <c r="C11" s="24">
        <f>ROUND($A$4*B11,0)</f>
        <v>76</v>
      </c>
      <c r="D11" s="23">
        <f>A5</f>
        <v>40</v>
      </c>
      <c r="E11" s="23">
        <f>C11+D11</f>
        <v>116</v>
      </c>
      <c r="F11" s="27">
        <f>E11</f>
        <v>116</v>
      </c>
      <c r="G11" s="27">
        <f t="shared" ref="G11:G48" si="0">ROUND($I$5*F11,0)</f>
        <v>58</v>
      </c>
      <c r="H11" s="27">
        <f t="shared" ref="H11:H48" si="1">MIN(ROUND($I$6*F11,0),F11-G11)</f>
        <v>58</v>
      </c>
      <c r="I11" s="38">
        <f>D11</f>
        <v>40</v>
      </c>
      <c r="J11" s="33">
        <f t="shared" ref="J11:J48" si="2">ROUND($I$5*I11,0)</f>
        <v>20</v>
      </c>
      <c r="K11" s="33">
        <f t="shared" ref="K11:K48" si="3">MIN(ROUND($I$6*I11,0), I11 - J11)</f>
        <v>20</v>
      </c>
      <c r="L11" s="40">
        <f>ROUND(J11*$I$3,0)</f>
        <v>13</v>
      </c>
      <c r="M11" s="40">
        <f>ROUND($I$4*K11,0)</f>
        <v>9</v>
      </c>
      <c r="N11" s="29">
        <f t="shared" ref="N11:N48" si="4">L11+M11</f>
        <v>22</v>
      </c>
      <c r="O11" s="29">
        <f>N11</f>
        <v>22</v>
      </c>
      <c r="P11" s="17">
        <f t="shared" ref="P11:P48" si="5">MIN(ROUND($F$3*C11*D11,0),$A$3-O11-D11)</f>
        <v>30</v>
      </c>
      <c r="Q11" s="18">
        <f t="shared" ref="Q11:Q48" si="6">$L$3*G11+$L$4*H11</f>
        <v>2320</v>
      </c>
      <c r="R11" s="33">
        <f>B11+D11</f>
        <v>800</v>
      </c>
    </row>
    <row r="12" spans="1:18" s="10" customFormat="1" x14ac:dyDescent="0.25">
      <c r="A12" s="19">
        <v>2</v>
      </c>
      <c r="B12" s="22">
        <f>$A$3-D12-O11</f>
        <v>730</v>
      </c>
      <c r="C12" s="24">
        <f t="shared" ref="C12:C48" si="7">ROUND($A$4*B12,0)</f>
        <v>73</v>
      </c>
      <c r="D12" s="23">
        <f t="shared" ref="D12:D48" si="8">D11+P11-N11</f>
        <v>48</v>
      </c>
      <c r="E12" s="23">
        <f t="shared" ref="E12:E48" si="9">C12+D12</f>
        <v>121</v>
      </c>
      <c r="F12" s="27">
        <f t="shared" ref="F12:F48" si="10">E12</f>
        <v>121</v>
      </c>
      <c r="G12" s="27">
        <f t="shared" si="0"/>
        <v>61</v>
      </c>
      <c r="H12" s="27">
        <f t="shared" si="1"/>
        <v>60</v>
      </c>
      <c r="I12" s="38">
        <f t="shared" ref="I12:I48" si="11">D12</f>
        <v>48</v>
      </c>
      <c r="J12" s="33">
        <f t="shared" si="2"/>
        <v>24</v>
      </c>
      <c r="K12" s="33">
        <f t="shared" si="3"/>
        <v>24</v>
      </c>
      <c r="L12" s="40">
        <f t="shared" ref="L12:L48" si="12">ROUND(J12*$I$3,0)</f>
        <v>16</v>
      </c>
      <c r="M12" s="40">
        <f t="shared" ref="M12:M48" si="13">ROUND($I$4*K12,0)</f>
        <v>11</v>
      </c>
      <c r="N12" s="29">
        <f t="shared" si="4"/>
        <v>27</v>
      </c>
      <c r="O12" s="29">
        <f>O11+N12</f>
        <v>49</v>
      </c>
      <c r="P12" s="17">
        <f t="shared" si="5"/>
        <v>35</v>
      </c>
      <c r="Q12" s="18">
        <f t="shared" si="6"/>
        <v>2425</v>
      </c>
      <c r="R12" s="33">
        <f>O11+B12+D12</f>
        <v>800</v>
      </c>
    </row>
    <row r="13" spans="1:18" s="10" customFormat="1" x14ac:dyDescent="0.25">
      <c r="A13" s="19">
        <v>3</v>
      </c>
      <c r="B13" s="22">
        <f t="shared" ref="B13:B48" si="14">$A$3-D13-O12</f>
        <v>695</v>
      </c>
      <c r="C13" s="24">
        <f>ROUND($A$4*B13,0)</f>
        <v>70</v>
      </c>
      <c r="D13" s="23">
        <f t="shared" si="8"/>
        <v>56</v>
      </c>
      <c r="E13" s="23">
        <f t="shared" si="9"/>
        <v>126</v>
      </c>
      <c r="F13" s="27">
        <f t="shared" si="10"/>
        <v>126</v>
      </c>
      <c r="G13" s="27">
        <f t="shared" si="0"/>
        <v>63</v>
      </c>
      <c r="H13" s="27">
        <f t="shared" si="1"/>
        <v>63</v>
      </c>
      <c r="I13" s="38">
        <f t="shared" si="11"/>
        <v>56</v>
      </c>
      <c r="J13" s="33">
        <f t="shared" si="2"/>
        <v>28</v>
      </c>
      <c r="K13" s="33">
        <f t="shared" si="3"/>
        <v>28</v>
      </c>
      <c r="L13" s="40">
        <f t="shared" si="12"/>
        <v>18</v>
      </c>
      <c r="M13" s="40">
        <f t="shared" si="13"/>
        <v>13</v>
      </c>
      <c r="N13" s="29">
        <f t="shared" si="4"/>
        <v>31</v>
      </c>
      <c r="O13" s="29">
        <f t="shared" ref="O13:O48" si="15">O12+N13</f>
        <v>80</v>
      </c>
      <c r="P13" s="17">
        <f t="shared" si="5"/>
        <v>39</v>
      </c>
      <c r="Q13" s="18">
        <f t="shared" si="6"/>
        <v>2520</v>
      </c>
      <c r="R13" s="33">
        <f t="shared" ref="R13:R48" si="16">O12+B13+D13</f>
        <v>800</v>
      </c>
    </row>
    <row r="14" spans="1:18" s="10" customFormat="1" x14ac:dyDescent="0.25">
      <c r="A14" s="19">
        <v>4</v>
      </c>
      <c r="B14" s="22">
        <f t="shared" si="14"/>
        <v>656</v>
      </c>
      <c r="C14" s="24">
        <f t="shared" si="7"/>
        <v>66</v>
      </c>
      <c r="D14" s="23">
        <f t="shared" si="8"/>
        <v>64</v>
      </c>
      <c r="E14" s="23">
        <f t="shared" si="9"/>
        <v>130</v>
      </c>
      <c r="F14" s="27">
        <f t="shared" si="10"/>
        <v>130</v>
      </c>
      <c r="G14" s="27">
        <f t="shared" si="0"/>
        <v>65</v>
      </c>
      <c r="H14" s="27">
        <f t="shared" si="1"/>
        <v>65</v>
      </c>
      <c r="I14" s="38">
        <f t="shared" si="11"/>
        <v>64</v>
      </c>
      <c r="J14" s="33">
        <f t="shared" si="2"/>
        <v>32</v>
      </c>
      <c r="K14" s="33">
        <f t="shared" si="3"/>
        <v>32</v>
      </c>
      <c r="L14" s="40">
        <f t="shared" si="12"/>
        <v>21</v>
      </c>
      <c r="M14" s="40">
        <f t="shared" si="13"/>
        <v>14</v>
      </c>
      <c r="N14" s="29">
        <f t="shared" si="4"/>
        <v>35</v>
      </c>
      <c r="O14" s="29">
        <f t="shared" si="15"/>
        <v>115</v>
      </c>
      <c r="P14" s="17">
        <f t="shared" si="5"/>
        <v>42</v>
      </c>
      <c r="Q14" s="18">
        <f t="shared" si="6"/>
        <v>2600</v>
      </c>
      <c r="R14" s="33">
        <f t="shared" si="16"/>
        <v>800</v>
      </c>
    </row>
    <row r="15" spans="1:18" s="10" customFormat="1" x14ac:dyDescent="0.25">
      <c r="A15" s="19">
        <v>5</v>
      </c>
      <c r="B15" s="22">
        <f t="shared" si="14"/>
        <v>614</v>
      </c>
      <c r="C15" s="24">
        <f t="shared" si="7"/>
        <v>61</v>
      </c>
      <c r="D15" s="23">
        <f t="shared" si="8"/>
        <v>71</v>
      </c>
      <c r="E15" s="23">
        <f t="shared" si="9"/>
        <v>132</v>
      </c>
      <c r="F15" s="27">
        <f t="shared" si="10"/>
        <v>132</v>
      </c>
      <c r="G15" s="27">
        <f t="shared" si="0"/>
        <v>66</v>
      </c>
      <c r="H15" s="27">
        <f t="shared" si="1"/>
        <v>66</v>
      </c>
      <c r="I15" s="38">
        <f t="shared" si="11"/>
        <v>71</v>
      </c>
      <c r="J15" s="33">
        <f t="shared" si="2"/>
        <v>36</v>
      </c>
      <c r="K15" s="33">
        <f t="shared" si="3"/>
        <v>35</v>
      </c>
      <c r="L15" s="40">
        <f t="shared" si="12"/>
        <v>23</v>
      </c>
      <c r="M15" s="40">
        <f t="shared" si="13"/>
        <v>16</v>
      </c>
      <c r="N15" s="29">
        <f t="shared" si="4"/>
        <v>39</v>
      </c>
      <c r="O15" s="29">
        <f t="shared" si="15"/>
        <v>154</v>
      </c>
      <c r="P15" s="17">
        <f t="shared" si="5"/>
        <v>43</v>
      </c>
      <c r="Q15" s="18">
        <f t="shared" si="6"/>
        <v>2640</v>
      </c>
      <c r="R15" s="33">
        <f t="shared" si="16"/>
        <v>800</v>
      </c>
    </row>
    <row r="16" spans="1:18" s="10" customFormat="1" x14ac:dyDescent="0.25">
      <c r="A16" s="19">
        <v>6</v>
      </c>
      <c r="B16" s="22">
        <f t="shared" si="14"/>
        <v>571</v>
      </c>
      <c r="C16" s="24">
        <f t="shared" si="7"/>
        <v>57</v>
      </c>
      <c r="D16" s="23">
        <f t="shared" si="8"/>
        <v>75</v>
      </c>
      <c r="E16" s="23">
        <f t="shared" si="9"/>
        <v>132</v>
      </c>
      <c r="F16" s="27">
        <f t="shared" si="10"/>
        <v>132</v>
      </c>
      <c r="G16" s="27">
        <f t="shared" si="0"/>
        <v>66</v>
      </c>
      <c r="H16" s="27">
        <f t="shared" si="1"/>
        <v>66</v>
      </c>
      <c r="I16" s="38">
        <f t="shared" si="11"/>
        <v>75</v>
      </c>
      <c r="J16" s="33">
        <f t="shared" si="2"/>
        <v>38</v>
      </c>
      <c r="K16" s="33">
        <f t="shared" si="3"/>
        <v>37</v>
      </c>
      <c r="L16" s="40">
        <f t="shared" si="12"/>
        <v>25</v>
      </c>
      <c r="M16" s="40">
        <f t="shared" si="13"/>
        <v>17</v>
      </c>
      <c r="N16" s="29">
        <f t="shared" si="4"/>
        <v>42</v>
      </c>
      <c r="O16" s="29">
        <f t="shared" si="15"/>
        <v>196</v>
      </c>
      <c r="P16" s="17">
        <f t="shared" si="5"/>
        <v>43</v>
      </c>
      <c r="Q16" s="18">
        <f t="shared" si="6"/>
        <v>2640</v>
      </c>
      <c r="R16" s="33">
        <f t="shared" si="16"/>
        <v>800</v>
      </c>
    </row>
    <row r="17" spans="1:18" s="10" customFormat="1" x14ac:dyDescent="0.25">
      <c r="A17" s="19">
        <v>7</v>
      </c>
      <c r="B17" s="22">
        <f t="shared" si="14"/>
        <v>528</v>
      </c>
      <c r="C17" s="24">
        <f t="shared" si="7"/>
        <v>53</v>
      </c>
      <c r="D17" s="23">
        <f t="shared" si="8"/>
        <v>76</v>
      </c>
      <c r="E17" s="23">
        <f t="shared" si="9"/>
        <v>129</v>
      </c>
      <c r="F17" s="27">
        <f t="shared" si="10"/>
        <v>129</v>
      </c>
      <c r="G17" s="27">
        <f t="shared" si="0"/>
        <v>65</v>
      </c>
      <c r="H17" s="27">
        <f t="shared" si="1"/>
        <v>64</v>
      </c>
      <c r="I17" s="38">
        <f t="shared" si="11"/>
        <v>76</v>
      </c>
      <c r="J17" s="33">
        <f t="shared" si="2"/>
        <v>38</v>
      </c>
      <c r="K17" s="33">
        <f t="shared" si="3"/>
        <v>38</v>
      </c>
      <c r="L17" s="40">
        <f t="shared" si="12"/>
        <v>25</v>
      </c>
      <c r="M17" s="40">
        <f t="shared" si="13"/>
        <v>17</v>
      </c>
      <c r="N17" s="29">
        <f t="shared" si="4"/>
        <v>42</v>
      </c>
      <c r="O17" s="29">
        <f t="shared" si="15"/>
        <v>238</v>
      </c>
      <c r="P17" s="17">
        <f t="shared" si="5"/>
        <v>40</v>
      </c>
      <c r="Q17" s="18">
        <f t="shared" si="6"/>
        <v>2585</v>
      </c>
      <c r="R17" s="33">
        <f t="shared" si="16"/>
        <v>800</v>
      </c>
    </row>
    <row r="18" spans="1:18" s="10" customFormat="1" x14ac:dyDescent="0.25">
      <c r="A18" s="19">
        <v>8</v>
      </c>
      <c r="B18" s="22">
        <f t="shared" si="14"/>
        <v>488</v>
      </c>
      <c r="C18" s="24">
        <f t="shared" si="7"/>
        <v>49</v>
      </c>
      <c r="D18" s="23">
        <f t="shared" si="8"/>
        <v>74</v>
      </c>
      <c r="E18" s="23">
        <f t="shared" si="9"/>
        <v>123</v>
      </c>
      <c r="F18" s="27">
        <f t="shared" si="10"/>
        <v>123</v>
      </c>
      <c r="G18" s="27">
        <f t="shared" si="0"/>
        <v>62</v>
      </c>
      <c r="H18" s="27">
        <f t="shared" si="1"/>
        <v>61</v>
      </c>
      <c r="I18" s="38">
        <f t="shared" si="11"/>
        <v>74</v>
      </c>
      <c r="J18" s="33">
        <f t="shared" si="2"/>
        <v>37</v>
      </c>
      <c r="K18" s="33">
        <f t="shared" si="3"/>
        <v>37</v>
      </c>
      <c r="L18" s="40">
        <f t="shared" si="12"/>
        <v>24</v>
      </c>
      <c r="M18" s="40">
        <f t="shared" si="13"/>
        <v>17</v>
      </c>
      <c r="N18" s="29">
        <f t="shared" si="4"/>
        <v>41</v>
      </c>
      <c r="O18" s="29">
        <f t="shared" si="15"/>
        <v>279</v>
      </c>
      <c r="P18" s="17">
        <f t="shared" si="5"/>
        <v>36</v>
      </c>
      <c r="Q18" s="18">
        <f t="shared" si="6"/>
        <v>2465</v>
      </c>
      <c r="R18" s="33">
        <f t="shared" si="16"/>
        <v>800</v>
      </c>
    </row>
    <row r="19" spans="1:18" s="10" customFormat="1" x14ac:dyDescent="0.25">
      <c r="A19" s="19">
        <v>9</v>
      </c>
      <c r="B19" s="22">
        <f t="shared" si="14"/>
        <v>452</v>
      </c>
      <c r="C19" s="24">
        <f t="shared" si="7"/>
        <v>45</v>
      </c>
      <c r="D19" s="23">
        <f t="shared" si="8"/>
        <v>69</v>
      </c>
      <c r="E19" s="23">
        <f t="shared" si="9"/>
        <v>114</v>
      </c>
      <c r="F19" s="27">
        <f t="shared" si="10"/>
        <v>114</v>
      </c>
      <c r="G19" s="27">
        <f t="shared" si="0"/>
        <v>57</v>
      </c>
      <c r="H19" s="27">
        <f t="shared" si="1"/>
        <v>57</v>
      </c>
      <c r="I19" s="38">
        <f t="shared" si="11"/>
        <v>69</v>
      </c>
      <c r="J19" s="33">
        <f t="shared" si="2"/>
        <v>35</v>
      </c>
      <c r="K19" s="33">
        <f t="shared" si="3"/>
        <v>34</v>
      </c>
      <c r="L19" s="40">
        <f t="shared" si="12"/>
        <v>23</v>
      </c>
      <c r="M19" s="40">
        <f t="shared" si="13"/>
        <v>15</v>
      </c>
      <c r="N19" s="29">
        <f t="shared" si="4"/>
        <v>38</v>
      </c>
      <c r="O19" s="29">
        <f t="shared" si="15"/>
        <v>317</v>
      </c>
      <c r="P19" s="17">
        <f t="shared" si="5"/>
        <v>31</v>
      </c>
      <c r="Q19" s="18">
        <f t="shared" si="6"/>
        <v>2280</v>
      </c>
      <c r="R19" s="33">
        <f t="shared" si="16"/>
        <v>800</v>
      </c>
    </row>
    <row r="20" spans="1:18" s="10" customFormat="1" x14ac:dyDescent="0.25">
      <c r="A20" s="19">
        <v>10</v>
      </c>
      <c r="B20" s="22">
        <f t="shared" si="14"/>
        <v>421</v>
      </c>
      <c r="C20" s="24">
        <f t="shared" si="7"/>
        <v>42</v>
      </c>
      <c r="D20" s="23">
        <f t="shared" si="8"/>
        <v>62</v>
      </c>
      <c r="E20" s="23">
        <f t="shared" si="9"/>
        <v>104</v>
      </c>
      <c r="F20" s="27">
        <f t="shared" si="10"/>
        <v>104</v>
      </c>
      <c r="G20" s="27">
        <f t="shared" si="0"/>
        <v>52</v>
      </c>
      <c r="H20" s="27">
        <f t="shared" si="1"/>
        <v>52</v>
      </c>
      <c r="I20" s="38">
        <f t="shared" si="11"/>
        <v>62</v>
      </c>
      <c r="J20" s="33">
        <f t="shared" si="2"/>
        <v>31</v>
      </c>
      <c r="K20" s="33">
        <f t="shared" si="3"/>
        <v>31</v>
      </c>
      <c r="L20" s="40">
        <f t="shared" si="12"/>
        <v>20</v>
      </c>
      <c r="M20" s="40">
        <f t="shared" si="13"/>
        <v>14</v>
      </c>
      <c r="N20" s="29">
        <f t="shared" si="4"/>
        <v>34</v>
      </c>
      <c r="O20" s="29">
        <f t="shared" si="15"/>
        <v>351</v>
      </c>
      <c r="P20" s="17">
        <f t="shared" si="5"/>
        <v>26</v>
      </c>
      <c r="Q20" s="18">
        <f t="shared" si="6"/>
        <v>2080</v>
      </c>
      <c r="R20" s="33">
        <f t="shared" si="16"/>
        <v>800</v>
      </c>
    </row>
    <row r="21" spans="1:18" s="10" customFormat="1" x14ac:dyDescent="0.25">
      <c r="A21" s="19">
        <v>11</v>
      </c>
      <c r="B21" s="22">
        <f t="shared" si="14"/>
        <v>395</v>
      </c>
      <c r="C21" s="24">
        <f t="shared" si="7"/>
        <v>40</v>
      </c>
      <c r="D21" s="23">
        <f t="shared" si="8"/>
        <v>54</v>
      </c>
      <c r="E21" s="23">
        <f t="shared" si="9"/>
        <v>94</v>
      </c>
      <c r="F21" s="27">
        <f t="shared" si="10"/>
        <v>94</v>
      </c>
      <c r="G21" s="27">
        <f t="shared" si="0"/>
        <v>47</v>
      </c>
      <c r="H21" s="27">
        <f t="shared" si="1"/>
        <v>47</v>
      </c>
      <c r="I21" s="38">
        <f t="shared" si="11"/>
        <v>54</v>
      </c>
      <c r="J21" s="33">
        <f t="shared" si="2"/>
        <v>27</v>
      </c>
      <c r="K21" s="33">
        <f t="shared" si="3"/>
        <v>27</v>
      </c>
      <c r="L21" s="40">
        <f t="shared" si="12"/>
        <v>18</v>
      </c>
      <c r="M21" s="40">
        <f t="shared" si="13"/>
        <v>12</v>
      </c>
      <c r="N21" s="29">
        <f t="shared" si="4"/>
        <v>30</v>
      </c>
      <c r="O21" s="29">
        <f t="shared" si="15"/>
        <v>381</v>
      </c>
      <c r="P21" s="17">
        <f t="shared" si="5"/>
        <v>22</v>
      </c>
      <c r="Q21" s="18">
        <f t="shared" si="6"/>
        <v>1880</v>
      </c>
      <c r="R21" s="33">
        <f t="shared" si="16"/>
        <v>800</v>
      </c>
    </row>
    <row r="22" spans="1:18" s="10" customFormat="1" x14ac:dyDescent="0.25">
      <c r="A22" s="19">
        <v>12</v>
      </c>
      <c r="B22" s="22">
        <f t="shared" si="14"/>
        <v>373</v>
      </c>
      <c r="C22" s="24">
        <f t="shared" si="7"/>
        <v>37</v>
      </c>
      <c r="D22" s="23">
        <f t="shared" si="8"/>
        <v>46</v>
      </c>
      <c r="E22" s="23">
        <f t="shared" si="9"/>
        <v>83</v>
      </c>
      <c r="F22" s="27">
        <f t="shared" si="10"/>
        <v>83</v>
      </c>
      <c r="G22" s="27">
        <f t="shared" si="0"/>
        <v>42</v>
      </c>
      <c r="H22" s="27">
        <f t="shared" si="1"/>
        <v>41</v>
      </c>
      <c r="I22" s="38">
        <f t="shared" si="11"/>
        <v>46</v>
      </c>
      <c r="J22" s="33">
        <f t="shared" si="2"/>
        <v>23</v>
      </c>
      <c r="K22" s="33">
        <f t="shared" si="3"/>
        <v>23</v>
      </c>
      <c r="L22" s="40">
        <f t="shared" si="12"/>
        <v>15</v>
      </c>
      <c r="M22" s="40">
        <f t="shared" si="13"/>
        <v>10</v>
      </c>
      <c r="N22" s="29">
        <f t="shared" si="4"/>
        <v>25</v>
      </c>
      <c r="O22" s="29">
        <f t="shared" si="15"/>
        <v>406</v>
      </c>
      <c r="P22" s="17">
        <f t="shared" si="5"/>
        <v>17</v>
      </c>
      <c r="Q22" s="18">
        <f t="shared" si="6"/>
        <v>1665</v>
      </c>
      <c r="R22" s="33">
        <f t="shared" si="16"/>
        <v>800</v>
      </c>
    </row>
    <row r="23" spans="1:18" s="10" customFormat="1" x14ac:dyDescent="0.25">
      <c r="A23" s="19">
        <v>13</v>
      </c>
      <c r="B23" s="22">
        <f t="shared" si="14"/>
        <v>356</v>
      </c>
      <c r="C23" s="24">
        <f t="shared" si="7"/>
        <v>36</v>
      </c>
      <c r="D23" s="23">
        <f t="shared" si="8"/>
        <v>38</v>
      </c>
      <c r="E23" s="23">
        <f t="shared" si="9"/>
        <v>74</v>
      </c>
      <c r="F23" s="27">
        <f t="shared" si="10"/>
        <v>74</v>
      </c>
      <c r="G23" s="27">
        <f t="shared" si="0"/>
        <v>37</v>
      </c>
      <c r="H23" s="27">
        <f t="shared" si="1"/>
        <v>37</v>
      </c>
      <c r="I23" s="38">
        <f t="shared" si="11"/>
        <v>38</v>
      </c>
      <c r="J23" s="33">
        <f t="shared" si="2"/>
        <v>19</v>
      </c>
      <c r="K23" s="33">
        <f t="shared" si="3"/>
        <v>19</v>
      </c>
      <c r="L23" s="40">
        <f t="shared" si="12"/>
        <v>12</v>
      </c>
      <c r="M23" s="40">
        <f t="shared" si="13"/>
        <v>9</v>
      </c>
      <c r="N23" s="29">
        <f t="shared" si="4"/>
        <v>21</v>
      </c>
      <c r="O23" s="29">
        <f t="shared" si="15"/>
        <v>427</v>
      </c>
      <c r="P23" s="17">
        <f t="shared" si="5"/>
        <v>14</v>
      </c>
      <c r="Q23" s="18">
        <f t="shared" si="6"/>
        <v>1480</v>
      </c>
      <c r="R23" s="33">
        <f t="shared" si="16"/>
        <v>800</v>
      </c>
    </row>
    <row r="24" spans="1:18" s="10" customFormat="1" x14ac:dyDescent="0.25">
      <c r="A24" s="19">
        <v>14</v>
      </c>
      <c r="B24" s="22">
        <f t="shared" si="14"/>
        <v>342</v>
      </c>
      <c r="C24" s="24">
        <f t="shared" si="7"/>
        <v>34</v>
      </c>
      <c r="D24" s="23">
        <f t="shared" si="8"/>
        <v>31</v>
      </c>
      <c r="E24" s="23">
        <f t="shared" si="9"/>
        <v>65</v>
      </c>
      <c r="F24" s="27">
        <f t="shared" si="10"/>
        <v>65</v>
      </c>
      <c r="G24" s="27">
        <f t="shared" si="0"/>
        <v>33</v>
      </c>
      <c r="H24" s="27">
        <f t="shared" si="1"/>
        <v>32</v>
      </c>
      <c r="I24" s="38">
        <f t="shared" si="11"/>
        <v>31</v>
      </c>
      <c r="J24" s="33">
        <f t="shared" si="2"/>
        <v>16</v>
      </c>
      <c r="K24" s="33">
        <f t="shared" si="3"/>
        <v>15</v>
      </c>
      <c r="L24" s="40">
        <f t="shared" si="12"/>
        <v>10</v>
      </c>
      <c r="M24" s="40">
        <f t="shared" si="13"/>
        <v>7</v>
      </c>
      <c r="N24" s="29">
        <f t="shared" si="4"/>
        <v>17</v>
      </c>
      <c r="O24" s="29">
        <f t="shared" si="15"/>
        <v>444</v>
      </c>
      <c r="P24" s="17">
        <f t="shared" si="5"/>
        <v>11</v>
      </c>
      <c r="Q24" s="18">
        <f t="shared" si="6"/>
        <v>1305</v>
      </c>
      <c r="R24" s="33">
        <f t="shared" si="16"/>
        <v>800</v>
      </c>
    </row>
    <row r="25" spans="1:18" s="10" customFormat="1" x14ac:dyDescent="0.25">
      <c r="A25" s="19">
        <v>15</v>
      </c>
      <c r="B25" s="22">
        <f t="shared" si="14"/>
        <v>331</v>
      </c>
      <c r="C25" s="24">
        <f t="shared" si="7"/>
        <v>33</v>
      </c>
      <c r="D25" s="23">
        <f t="shared" si="8"/>
        <v>25</v>
      </c>
      <c r="E25" s="23">
        <f t="shared" si="9"/>
        <v>58</v>
      </c>
      <c r="F25" s="27">
        <f t="shared" si="10"/>
        <v>58</v>
      </c>
      <c r="G25" s="27">
        <f t="shared" si="0"/>
        <v>29</v>
      </c>
      <c r="H25" s="27">
        <f t="shared" si="1"/>
        <v>29</v>
      </c>
      <c r="I25" s="38">
        <f t="shared" si="11"/>
        <v>25</v>
      </c>
      <c r="J25" s="33">
        <f t="shared" si="2"/>
        <v>13</v>
      </c>
      <c r="K25" s="33">
        <f t="shared" si="3"/>
        <v>12</v>
      </c>
      <c r="L25" s="40">
        <f t="shared" si="12"/>
        <v>8</v>
      </c>
      <c r="M25" s="40">
        <f t="shared" si="13"/>
        <v>5</v>
      </c>
      <c r="N25" s="29">
        <f t="shared" si="4"/>
        <v>13</v>
      </c>
      <c r="O25" s="29">
        <f t="shared" si="15"/>
        <v>457</v>
      </c>
      <c r="P25" s="17">
        <f t="shared" si="5"/>
        <v>8</v>
      </c>
      <c r="Q25" s="18">
        <f t="shared" si="6"/>
        <v>1160</v>
      </c>
      <c r="R25" s="33">
        <f t="shared" si="16"/>
        <v>800</v>
      </c>
    </row>
    <row r="26" spans="1:18" s="10" customFormat="1" x14ac:dyDescent="0.25">
      <c r="A26" s="19">
        <v>16</v>
      </c>
      <c r="B26" s="22">
        <f t="shared" si="14"/>
        <v>323</v>
      </c>
      <c r="C26" s="24">
        <f t="shared" si="7"/>
        <v>32</v>
      </c>
      <c r="D26" s="23">
        <f t="shared" si="8"/>
        <v>20</v>
      </c>
      <c r="E26" s="23">
        <f t="shared" si="9"/>
        <v>52</v>
      </c>
      <c r="F26" s="27">
        <f t="shared" si="10"/>
        <v>52</v>
      </c>
      <c r="G26" s="27">
        <f t="shared" si="0"/>
        <v>26</v>
      </c>
      <c r="H26" s="27">
        <f t="shared" si="1"/>
        <v>26</v>
      </c>
      <c r="I26" s="38">
        <f t="shared" si="11"/>
        <v>20</v>
      </c>
      <c r="J26" s="33">
        <f t="shared" si="2"/>
        <v>10</v>
      </c>
      <c r="K26" s="33">
        <f t="shared" si="3"/>
        <v>10</v>
      </c>
      <c r="L26" s="40">
        <f t="shared" si="12"/>
        <v>7</v>
      </c>
      <c r="M26" s="40">
        <f t="shared" si="13"/>
        <v>5</v>
      </c>
      <c r="N26" s="29">
        <f t="shared" si="4"/>
        <v>12</v>
      </c>
      <c r="O26" s="29">
        <f t="shared" si="15"/>
        <v>469</v>
      </c>
      <c r="P26" s="17">
        <f t="shared" si="5"/>
        <v>6</v>
      </c>
      <c r="Q26" s="18">
        <f t="shared" si="6"/>
        <v>1040</v>
      </c>
      <c r="R26" s="33">
        <f t="shared" si="16"/>
        <v>800</v>
      </c>
    </row>
    <row r="27" spans="1:18" s="10" customFormat="1" x14ac:dyDescent="0.25">
      <c r="A27" s="19">
        <v>17</v>
      </c>
      <c r="B27" s="22">
        <f t="shared" si="14"/>
        <v>317</v>
      </c>
      <c r="C27" s="24">
        <f t="shared" si="7"/>
        <v>32</v>
      </c>
      <c r="D27" s="23">
        <f t="shared" si="8"/>
        <v>14</v>
      </c>
      <c r="E27" s="23">
        <f t="shared" si="9"/>
        <v>46</v>
      </c>
      <c r="F27" s="27">
        <f t="shared" si="10"/>
        <v>46</v>
      </c>
      <c r="G27" s="27">
        <f t="shared" si="0"/>
        <v>23</v>
      </c>
      <c r="H27" s="27">
        <f t="shared" si="1"/>
        <v>23</v>
      </c>
      <c r="I27" s="38">
        <f t="shared" si="11"/>
        <v>14</v>
      </c>
      <c r="J27" s="33">
        <f t="shared" si="2"/>
        <v>7</v>
      </c>
      <c r="K27" s="33">
        <f t="shared" si="3"/>
        <v>7</v>
      </c>
      <c r="L27" s="40">
        <f t="shared" si="12"/>
        <v>5</v>
      </c>
      <c r="M27" s="40">
        <f t="shared" si="13"/>
        <v>3</v>
      </c>
      <c r="N27" s="29">
        <f t="shared" si="4"/>
        <v>8</v>
      </c>
      <c r="O27" s="29">
        <f t="shared" si="15"/>
        <v>477</v>
      </c>
      <c r="P27" s="17">
        <f t="shared" si="5"/>
        <v>4</v>
      </c>
      <c r="Q27" s="18">
        <f t="shared" si="6"/>
        <v>920</v>
      </c>
      <c r="R27" s="33">
        <f t="shared" si="16"/>
        <v>800</v>
      </c>
    </row>
    <row r="28" spans="1:18" s="10" customFormat="1" x14ac:dyDescent="0.25">
      <c r="A28" s="19">
        <v>18</v>
      </c>
      <c r="B28" s="22">
        <f t="shared" si="14"/>
        <v>313</v>
      </c>
      <c r="C28" s="24">
        <f t="shared" si="7"/>
        <v>31</v>
      </c>
      <c r="D28" s="23">
        <f t="shared" si="8"/>
        <v>10</v>
      </c>
      <c r="E28" s="23">
        <f t="shared" si="9"/>
        <v>41</v>
      </c>
      <c r="F28" s="27">
        <f t="shared" si="10"/>
        <v>41</v>
      </c>
      <c r="G28" s="27">
        <f t="shared" si="0"/>
        <v>21</v>
      </c>
      <c r="H28" s="27">
        <f t="shared" si="1"/>
        <v>20</v>
      </c>
      <c r="I28" s="38">
        <f t="shared" si="11"/>
        <v>10</v>
      </c>
      <c r="J28" s="33">
        <f t="shared" si="2"/>
        <v>5</v>
      </c>
      <c r="K28" s="33">
        <f t="shared" si="3"/>
        <v>5</v>
      </c>
      <c r="L28" s="40">
        <f t="shared" si="12"/>
        <v>3</v>
      </c>
      <c r="M28" s="40">
        <f t="shared" si="13"/>
        <v>2</v>
      </c>
      <c r="N28" s="29">
        <f t="shared" si="4"/>
        <v>5</v>
      </c>
      <c r="O28" s="29">
        <f t="shared" si="15"/>
        <v>482</v>
      </c>
      <c r="P28" s="17">
        <f t="shared" si="5"/>
        <v>3</v>
      </c>
      <c r="Q28" s="18">
        <f t="shared" si="6"/>
        <v>825</v>
      </c>
      <c r="R28" s="33">
        <f t="shared" si="16"/>
        <v>800</v>
      </c>
    </row>
    <row r="29" spans="1:18" s="10" customFormat="1" x14ac:dyDescent="0.25">
      <c r="A29" s="19">
        <v>19</v>
      </c>
      <c r="B29" s="22">
        <f t="shared" si="14"/>
        <v>310</v>
      </c>
      <c r="C29" s="24">
        <f t="shared" si="7"/>
        <v>31</v>
      </c>
      <c r="D29" s="23">
        <f t="shared" si="8"/>
        <v>8</v>
      </c>
      <c r="E29" s="23">
        <f t="shared" si="9"/>
        <v>39</v>
      </c>
      <c r="F29" s="27">
        <f t="shared" si="10"/>
        <v>39</v>
      </c>
      <c r="G29" s="27">
        <f t="shared" si="0"/>
        <v>20</v>
      </c>
      <c r="H29" s="27">
        <f t="shared" si="1"/>
        <v>19</v>
      </c>
      <c r="I29" s="38">
        <f t="shared" si="11"/>
        <v>8</v>
      </c>
      <c r="J29" s="33">
        <f t="shared" si="2"/>
        <v>4</v>
      </c>
      <c r="K29" s="33">
        <f t="shared" si="3"/>
        <v>4</v>
      </c>
      <c r="L29" s="40">
        <f t="shared" si="12"/>
        <v>3</v>
      </c>
      <c r="M29" s="40">
        <f t="shared" si="13"/>
        <v>2</v>
      </c>
      <c r="N29" s="29">
        <f t="shared" si="4"/>
        <v>5</v>
      </c>
      <c r="O29" s="29">
        <f t="shared" si="15"/>
        <v>487</v>
      </c>
      <c r="P29" s="17">
        <f t="shared" si="5"/>
        <v>2</v>
      </c>
      <c r="Q29" s="18">
        <f t="shared" si="6"/>
        <v>785</v>
      </c>
      <c r="R29" s="33">
        <f t="shared" si="16"/>
        <v>800</v>
      </c>
    </row>
    <row r="30" spans="1:18" s="10" customFormat="1" x14ac:dyDescent="0.25">
      <c r="A30" s="19">
        <v>20</v>
      </c>
      <c r="B30" s="22">
        <f t="shared" si="14"/>
        <v>308</v>
      </c>
      <c r="C30" s="24">
        <f t="shared" si="7"/>
        <v>31</v>
      </c>
      <c r="D30" s="23">
        <f t="shared" si="8"/>
        <v>5</v>
      </c>
      <c r="E30" s="23">
        <f t="shared" si="9"/>
        <v>36</v>
      </c>
      <c r="F30" s="27">
        <f t="shared" si="10"/>
        <v>36</v>
      </c>
      <c r="G30" s="27">
        <f t="shared" si="0"/>
        <v>18</v>
      </c>
      <c r="H30" s="27">
        <f t="shared" si="1"/>
        <v>18</v>
      </c>
      <c r="I30" s="38">
        <f t="shared" si="11"/>
        <v>5</v>
      </c>
      <c r="J30" s="33">
        <f t="shared" si="2"/>
        <v>3</v>
      </c>
      <c r="K30" s="33">
        <f t="shared" si="3"/>
        <v>2</v>
      </c>
      <c r="L30" s="40">
        <f t="shared" si="12"/>
        <v>2</v>
      </c>
      <c r="M30" s="40">
        <f t="shared" si="13"/>
        <v>1</v>
      </c>
      <c r="N30" s="29">
        <f t="shared" si="4"/>
        <v>3</v>
      </c>
      <c r="O30" s="29">
        <f t="shared" si="15"/>
        <v>490</v>
      </c>
      <c r="P30" s="17">
        <f t="shared" si="5"/>
        <v>2</v>
      </c>
      <c r="Q30" s="18">
        <f t="shared" si="6"/>
        <v>720</v>
      </c>
      <c r="R30" s="33">
        <f t="shared" si="16"/>
        <v>800</v>
      </c>
    </row>
    <row r="31" spans="1:18" s="10" customFormat="1" x14ac:dyDescent="0.25">
      <c r="A31" s="19">
        <v>21</v>
      </c>
      <c r="B31" s="22">
        <f t="shared" si="14"/>
        <v>306</v>
      </c>
      <c r="C31" s="24">
        <f t="shared" si="7"/>
        <v>31</v>
      </c>
      <c r="D31" s="23">
        <f t="shared" si="8"/>
        <v>4</v>
      </c>
      <c r="E31" s="23">
        <f t="shared" si="9"/>
        <v>35</v>
      </c>
      <c r="F31" s="27">
        <f t="shared" si="10"/>
        <v>35</v>
      </c>
      <c r="G31" s="27">
        <f t="shared" si="0"/>
        <v>18</v>
      </c>
      <c r="H31" s="27">
        <f t="shared" si="1"/>
        <v>17</v>
      </c>
      <c r="I31" s="38">
        <f t="shared" si="11"/>
        <v>4</v>
      </c>
      <c r="J31" s="33">
        <f t="shared" si="2"/>
        <v>2</v>
      </c>
      <c r="K31" s="33">
        <f t="shared" si="3"/>
        <v>2</v>
      </c>
      <c r="L31" s="40">
        <f t="shared" si="12"/>
        <v>1</v>
      </c>
      <c r="M31" s="40">
        <f t="shared" si="13"/>
        <v>1</v>
      </c>
      <c r="N31" s="29">
        <f t="shared" si="4"/>
        <v>2</v>
      </c>
      <c r="O31" s="29">
        <f t="shared" si="15"/>
        <v>492</v>
      </c>
      <c r="P31" s="17">
        <f t="shared" si="5"/>
        <v>1</v>
      </c>
      <c r="Q31" s="18">
        <f t="shared" si="6"/>
        <v>705</v>
      </c>
      <c r="R31" s="33">
        <f t="shared" si="16"/>
        <v>800</v>
      </c>
    </row>
    <row r="32" spans="1:18" s="10" customFormat="1" x14ac:dyDescent="0.25">
      <c r="A32" s="19">
        <v>22</v>
      </c>
      <c r="B32" s="22">
        <f t="shared" si="14"/>
        <v>305</v>
      </c>
      <c r="C32" s="24">
        <f t="shared" si="7"/>
        <v>31</v>
      </c>
      <c r="D32" s="23">
        <f t="shared" si="8"/>
        <v>3</v>
      </c>
      <c r="E32" s="23">
        <f t="shared" si="9"/>
        <v>34</v>
      </c>
      <c r="F32" s="27">
        <f t="shared" si="10"/>
        <v>34</v>
      </c>
      <c r="G32" s="27">
        <f t="shared" si="0"/>
        <v>17</v>
      </c>
      <c r="H32" s="27">
        <f t="shared" si="1"/>
        <v>17</v>
      </c>
      <c r="I32" s="38">
        <f t="shared" si="11"/>
        <v>3</v>
      </c>
      <c r="J32" s="33">
        <f t="shared" si="2"/>
        <v>2</v>
      </c>
      <c r="K32" s="33">
        <f t="shared" si="3"/>
        <v>1</v>
      </c>
      <c r="L32" s="40">
        <f t="shared" si="12"/>
        <v>1</v>
      </c>
      <c r="M32" s="40">
        <f t="shared" si="13"/>
        <v>0</v>
      </c>
      <c r="N32" s="29">
        <f t="shared" si="4"/>
        <v>1</v>
      </c>
      <c r="O32" s="29">
        <f t="shared" si="15"/>
        <v>493</v>
      </c>
      <c r="P32" s="17">
        <f t="shared" si="5"/>
        <v>1</v>
      </c>
      <c r="Q32" s="18">
        <f t="shared" si="6"/>
        <v>680</v>
      </c>
      <c r="R32" s="33">
        <f t="shared" si="16"/>
        <v>800</v>
      </c>
    </row>
    <row r="33" spans="1:18" s="10" customFormat="1" x14ac:dyDescent="0.25">
      <c r="A33" s="19">
        <v>23</v>
      </c>
      <c r="B33" s="22">
        <f t="shared" si="14"/>
        <v>304</v>
      </c>
      <c r="C33" s="24">
        <f t="shared" si="7"/>
        <v>30</v>
      </c>
      <c r="D33" s="23">
        <f t="shared" si="8"/>
        <v>3</v>
      </c>
      <c r="E33" s="23">
        <f t="shared" si="9"/>
        <v>33</v>
      </c>
      <c r="F33" s="27">
        <f t="shared" si="10"/>
        <v>33</v>
      </c>
      <c r="G33" s="27">
        <f t="shared" si="0"/>
        <v>17</v>
      </c>
      <c r="H33" s="27">
        <f t="shared" si="1"/>
        <v>16</v>
      </c>
      <c r="I33" s="38">
        <f t="shared" si="11"/>
        <v>3</v>
      </c>
      <c r="J33" s="33">
        <f t="shared" si="2"/>
        <v>2</v>
      </c>
      <c r="K33" s="33">
        <f t="shared" si="3"/>
        <v>1</v>
      </c>
      <c r="L33" s="40">
        <f t="shared" si="12"/>
        <v>1</v>
      </c>
      <c r="M33" s="40">
        <f t="shared" si="13"/>
        <v>0</v>
      </c>
      <c r="N33" s="29">
        <f t="shared" si="4"/>
        <v>1</v>
      </c>
      <c r="O33" s="29">
        <f t="shared" si="15"/>
        <v>494</v>
      </c>
      <c r="P33" s="17">
        <f t="shared" si="5"/>
        <v>1</v>
      </c>
      <c r="Q33" s="18">
        <f t="shared" si="6"/>
        <v>665</v>
      </c>
      <c r="R33" s="33">
        <f t="shared" si="16"/>
        <v>800</v>
      </c>
    </row>
    <row r="34" spans="1:18" s="10" customFormat="1" x14ac:dyDescent="0.25">
      <c r="A34" s="19">
        <v>24</v>
      </c>
      <c r="B34" s="22">
        <f t="shared" si="14"/>
        <v>303</v>
      </c>
      <c r="C34" s="24">
        <f t="shared" si="7"/>
        <v>30</v>
      </c>
      <c r="D34" s="23">
        <f t="shared" si="8"/>
        <v>3</v>
      </c>
      <c r="E34" s="23">
        <f t="shared" si="9"/>
        <v>33</v>
      </c>
      <c r="F34" s="27">
        <f t="shared" si="10"/>
        <v>33</v>
      </c>
      <c r="G34" s="27">
        <f t="shared" si="0"/>
        <v>17</v>
      </c>
      <c r="H34" s="27">
        <f t="shared" si="1"/>
        <v>16</v>
      </c>
      <c r="I34" s="38">
        <f t="shared" si="11"/>
        <v>3</v>
      </c>
      <c r="J34" s="33">
        <f t="shared" si="2"/>
        <v>2</v>
      </c>
      <c r="K34" s="33">
        <f t="shared" si="3"/>
        <v>1</v>
      </c>
      <c r="L34" s="40">
        <f t="shared" si="12"/>
        <v>1</v>
      </c>
      <c r="M34" s="40">
        <f t="shared" si="13"/>
        <v>0</v>
      </c>
      <c r="N34" s="29">
        <f t="shared" si="4"/>
        <v>1</v>
      </c>
      <c r="O34" s="29">
        <f t="shared" si="15"/>
        <v>495</v>
      </c>
      <c r="P34" s="17">
        <f t="shared" si="5"/>
        <v>1</v>
      </c>
      <c r="Q34" s="18">
        <f t="shared" si="6"/>
        <v>665</v>
      </c>
      <c r="R34" s="33">
        <f t="shared" si="16"/>
        <v>800</v>
      </c>
    </row>
    <row r="35" spans="1:18" s="10" customFormat="1" x14ac:dyDescent="0.25">
      <c r="A35" s="19">
        <v>25</v>
      </c>
      <c r="B35" s="22">
        <f t="shared" si="14"/>
        <v>302</v>
      </c>
      <c r="C35" s="24">
        <f t="shared" si="7"/>
        <v>30</v>
      </c>
      <c r="D35" s="23">
        <f t="shared" si="8"/>
        <v>3</v>
      </c>
      <c r="E35" s="23">
        <f t="shared" si="9"/>
        <v>33</v>
      </c>
      <c r="F35" s="27">
        <f t="shared" si="10"/>
        <v>33</v>
      </c>
      <c r="G35" s="27">
        <f t="shared" si="0"/>
        <v>17</v>
      </c>
      <c r="H35" s="27">
        <f t="shared" si="1"/>
        <v>16</v>
      </c>
      <c r="I35" s="38">
        <f t="shared" si="11"/>
        <v>3</v>
      </c>
      <c r="J35" s="33">
        <f t="shared" si="2"/>
        <v>2</v>
      </c>
      <c r="K35" s="33">
        <f t="shared" si="3"/>
        <v>1</v>
      </c>
      <c r="L35" s="40">
        <f t="shared" si="12"/>
        <v>1</v>
      </c>
      <c r="M35" s="40">
        <f t="shared" si="13"/>
        <v>0</v>
      </c>
      <c r="N35" s="29">
        <f t="shared" si="4"/>
        <v>1</v>
      </c>
      <c r="O35" s="29">
        <f t="shared" si="15"/>
        <v>496</v>
      </c>
      <c r="P35" s="17">
        <f t="shared" si="5"/>
        <v>1</v>
      </c>
      <c r="Q35" s="18">
        <f t="shared" si="6"/>
        <v>665</v>
      </c>
      <c r="R35" s="33">
        <f t="shared" si="16"/>
        <v>800</v>
      </c>
    </row>
    <row r="36" spans="1:18" s="10" customFormat="1" x14ac:dyDescent="0.25">
      <c r="A36" s="19">
        <v>26</v>
      </c>
      <c r="B36" s="22">
        <f t="shared" si="14"/>
        <v>301</v>
      </c>
      <c r="C36" s="24">
        <f t="shared" si="7"/>
        <v>30</v>
      </c>
      <c r="D36" s="23">
        <f t="shared" si="8"/>
        <v>3</v>
      </c>
      <c r="E36" s="23">
        <f t="shared" si="9"/>
        <v>33</v>
      </c>
      <c r="F36" s="27">
        <f t="shared" si="10"/>
        <v>33</v>
      </c>
      <c r="G36" s="27">
        <f t="shared" si="0"/>
        <v>17</v>
      </c>
      <c r="H36" s="27">
        <f t="shared" si="1"/>
        <v>16</v>
      </c>
      <c r="I36" s="38">
        <f t="shared" si="11"/>
        <v>3</v>
      </c>
      <c r="J36" s="33">
        <f t="shared" si="2"/>
        <v>2</v>
      </c>
      <c r="K36" s="33">
        <f t="shared" si="3"/>
        <v>1</v>
      </c>
      <c r="L36" s="40">
        <f t="shared" si="12"/>
        <v>1</v>
      </c>
      <c r="M36" s="40">
        <f t="shared" si="13"/>
        <v>0</v>
      </c>
      <c r="N36" s="29">
        <f t="shared" si="4"/>
        <v>1</v>
      </c>
      <c r="O36" s="29">
        <f t="shared" si="15"/>
        <v>497</v>
      </c>
      <c r="P36" s="17">
        <f t="shared" si="5"/>
        <v>1</v>
      </c>
      <c r="Q36" s="18">
        <f t="shared" si="6"/>
        <v>665</v>
      </c>
      <c r="R36" s="33">
        <f t="shared" si="16"/>
        <v>800</v>
      </c>
    </row>
    <row r="37" spans="1:18" s="10" customFormat="1" x14ac:dyDescent="0.25">
      <c r="A37" s="19">
        <v>27</v>
      </c>
      <c r="B37" s="22">
        <f t="shared" si="14"/>
        <v>300</v>
      </c>
      <c r="C37" s="24">
        <f t="shared" si="7"/>
        <v>30</v>
      </c>
      <c r="D37" s="23">
        <f t="shared" si="8"/>
        <v>3</v>
      </c>
      <c r="E37" s="23">
        <f t="shared" si="9"/>
        <v>33</v>
      </c>
      <c r="F37" s="27">
        <f t="shared" si="10"/>
        <v>33</v>
      </c>
      <c r="G37" s="27">
        <f t="shared" si="0"/>
        <v>17</v>
      </c>
      <c r="H37" s="27">
        <f t="shared" si="1"/>
        <v>16</v>
      </c>
      <c r="I37" s="38">
        <f t="shared" si="11"/>
        <v>3</v>
      </c>
      <c r="J37" s="33">
        <f t="shared" si="2"/>
        <v>2</v>
      </c>
      <c r="K37" s="33">
        <f t="shared" si="3"/>
        <v>1</v>
      </c>
      <c r="L37" s="40">
        <f t="shared" si="12"/>
        <v>1</v>
      </c>
      <c r="M37" s="40">
        <f t="shared" si="13"/>
        <v>0</v>
      </c>
      <c r="N37" s="29">
        <f t="shared" si="4"/>
        <v>1</v>
      </c>
      <c r="O37" s="29">
        <f t="shared" si="15"/>
        <v>498</v>
      </c>
      <c r="P37" s="17">
        <f t="shared" si="5"/>
        <v>1</v>
      </c>
      <c r="Q37" s="18">
        <f t="shared" si="6"/>
        <v>665</v>
      </c>
      <c r="R37" s="33">
        <f t="shared" si="16"/>
        <v>800</v>
      </c>
    </row>
    <row r="38" spans="1:18" s="10" customFormat="1" x14ac:dyDescent="0.25">
      <c r="A38" s="19">
        <v>28</v>
      </c>
      <c r="B38" s="22">
        <f t="shared" si="14"/>
        <v>299</v>
      </c>
      <c r="C38" s="24">
        <f t="shared" si="7"/>
        <v>30</v>
      </c>
      <c r="D38" s="23">
        <f t="shared" si="8"/>
        <v>3</v>
      </c>
      <c r="E38" s="23">
        <f t="shared" si="9"/>
        <v>33</v>
      </c>
      <c r="F38" s="27">
        <f t="shared" si="10"/>
        <v>33</v>
      </c>
      <c r="G38" s="27">
        <f t="shared" si="0"/>
        <v>17</v>
      </c>
      <c r="H38" s="27">
        <f t="shared" si="1"/>
        <v>16</v>
      </c>
      <c r="I38" s="38">
        <f t="shared" si="11"/>
        <v>3</v>
      </c>
      <c r="J38" s="33">
        <f t="shared" si="2"/>
        <v>2</v>
      </c>
      <c r="K38" s="33">
        <f t="shared" si="3"/>
        <v>1</v>
      </c>
      <c r="L38" s="40">
        <f t="shared" si="12"/>
        <v>1</v>
      </c>
      <c r="M38" s="40">
        <f t="shared" si="13"/>
        <v>0</v>
      </c>
      <c r="N38" s="29">
        <f t="shared" si="4"/>
        <v>1</v>
      </c>
      <c r="O38" s="29">
        <f t="shared" si="15"/>
        <v>499</v>
      </c>
      <c r="P38" s="17">
        <f t="shared" si="5"/>
        <v>1</v>
      </c>
      <c r="Q38" s="18">
        <f t="shared" si="6"/>
        <v>665</v>
      </c>
      <c r="R38" s="33">
        <f t="shared" si="16"/>
        <v>800</v>
      </c>
    </row>
    <row r="39" spans="1:18" s="10" customFormat="1" x14ac:dyDescent="0.25">
      <c r="A39" s="19">
        <v>29</v>
      </c>
      <c r="B39" s="22">
        <f t="shared" si="14"/>
        <v>298</v>
      </c>
      <c r="C39" s="24">
        <f t="shared" si="7"/>
        <v>30</v>
      </c>
      <c r="D39" s="23">
        <f t="shared" si="8"/>
        <v>3</v>
      </c>
      <c r="E39" s="23">
        <f t="shared" si="9"/>
        <v>33</v>
      </c>
      <c r="F39" s="27">
        <f t="shared" si="10"/>
        <v>33</v>
      </c>
      <c r="G39" s="27">
        <f t="shared" si="0"/>
        <v>17</v>
      </c>
      <c r="H39" s="27">
        <f t="shared" si="1"/>
        <v>16</v>
      </c>
      <c r="I39" s="38">
        <f t="shared" si="11"/>
        <v>3</v>
      </c>
      <c r="J39" s="33">
        <f t="shared" si="2"/>
        <v>2</v>
      </c>
      <c r="K39" s="33">
        <f t="shared" si="3"/>
        <v>1</v>
      </c>
      <c r="L39" s="40">
        <f t="shared" si="12"/>
        <v>1</v>
      </c>
      <c r="M39" s="40">
        <f t="shared" si="13"/>
        <v>0</v>
      </c>
      <c r="N39" s="29">
        <f t="shared" si="4"/>
        <v>1</v>
      </c>
      <c r="O39" s="29">
        <f t="shared" si="15"/>
        <v>500</v>
      </c>
      <c r="P39" s="17">
        <f t="shared" si="5"/>
        <v>1</v>
      </c>
      <c r="Q39" s="18">
        <f t="shared" si="6"/>
        <v>665</v>
      </c>
      <c r="R39" s="33">
        <f t="shared" si="16"/>
        <v>800</v>
      </c>
    </row>
    <row r="40" spans="1:18" s="10" customFormat="1" x14ac:dyDescent="0.25">
      <c r="A40" s="19">
        <v>30</v>
      </c>
      <c r="B40" s="22">
        <f t="shared" si="14"/>
        <v>297</v>
      </c>
      <c r="C40" s="24">
        <f t="shared" si="7"/>
        <v>30</v>
      </c>
      <c r="D40" s="23">
        <f t="shared" si="8"/>
        <v>3</v>
      </c>
      <c r="E40" s="23">
        <f t="shared" si="9"/>
        <v>33</v>
      </c>
      <c r="F40" s="27">
        <f t="shared" si="10"/>
        <v>33</v>
      </c>
      <c r="G40" s="27">
        <f t="shared" si="0"/>
        <v>17</v>
      </c>
      <c r="H40" s="27">
        <f t="shared" si="1"/>
        <v>16</v>
      </c>
      <c r="I40" s="38">
        <f t="shared" si="11"/>
        <v>3</v>
      </c>
      <c r="J40" s="33">
        <f t="shared" si="2"/>
        <v>2</v>
      </c>
      <c r="K40" s="33">
        <f t="shared" si="3"/>
        <v>1</v>
      </c>
      <c r="L40" s="40">
        <f t="shared" si="12"/>
        <v>1</v>
      </c>
      <c r="M40" s="40">
        <f t="shared" si="13"/>
        <v>0</v>
      </c>
      <c r="N40" s="29">
        <f t="shared" si="4"/>
        <v>1</v>
      </c>
      <c r="O40" s="29">
        <f t="shared" si="15"/>
        <v>501</v>
      </c>
      <c r="P40" s="17">
        <f t="shared" si="5"/>
        <v>1</v>
      </c>
      <c r="Q40" s="18">
        <f t="shared" si="6"/>
        <v>665</v>
      </c>
      <c r="R40" s="33">
        <f t="shared" si="16"/>
        <v>800</v>
      </c>
    </row>
    <row r="41" spans="1:18" s="10" customFormat="1" x14ac:dyDescent="0.25">
      <c r="A41" s="19">
        <v>31</v>
      </c>
      <c r="B41" s="22">
        <f t="shared" si="14"/>
        <v>296</v>
      </c>
      <c r="C41" s="24">
        <f t="shared" si="7"/>
        <v>30</v>
      </c>
      <c r="D41" s="23">
        <f t="shared" si="8"/>
        <v>3</v>
      </c>
      <c r="E41" s="23">
        <f t="shared" si="9"/>
        <v>33</v>
      </c>
      <c r="F41" s="27">
        <f t="shared" si="10"/>
        <v>33</v>
      </c>
      <c r="G41" s="27">
        <f t="shared" si="0"/>
        <v>17</v>
      </c>
      <c r="H41" s="27">
        <f t="shared" si="1"/>
        <v>16</v>
      </c>
      <c r="I41" s="38">
        <f t="shared" si="11"/>
        <v>3</v>
      </c>
      <c r="J41" s="33">
        <f t="shared" si="2"/>
        <v>2</v>
      </c>
      <c r="K41" s="33">
        <f t="shared" si="3"/>
        <v>1</v>
      </c>
      <c r="L41" s="40">
        <f t="shared" si="12"/>
        <v>1</v>
      </c>
      <c r="M41" s="40">
        <f t="shared" si="13"/>
        <v>0</v>
      </c>
      <c r="N41" s="29">
        <f t="shared" si="4"/>
        <v>1</v>
      </c>
      <c r="O41" s="29">
        <f t="shared" si="15"/>
        <v>502</v>
      </c>
      <c r="P41" s="17">
        <f t="shared" si="5"/>
        <v>1</v>
      </c>
      <c r="Q41" s="18">
        <f t="shared" si="6"/>
        <v>665</v>
      </c>
      <c r="R41" s="33">
        <f t="shared" si="16"/>
        <v>800</v>
      </c>
    </row>
    <row r="42" spans="1:18" s="10" customFormat="1" x14ac:dyDescent="0.25">
      <c r="A42" s="19">
        <v>32</v>
      </c>
      <c r="B42" s="22">
        <f t="shared" si="14"/>
        <v>295</v>
      </c>
      <c r="C42" s="24">
        <f t="shared" si="7"/>
        <v>30</v>
      </c>
      <c r="D42" s="23">
        <f t="shared" si="8"/>
        <v>3</v>
      </c>
      <c r="E42" s="23">
        <f t="shared" si="9"/>
        <v>33</v>
      </c>
      <c r="F42" s="27">
        <f t="shared" si="10"/>
        <v>33</v>
      </c>
      <c r="G42" s="27">
        <f t="shared" si="0"/>
        <v>17</v>
      </c>
      <c r="H42" s="27">
        <f t="shared" si="1"/>
        <v>16</v>
      </c>
      <c r="I42" s="38">
        <f t="shared" si="11"/>
        <v>3</v>
      </c>
      <c r="J42" s="33">
        <f t="shared" si="2"/>
        <v>2</v>
      </c>
      <c r="K42" s="33">
        <f t="shared" si="3"/>
        <v>1</v>
      </c>
      <c r="L42" s="40">
        <f t="shared" si="12"/>
        <v>1</v>
      </c>
      <c r="M42" s="40">
        <f t="shared" si="13"/>
        <v>0</v>
      </c>
      <c r="N42" s="29">
        <f t="shared" si="4"/>
        <v>1</v>
      </c>
      <c r="O42" s="29">
        <f t="shared" si="15"/>
        <v>503</v>
      </c>
      <c r="P42" s="17">
        <f t="shared" si="5"/>
        <v>1</v>
      </c>
      <c r="Q42" s="18">
        <f t="shared" si="6"/>
        <v>665</v>
      </c>
      <c r="R42" s="33">
        <f t="shared" si="16"/>
        <v>800</v>
      </c>
    </row>
    <row r="43" spans="1:18" s="10" customFormat="1" x14ac:dyDescent="0.25">
      <c r="A43" s="19">
        <v>33</v>
      </c>
      <c r="B43" s="22">
        <f t="shared" si="14"/>
        <v>294</v>
      </c>
      <c r="C43" s="24">
        <f t="shared" si="7"/>
        <v>29</v>
      </c>
      <c r="D43" s="23">
        <f t="shared" si="8"/>
        <v>3</v>
      </c>
      <c r="E43" s="23">
        <f t="shared" si="9"/>
        <v>32</v>
      </c>
      <c r="F43" s="27">
        <f t="shared" si="10"/>
        <v>32</v>
      </c>
      <c r="G43" s="27">
        <f t="shared" si="0"/>
        <v>16</v>
      </c>
      <c r="H43" s="27">
        <f t="shared" si="1"/>
        <v>16</v>
      </c>
      <c r="I43" s="38">
        <f t="shared" si="11"/>
        <v>3</v>
      </c>
      <c r="J43" s="33">
        <f t="shared" si="2"/>
        <v>2</v>
      </c>
      <c r="K43" s="33">
        <f t="shared" si="3"/>
        <v>1</v>
      </c>
      <c r="L43" s="40">
        <f t="shared" si="12"/>
        <v>1</v>
      </c>
      <c r="M43" s="40">
        <f t="shared" si="13"/>
        <v>0</v>
      </c>
      <c r="N43" s="29">
        <f t="shared" si="4"/>
        <v>1</v>
      </c>
      <c r="O43" s="29">
        <f t="shared" si="15"/>
        <v>504</v>
      </c>
      <c r="P43" s="17">
        <f t="shared" si="5"/>
        <v>1</v>
      </c>
      <c r="Q43" s="18">
        <f t="shared" si="6"/>
        <v>640</v>
      </c>
      <c r="R43" s="33">
        <f t="shared" si="16"/>
        <v>800</v>
      </c>
    </row>
    <row r="44" spans="1:18" s="10" customFormat="1" x14ac:dyDescent="0.25">
      <c r="A44" s="19">
        <v>34</v>
      </c>
      <c r="B44" s="22">
        <f t="shared" si="14"/>
        <v>293</v>
      </c>
      <c r="C44" s="24">
        <f t="shared" si="7"/>
        <v>29</v>
      </c>
      <c r="D44" s="23">
        <f t="shared" si="8"/>
        <v>3</v>
      </c>
      <c r="E44" s="23">
        <f t="shared" si="9"/>
        <v>32</v>
      </c>
      <c r="F44" s="27">
        <f t="shared" si="10"/>
        <v>32</v>
      </c>
      <c r="G44" s="27">
        <f t="shared" si="0"/>
        <v>16</v>
      </c>
      <c r="H44" s="27">
        <f t="shared" si="1"/>
        <v>16</v>
      </c>
      <c r="I44" s="38">
        <f t="shared" si="11"/>
        <v>3</v>
      </c>
      <c r="J44" s="33">
        <f t="shared" si="2"/>
        <v>2</v>
      </c>
      <c r="K44" s="33">
        <f t="shared" si="3"/>
        <v>1</v>
      </c>
      <c r="L44" s="40">
        <f t="shared" si="12"/>
        <v>1</v>
      </c>
      <c r="M44" s="40">
        <f t="shared" si="13"/>
        <v>0</v>
      </c>
      <c r="N44" s="29">
        <f t="shared" si="4"/>
        <v>1</v>
      </c>
      <c r="O44" s="29">
        <f t="shared" si="15"/>
        <v>505</v>
      </c>
      <c r="P44" s="17">
        <f t="shared" si="5"/>
        <v>1</v>
      </c>
      <c r="Q44" s="18">
        <f t="shared" si="6"/>
        <v>640</v>
      </c>
      <c r="R44" s="33">
        <f t="shared" si="16"/>
        <v>800</v>
      </c>
    </row>
    <row r="45" spans="1:18" s="10" customFormat="1" x14ac:dyDescent="0.25">
      <c r="A45" s="19">
        <v>35</v>
      </c>
      <c r="B45" s="22">
        <f t="shared" si="14"/>
        <v>292</v>
      </c>
      <c r="C45" s="24">
        <f t="shared" si="7"/>
        <v>29</v>
      </c>
      <c r="D45" s="23">
        <f t="shared" si="8"/>
        <v>3</v>
      </c>
      <c r="E45" s="23">
        <f t="shared" si="9"/>
        <v>32</v>
      </c>
      <c r="F45" s="27">
        <f t="shared" si="10"/>
        <v>32</v>
      </c>
      <c r="G45" s="27">
        <f t="shared" si="0"/>
        <v>16</v>
      </c>
      <c r="H45" s="27">
        <f t="shared" si="1"/>
        <v>16</v>
      </c>
      <c r="I45" s="38">
        <f t="shared" si="11"/>
        <v>3</v>
      </c>
      <c r="J45" s="33">
        <f t="shared" si="2"/>
        <v>2</v>
      </c>
      <c r="K45" s="33">
        <f t="shared" si="3"/>
        <v>1</v>
      </c>
      <c r="L45" s="40">
        <f t="shared" si="12"/>
        <v>1</v>
      </c>
      <c r="M45" s="40">
        <f t="shared" si="13"/>
        <v>0</v>
      </c>
      <c r="N45" s="29">
        <f t="shared" si="4"/>
        <v>1</v>
      </c>
      <c r="O45" s="29">
        <f t="shared" si="15"/>
        <v>506</v>
      </c>
      <c r="P45" s="17">
        <f t="shared" si="5"/>
        <v>1</v>
      </c>
      <c r="Q45" s="18">
        <f t="shared" si="6"/>
        <v>640</v>
      </c>
      <c r="R45" s="33">
        <f t="shared" si="16"/>
        <v>800</v>
      </c>
    </row>
    <row r="46" spans="1:18" s="10" customFormat="1" x14ac:dyDescent="0.25">
      <c r="A46" s="19">
        <v>36</v>
      </c>
      <c r="B46" s="22">
        <f t="shared" si="14"/>
        <v>291</v>
      </c>
      <c r="C46" s="24">
        <f t="shared" si="7"/>
        <v>29</v>
      </c>
      <c r="D46" s="23">
        <f t="shared" si="8"/>
        <v>3</v>
      </c>
      <c r="E46" s="23">
        <f t="shared" si="9"/>
        <v>32</v>
      </c>
      <c r="F46" s="27">
        <f t="shared" si="10"/>
        <v>32</v>
      </c>
      <c r="G46" s="27">
        <f t="shared" si="0"/>
        <v>16</v>
      </c>
      <c r="H46" s="27">
        <f t="shared" si="1"/>
        <v>16</v>
      </c>
      <c r="I46" s="38">
        <f t="shared" si="11"/>
        <v>3</v>
      </c>
      <c r="J46" s="33">
        <f t="shared" si="2"/>
        <v>2</v>
      </c>
      <c r="K46" s="33">
        <f t="shared" si="3"/>
        <v>1</v>
      </c>
      <c r="L46" s="40">
        <f t="shared" si="12"/>
        <v>1</v>
      </c>
      <c r="M46" s="40">
        <f t="shared" si="13"/>
        <v>0</v>
      </c>
      <c r="N46" s="29">
        <f t="shared" si="4"/>
        <v>1</v>
      </c>
      <c r="O46" s="29">
        <f t="shared" si="15"/>
        <v>507</v>
      </c>
      <c r="P46" s="17">
        <f t="shared" si="5"/>
        <v>1</v>
      </c>
      <c r="Q46" s="18">
        <f t="shared" si="6"/>
        <v>640</v>
      </c>
      <c r="R46" s="33">
        <f t="shared" si="16"/>
        <v>800</v>
      </c>
    </row>
    <row r="47" spans="1:18" s="10" customFormat="1" x14ac:dyDescent="0.25">
      <c r="A47" s="15">
        <v>37</v>
      </c>
      <c r="B47" s="22">
        <f t="shared" si="14"/>
        <v>290</v>
      </c>
      <c r="C47" s="24">
        <f t="shared" si="7"/>
        <v>29</v>
      </c>
      <c r="D47" s="23">
        <f t="shared" si="8"/>
        <v>3</v>
      </c>
      <c r="E47" s="23">
        <f t="shared" si="9"/>
        <v>32</v>
      </c>
      <c r="F47" s="27">
        <f t="shared" si="10"/>
        <v>32</v>
      </c>
      <c r="G47" s="27">
        <f t="shared" si="0"/>
        <v>16</v>
      </c>
      <c r="H47" s="27">
        <f t="shared" si="1"/>
        <v>16</v>
      </c>
      <c r="I47" s="38">
        <f t="shared" si="11"/>
        <v>3</v>
      </c>
      <c r="J47" s="33">
        <f t="shared" si="2"/>
        <v>2</v>
      </c>
      <c r="K47" s="33">
        <f t="shared" si="3"/>
        <v>1</v>
      </c>
      <c r="L47" s="40">
        <f t="shared" si="12"/>
        <v>1</v>
      </c>
      <c r="M47" s="40">
        <f t="shared" si="13"/>
        <v>0</v>
      </c>
      <c r="N47" s="29">
        <f t="shared" si="4"/>
        <v>1</v>
      </c>
      <c r="O47" s="29">
        <f t="shared" si="15"/>
        <v>508</v>
      </c>
      <c r="P47" s="17">
        <f t="shared" si="5"/>
        <v>1</v>
      </c>
      <c r="Q47" s="18">
        <f t="shared" si="6"/>
        <v>640</v>
      </c>
      <c r="R47" s="33">
        <f t="shared" si="16"/>
        <v>800</v>
      </c>
    </row>
    <row r="48" spans="1:18" s="10" customFormat="1" x14ac:dyDescent="0.25">
      <c r="A48"/>
      <c r="B48" s="22">
        <f t="shared" si="14"/>
        <v>289</v>
      </c>
      <c r="C48" s="25">
        <f t="shared" si="7"/>
        <v>29</v>
      </c>
      <c r="D48" s="23">
        <f t="shared" si="8"/>
        <v>3</v>
      </c>
      <c r="E48" s="23">
        <f t="shared" si="9"/>
        <v>32</v>
      </c>
      <c r="F48" s="27">
        <f t="shared" si="10"/>
        <v>32</v>
      </c>
      <c r="G48" s="27">
        <f t="shared" si="0"/>
        <v>16</v>
      </c>
      <c r="H48" s="27">
        <f t="shared" si="1"/>
        <v>16</v>
      </c>
      <c r="I48" s="38">
        <f t="shared" si="11"/>
        <v>3</v>
      </c>
      <c r="J48" s="33">
        <f t="shared" si="2"/>
        <v>2</v>
      </c>
      <c r="K48" s="33">
        <f t="shared" si="3"/>
        <v>1</v>
      </c>
      <c r="L48" s="40">
        <f t="shared" si="12"/>
        <v>1</v>
      </c>
      <c r="M48" s="40">
        <f t="shared" si="13"/>
        <v>0</v>
      </c>
      <c r="N48" s="29">
        <f t="shared" si="4"/>
        <v>1</v>
      </c>
      <c r="O48" s="29">
        <f t="shared" si="15"/>
        <v>509</v>
      </c>
      <c r="P48" s="17">
        <f t="shared" si="5"/>
        <v>1</v>
      </c>
      <c r="Q48" s="18">
        <f t="shared" si="6"/>
        <v>640</v>
      </c>
      <c r="R48" s="33">
        <f t="shared" si="16"/>
        <v>800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opLeftCell="A2" zoomScale="79" zoomScaleNormal="100" zoomScalePageLayoutView="125" workbookViewId="0">
      <selection activeCell="F10" sqref="F10"/>
    </sheetView>
  </sheetViews>
  <sheetFormatPr defaultColWidth="11" defaultRowHeight="15.75" x14ac:dyDescent="0.25"/>
  <cols>
    <col min="1" max="1" width="8" customWidth="1"/>
    <col min="2" max="2" width="12" customWidth="1"/>
    <col min="3" max="3" width="12.375" customWidth="1"/>
    <col min="4" max="4" width="9.875" customWidth="1"/>
    <col min="5" max="5" width="13.5" customWidth="1"/>
    <col min="6" max="6" width="11.125" style="10" customWidth="1"/>
    <col min="8" max="8" width="15" bestFit="1" customWidth="1"/>
    <col min="10" max="10" width="15" bestFit="1" customWidth="1"/>
    <col min="16" max="16" width="17.875" bestFit="1" customWidth="1"/>
    <col min="18" max="18" width="11" style="33"/>
  </cols>
  <sheetData>
    <row r="1" spans="1:18" x14ac:dyDescent="0.25">
      <c r="K1" s="3" t="s">
        <v>7</v>
      </c>
    </row>
    <row r="2" spans="1:18" x14ac:dyDescent="0.25">
      <c r="A2" s="3" t="s">
        <v>1</v>
      </c>
      <c r="H2" s="3" t="s">
        <v>1</v>
      </c>
      <c r="K2" s="6"/>
      <c r="L2" s="7"/>
    </row>
    <row r="3" spans="1:18" x14ac:dyDescent="0.25">
      <c r="A3" s="34">
        <v>500</v>
      </c>
      <c r="B3" t="s">
        <v>27</v>
      </c>
      <c r="E3" t="s">
        <v>11</v>
      </c>
      <c r="F3" s="34">
        <v>1.4999999999999999E-2</v>
      </c>
      <c r="H3" t="s">
        <v>14</v>
      </c>
      <c r="I3" s="35">
        <v>0.8</v>
      </c>
      <c r="K3" t="s">
        <v>8</v>
      </c>
      <c r="L3" s="8">
        <v>15</v>
      </c>
    </row>
    <row r="4" spans="1:18" x14ac:dyDescent="0.25">
      <c r="A4" s="34">
        <v>0.1</v>
      </c>
      <c r="B4" t="s">
        <v>28</v>
      </c>
      <c r="E4" t="s">
        <v>34</v>
      </c>
      <c r="F4" s="10">
        <v>1</v>
      </c>
      <c r="H4" t="s">
        <v>15</v>
      </c>
      <c r="I4" s="35">
        <v>0.6</v>
      </c>
      <c r="K4" t="s">
        <v>9</v>
      </c>
      <c r="L4" s="8">
        <v>25</v>
      </c>
    </row>
    <row r="5" spans="1:18" x14ac:dyDescent="0.25">
      <c r="A5" s="34">
        <f>ROUND(0.5*A4*A3,0)</f>
        <v>25</v>
      </c>
      <c r="B5" t="s">
        <v>29</v>
      </c>
      <c r="H5" s="1" t="s">
        <v>26</v>
      </c>
      <c r="I5" s="36">
        <v>0.5</v>
      </c>
      <c r="K5" s="2" t="s">
        <v>10</v>
      </c>
      <c r="L5" s="9">
        <f ca="1">SUM(Q11:Q48)</f>
        <v>31500</v>
      </c>
    </row>
    <row r="6" spans="1:18" x14ac:dyDescent="0.25">
      <c r="A6" s="34">
        <v>0</v>
      </c>
      <c r="B6" t="s">
        <v>30</v>
      </c>
      <c r="H6" s="1" t="s">
        <v>22</v>
      </c>
      <c r="I6" s="36">
        <v>0.5</v>
      </c>
      <c r="K6" s="10" t="s">
        <v>48</v>
      </c>
      <c r="L6" s="43"/>
      <c r="M6">
        <v>300</v>
      </c>
      <c r="N6" t="s">
        <v>46</v>
      </c>
    </row>
    <row r="7" spans="1:18" x14ac:dyDescent="0.25">
      <c r="A7" s="34">
        <v>0</v>
      </c>
      <c r="B7" t="s">
        <v>33</v>
      </c>
      <c r="I7" t="s">
        <v>69</v>
      </c>
      <c r="J7" s="10"/>
      <c r="K7" s="42" t="s">
        <v>35</v>
      </c>
      <c r="L7" s="42">
        <f ca="1">D48+O48</f>
        <v>173</v>
      </c>
      <c r="M7">
        <f ca="1">M6*L7</f>
        <v>51900</v>
      </c>
      <c r="N7" s="48">
        <f ca="1">M7+L5</f>
        <v>83400</v>
      </c>
    </row>
    <row r="8" spans="1:18" x14ac:dyDescent="0.25">
      <c r="A8" s="4"/>
      <c r="J8" s="10"/>
      <c r="K8" s="10"/>
    </row>
    <row r="9" spans="1:18" s="10" customFormat="1" ht="0.75" customHeight="1" x14ac:dyDescent="0.25">
      <c r="A9" s="12"/>
      <c r="B9" s="13"/>
      <c r="C9" s="14"/>
      <c r="D9" s="5"/>
      <c r="E9" s="14"/>
      <c r="F9" s="11"/>
      <c r="N9" s="5"/>
      <c r="O9" s="5"/>
      <c r="P9" s="13" t="s">
        <v>5</v>
      </c>
      <c r="R9" s="33"/>
    </row>
    <row r="10" spans="1:18" s="10" customFormat="1" ht="60" customHeight="1" x14ac:dyDescent="0.25">
      <c r="A10" s="15" t="s">
        <v>0</v>
      </c>
      <c r="B10" s="20" t="s">
        <v>2</v>
      </c>
      <c r="C10" s="21" t="s">
        <v>12</v>
      </c>
      <c r="D10" s="21" t="s">
        <v>3</v>
      </c>
      <c r="E10" s="21" t="s">
        <v>13</v>
      </c>
      <c r="F10" s="26" t="s">
        <v>16</v>
      </c>
      <c r="G10" s="26" t="s">
        <v>20</v>
      </c>
      <c r="H10" s="28" t="s">
        <v>21</v>
      </c>
      <c r="I10" s="37" t="s">
        <v>17</v>
      </c>
      <c r="J10" s="37" t="s">
        <v>18</v>
      </c>
      <c r="K10" s="37" t="s">
        <v>19</v>
      </c>
      <c r="L10" s="39" t="s">
        <v>24</v>
      </c>
      <c r="M10" s="39" t="s">
        <v>25</v>
      </c>
      <c r="N10" s="30" t="s">
        <v>31</v>
      </c>
      <c r="O10" s="31" t="s">
        <v>4</v>
      </c>
      <c r="P10" s="32" t="s">
        <v>23</v>
      </c>
      <c r="Q10" s="16" t="s">
        <v>6</v>
      </c>
      <c r="R10" s="33" t="s">
        <v>32</v>
      </c>
    </row>
    <row r="11" spans="1:18" s="10" customFormat="1" x14ac:dyDescent="0.25">
      <c r="A11" s="19">
        <v>1</v>
      </c>
      <c r="B11" s="41">
        <f>$A$3-D11</f>
        <v>475</v>
      </c>
      <c r="C11" s="24">
        <f>ROUND($A$4*B11,0)</f>
        <v>48</v>
      </c>
      <c r="D11" s="23">
        <f>A5</f>
        <v>25</v>
      </c>
      <c r="E11" s="23">
        <f>C11+D11</f>
        <v>73</v>
      </c>
      <c r="F11" s="27">
        <f>E11</f>
        <v>73</v>
      </c>
      <c r="G11" s="27">
        <f t="shared" ref="G11:G48" si="0">ROUND($I$5*F11,0)</f>
        <v>37</v>
      </c>
      <c r="H11" s="27">
        <f t="shared" ref="H11:H48" si="1">MIN(ROUND($I$6*F11,0),F11-G11)</f>
        <v>36</v>
      </c>
      <c r="I11" s="38">
        <f>D11</f>
        <v>25</v>
      </c>
      <c r="J11" s="33">
        <f t="shared" ref="J11:J48" si="2">ROUND($I$5*I11,0)</f>
        <v>13</v>
      </c>
      <c r="K11" s="33">
        <f t="shared" ref="K11:K48" si="3">MIN(ROUND($I$6*I11,0), I11 - J11)</f>
        <v>12</v>
      </c>
      <c r="L11" s="40">
        <f t="shared" ref="L11:L48" ca="1" si="4">_xlfn.BINOM.INV(J11,$I$3,RAND())</f>
        <v>11</v>
      </c>
      <c r="M11" s="40">
        <f t="shared" ref="M11:M48" ca="1" si="5">_xlfn.BINOM.INV(K11,$I$4,RAND())</f>
        <v>10</v>
      </c>
      <c r="N11" s="29">
        <f t="shared" ref="N11:N48" ca="1" si="6">L11+M11</f>
        <v>21</v>
      </c>
      <c r="O11" s="29">
        <f ca="1">N11</f>
        <v>21</v>
      </c>
      <c r="P11" s="17">
        <f t="shared" ref="P11:P48" ca="1" si="7">MIN(ROUND($F$3*C11*D11,0),$A$3-O11-D11)</f>
        <v>18</v>
      </c>
      <c r="Q11" s="18">
        <f t="shared" ref="Q11:Q48" si="8">$L$3*G11+$L$4*H11</f>
        <v>1455</v>
      </c>
      <c r="R11" s="33">
        <f>D11+B11</f>
        <v>500</v>
      </c>
    </row>
    <row r="12" spans="1:18" s="10" customFormat="1" x14ac:dyDescent="0.25">
      <c r="A12" s="19">
        <v>2</v>
      </c>
      <c r="B12" s="22">
        <f t="shared" ref="B12:B48" ca="1" si="9">$A$3-D12-O12</f>
        <v>442</v>
      </c>
      <c r="C12" s="24">
        <f t="shared" ref="C12:C48" ca="1" si="10">ROUND($A$4*B12,0)</f>
        <v>44</v>
      </c>
      <c r="D12" s="23">
        <f t="shared" ref="D12:D48" ca="1" si="11">D11+P11-N11</f>
        <v>22</v>
      </c>
      <c r="E12" s="23">
        <f t="shared" ref="E12:E48" ca="1" si="12">C12+D12</f>
        <v>66</v>
      </c>
      <c r="F12" s="27">
        <f t="shared" ref="F12:F48" ca="1" si="13">E12</f>
        <v>66</v>
      </c>
      <c r="G12" s="27">
        <f t="shared" ca="1" si="0"/>
        <v>33</v>
      </c>
      <c r="H12" s="27">
        <f t="shared" ca="1" si="1"/>
        <v>33</v>
      </c>
      <c r="I12" s="38">
        <f t="shared" ref="I12:I48" ca="1" si="14">D12</f>
        <v>22</v>
      </c>
      <c r="J12" s="33">
        <f t="shared" ca="1" si="2"/>
        <v>11</v>
      </c>
      <c r="K12" s="33">
        <f t="shared" ca="1" si="3"/>
        <v>11</v>
      </c>
      <c r="L12" s="40">
        <f t="shared" ca="1" si="4"/>
        <v>9</v>
      </c>
      <c r="M12" s="40">
        <f t="shared" ca="1" si="5"/>
        <v>6</v>
      </c>
      <c r="N12" s="29">
        <f ca="1">L12+M12</f>
        <v>15</v>
      </c>
      <c r="O12" s="29">
        <f ca="1">O11+N12</f>
        <v>36</v>
      </c>
      <c r="P12" s="17">
        <f t="shared" ca="1" si="7"/>
        <v>15</v>
      </c>
      <c r="Q12" s="18">
        <f t="shared" ca="1" si="8"/>
        <v>1320</v>
      </c>
      <c r="R12" s="33">
        <f ca="1">O12+B12+D12</f>
        <v>500</v>
      </c>
    </row>
    <row r="13" spans="1:18" s="10" customFormat="1" x14ac:dyDescent="0.25">
      <c r="A13" s="19">
        <v>3</v>
      </c>
      <c r="B13" s="22">
        <f t="shared" ca="1" si="9"/>
        <v>426</v>
      </c>
      <c r="C13" s="24">
        <f ca="1">ROUND($A$4*B13,0)</f>
        <v>43</v>
      </c>
      <c r="D13" s="23">
        <f t="shared" ca="1" si="11"/>
        <v>22</v>
      </c>
      <c r="E13" s="23">
        <f t="shared" ca="1" si="12"/>
        <v>65</v>
      </c>
      <c r="F13" s="27">
        <f t="shared" ca="1" si="13"/>
        <v>65</v>
      </c>
      <c r="G13" s="27">
        <f t="shared" ca="1" si="0"/>
        <v>33</v>
      </c>
      <c r="H13" s="27">
        <f t="shared" ca="1" si="1"/>
        <v>32</v>
      </c>
      <c r="I13" s="38">
        <f t="shared" ca="1" si="14"/>
        <v>22</v>
      </c>
      <c r="J13" s="33">
        <f t="shared" ca="1" si="2"/>
        <v>11</v>
      </c>
      <c r="K13" s="33">
        <f t="shared" ca="1" si="3"/>
        <v>11</v>
      </c>
      <c r="L13" s="40">
        <f t="shared" ca="1" si="4"/>
        <v>9</v>
      </c>
      <c r="M13" s="40">
        <f t="shared" ca="1" si="5"/>
        <v>7</v>
      </c>
      <c r="N13" s="29">
        <f t="shared" ca="1" si="6"/>
        <v>16</v>
      </c>
      <c r="O13" s="29">
        <f t="shared" ref="O13:O48" ca="1" si="15">O12+N13</f>
        <v>52</v>
      </c>
      <c r="P13" s="17">
        <f t="shared" ca="1" si="7"/>
        <v>14</v>
      </c>
      <c r="Q13" s="18">
        <f t="shared" ca="1" si="8"/>
        <v>1295</v>
      </c>
      <c r="R13" s="33">
        <f t="shared" ref="R13:R48" ca="1" si="16">O13+B13+D13</f>
        <v>500</v>
      </c>
    </row>
    <row r="14" spans="1:18" s="10" customFormat="1" x14ac:dyDescent="0.25">
      <c r="A14" s="19">
        <v>4</v>
      </c>
      <c r="B14" s="22">
        <f t="shared" ca="1" si="9"/>
        <v>418</v>
      </c>
      <c r="C14" s="24">
        <f t="shared" ca="1" si="10"/>
        <v>42</v>
      </c>
      <c r="D14" s="23">
        <f t="shared" ca="1" si="11"/>
        <v>20</v>
      </c>
      <c r="E14" s="23">
        <f t="shared" ca="1" si="12"/>
        <v>62</v>
      </c>
      <c r="F14" s="27">
        <f t="shared" ca="1" si="13"/>
        <v>62</v>
      </c>
      <c r="G14" s="27">
        <f t="shared" ca="1" si="0"/>
        <v>31</v>
      </c>
      <c r="H14" s="27">
        <f t="shared" ca="1" si="1"/>
        <v>31</v>
      </c>
      <c r="I14" s="38">
        <f t="shared" ca="1" si="14"/>
        <v>20</v>
      </c>
      <c r="J14" s="33">
        <f t="shared" ca="1" si="2"/>
        <v>10</v>
      </c>
      <c r="K14" s="33">
        <f t="shared" ca="1" si="3"/>
        <v>10</v>
      </c>
      <c r="L14" s="40">
        <f t="shared" ca="1" si="4"/>
        <v>6</v>
      </c>
      <c r="M14" s="40">
        <f t="shared" ca="1" si="5"/>
        <v>4</v>
      </c>
      <c r="N14" s="29">
        <f t="shared" ca="1" si="6"/>
        <v>10</v>
      </c>
      <c r="O14" s="29">
        <f t="shared" ca="1" si="15"/>
        <v>62</v>
      </c>
      <c r="P14" s="17">
        <f t="shared" ca="1" si="7"/>
        <v>13</v>
      </c>
      <c r="Q14" s="18">
        <f t="shared" ca="1" si="8"/>
        <v>1240</v>
      </c>
      <c r="R14" s="33">
        <f t="shared" ca="1" si="16"/>
        <v>500</v>
      </c>
    </row>
    <row r="15" spans="1:18" s="10" customFormat="1" x14ac:dyDescent="0.25">
      <c r="A15" s="19">
        <v>5</v>
      </c>
      <c r="B15" s="22">
        <f t="shared" ca="1" si="9"/>
        <v>399</v>
      </c>
      <c r="C15" s="24">
        <f t="shared" ca="1" si="10"/>
        <v>40</v>
      </c>
      <c r="D15" s="23">
        <f t="shared" ca="1" si="11"/>
        <v>23</v>
      </c>
      <c r="E15" s="23">
        <f t="shared" ca="1" si="12"/>
        <v>63</v>
      </c>
      <c r="F15" s="27">
        <f t="shared" ca="1" si="13"/>
        <v>63</v>
      </c>
      <c r="G15" s="27">
        <f t="shared" ca="1" si="0"/>
        <v>32</v>
      </c>
      <c r="H15" s="27">
        <f t="shared" ca="1" si="1"/>
        <v>31</v>
      </c>
      <c r="I15" s="38">
        <f t="shared" ca="1" si="14"/>
        <v>23</v>
      </c>
      <c r="J15" s="33">
        <f t="shared" ca="1" si="2"/>
        <v>12</v>
      </c>
      <c r="K15" s="33">
        <f t="shared" ca="1" si="3"/>
        <v>11</v>
      </c>
      <c r="L15" s="40">
        <f t="shared" ca="1" si="4"/>
        <v>11</v>
      </c>
      <c r="M15" s="40">
        <f t="shared" ca="1" si="5"/>
        <v>5</v>
      </c>
      <c r="N15" s="29">
        <f t="shared" ca="1" si="6"/>
        <v>16</v>
      </c>
      <c r="O15" s="29">
        <f t="shared" ca="1" si="15"/>
        <v>78</v>
      </c>
      <c r="P15" s="17">
        <f t="shared" ca="1" si="7"/>
        <v>14</v>
      </c>
      <c r="Q15" s="18">
        <f t="shared" ca="1" si="8"/>
        <v>1255</v>
      </c>
      <c r="R15" s="33">
        <f t="shared" ca="1" si="16"/>
        <v>500</v>
      </c>
    </row>
    <row r="16" spans="1:18" s="10" customFormat="1" x14ac:dyDescent="0.25">
      <c r="A16" s="19">
        <v>6</v>
      </c>
      <c r="B16" s="22">
        <f t="shared" ca="1" si="9"/>
        <v>388</v>
      </c>
      <c r="C16" s="24">
        <f t="shared" ca="1" si="10"/>
        <v>39</v>
      </c>
      <c r="D16" s="23">
        <f t="shared" ca="1" si="11"/>
        <v>21</v>
      </c>
      <c r="E16" s="23">
        <f t="shared" ca="1" si="12"/>
        <v>60</v>
      </c>
      <c r="F16" s="27">
        <f t="shared" ca="1" si="13"/>
        <v>60</v>
      </c>
      <c r="G16" s="27">
        <f t="shared" ca="1" si="0"/>
        <v>30</v>
      </c>
      <c r="H16" s="27">
        <f t="shared" ca="1" si="1"/>
        <v>30</v>
      </c>
      <c r="I16" s="38">
        <f t="shared" ca="1" si="14"/>
        <v>21</v>
      </c>
      <c r="J16" s="33">
        <f t="shared" ca="1" si="2"/>
        <v>11</v>
      </c>
      <c r="K16" s="33">
        <f t="shared" ca="1" si="3"/>
        <v>10</v>
      </c>
      <c r="L16" s="40">
        <f t="shared" ca="1" si="4"/>
        <v>8</v>
      </c>
      <c r="M16" s="40">
        <f t="shared" ca="1" si="5"/>
        <v>5</v>
      </c>
      <c r="N16" s="29">
        <f t="shared" ca="1" si="6"/>
        <v>13</v>
      </c>
      <c r="O16" s="29">
        <f t="shared" ca="1" si="15"/>
        <v>91</v>
      </c>
      <c r="P16" s="17">
        <f t="shared" ca="1" si="7"/>
        <v>12</v>
      </c>
      <c r="Q16" s="18">
        <f t="shared" ca="1" si="8"/>
        <v>1200</v>
      </c>
      <c r="R16" s="33">
        <f t="shared" ca="1" si="16"/>
        <v>500</v>
      </c>
    </row>
    <row r="17" spans="1:18" s="10" customFormat="1" x14ac:dyDescent="0.25">
      <c r="A17" s="19">
        <v>7</v>
      </c>
      <c r="B17" s="22">
        <f t="shared" ca="1" si="9"/>
        <v>375</v>
      </c>
      <c r="C17" s="24">
        <f t="shared" ca="1" si="10"/>
        <v>38</v>
      </c>
      <c r="D17" s="23">
        <f t="shared" ca="1" si="11"/>
        <v>20</v>
      </c>
      <c r="E17" s="23">
        <f t="shared" ca="1" si="12"/>
        <v>58</v>
      </c>
      <c r="F17" s="27">
        <f t="shared" ca="1" si="13"/>
        <v>58</v>
      </c>
      <c r="G17" s="27">
        <f t="shared" ca="1" si="0"/>
        <v>29</v>
      </c>
      <c r="H17" s="27">
        <f t="shared" ca="1" si="1"/>
        <v>29</v>
      </c>
      <c r="I17" s="38">
        <f t="shared" ca="1" si="14"/>
        <v>20</v>
      </c>
      <c r="J17" s="33">
        <f t="shared" ca="1" si="2"/>
        <v>10</v>
      </c>
      <c r="K17" s="33">
        <f t="shared" ca="1" si="3"/>
        <v>10</v>
      </c>
      <c r="L17" s="40">
        <f t="shared" ca="1" si="4"/>
        <v>9</v>
      </c>
      <c r="M17" s="40">
        <f t="shared" ca="1" si="5"/>
        <v>5</v>
      </c>
      <c r="N17" s="29">
        <f t="shared" ca="1" si="6"/>
        <v>14</v>
      </c>
      <c r="O17" s="29">
        <f t="shared" ca="1" si="15"/>
        <v>105</v>
      </c>
      <c r="P17" s="17">
        <f t="shared" ca="1" si="7"/>
        <v>11</v>
      </c>
      <c r="Q17" s="18">
        <f t="shared" ca="1" si="8"/>
        <v>1160</v>
      </c>
      <c r="R17" s="33">
        <f t="shared" ca="1" si="16"/>
        <v>500</v>
      </c>
    </row>
    <row r="18" spans="1:18" s="10" customFormat="1" x14ac:dyDescent="0.25">
      <c r="A18" s="19">
        <v>8</v>
      </c>
      <c r="B18" s="22">
        <f t="shared" ca="1" si="9"/>
        <v>370</v>
      </c>
      <c r="C18" s="24">
        <f t="shared" ca="1" si="10"/>
        <v>37</v>
      </c>
      <c r="D18" s="23">
        <f t="shared" ca="1" si="11"/>
        <v>17</v>
      </c>
      <c r="E18" s="23">
        <f t="shared" ca="1" si="12"/>
        <v>54</v>
      </c>
      <c r="F18" s="27">
        <f t="shared" ca="1" si="13"/>
        <v>54</v>
      </c>
      <c r="G18" s="27">
        <f t="shared" ca="1" si="0"/>
        <v>27</v>
      </c>
      <c r="H18" s="27">
        <f t="shared" ca="1" si="1"/>
        <v>27</v>
      </c>
      <c r="I18" s="38">
        <f t="shared" ca="1" si="14"/>
        <v>17</v>
      </c>
      <c r="J18" s="33">
        <f t="shared" ca="1" si="2"/>
        <v>9</v>
      </c>
      <c r="K18" s="33">
        <f t="shared" ca="1" si="3"/>
        <v>8</v>
      </c>
      <c r="L18" s="40">
        <f t="shared" ca="1" si="4"/>
        <v>6</v>
      </c>
      <c r="M18" s="40">
        <f t="shared" ca="1" si="5"/>
        <v>2</v>
      </c>
      <c r="N18" s="29">
        <f t="shared" ca="1" si="6"/>
        <v>8</v>
      </c>
      <c r="O18" s="29">
        <f t="shared" ca="1" si="15"/>
        <v>113</v>
      </c>
      <c r="P18" s="17">
        <f t="shared" ca="1" si="7"/>
        <v>9</v>
      </c>
      <c r="Q18" s="18">
        <f t="shared" ca="1" si="8"/>
        <v>1080</v>
      </c>
      <c r="R18" s="33">
        <f t="shared" ca="1" si="16"/>
        <v>500</v>
      </c>
    </row>
    <row r="19" spans="1:18" s="10" customFormat="1" x14ac:dyDescent="0.25">
      <c r="A19" s="19">
        <v>9</v>
      </c>
      <c r="B19" s="22">
        <f t="shared" ca="1" si="9"/>
        <v>355</v>
      </c>
      <c r="C19" s="24">
        <f t="shared" ca="1" si="10"/>
        <v>36</v>
      </c>
      <c r="D19" s="23">
        <f t="shared" ca="1" si="11"/>
        <v>18</v>
      </c>
      <c r="E19" s="23">
        <f t="shared" ca="1" si="12"/>
        <v>54</v>
      </c>
      <c r="F19" s="27">
        <f t="shared" ca="1" si="13"/>
        <v>54</v>
      </c>
      <c r="G19" s="27">
        <f t="shared" ca="1" si="0"/>
        <v>27</v>
      </c>
      <c r="H19" s="27">
        <f t="shared" ca="1" si="1"/>
        <v>27</v>
      </c>
      <c r="I19" s="38">
        <f t="shared" ca="1" si="14"/>
        <v>18</v>
      </c>
      <c r="J19" s="33">
        <f t="shared" ca="1" si="2"/>
        <v>9</v>
      </c>
      <c r="K19" s="33">
        <f t="shared" ca="1" si="3"/>
        <v>9</v>
      </c>
      <c r="L19" s="40">
        <f t="shared" ca="1" si="4"/>
        <v>8</v>
      </c>
      <c r="M19" s="40">
        <f t="shared" ca="1" si="5"/>
        <v>6</v>
      </c>
      <c r="N19" s="29">
        <f t="shared" ca="1" si="6"/>
        <v>14</v>
      </c>
      <c r="O19" s="29">
        <f t="shared" ca="1" si="15"/>
        <v>127</v>
      </c>
      <c r="P19" s="17">
        <f t="shared" ca="1" si="7"/>
        <v>10</v>
      </c>
      <c r="Q19" s="18">
        <f t="shared" ca="1" si="8"/>
        <v>1080</v>
      </c>
      <c r="R19" s="33">
        <f t="shared" ca="1" si="16"/>
        <v>500</v>
      </c>
    </row>
    <row r="20" spans="1:18" s="10" customFormat="1" x14ac:dyDescent="0.25">
      <c r="A20" s="19">
        <v>10</v>
      </c>
      <c r="B20" s="22">
        <f t="shared" ca="1" si="9"/>
        <v>349</v>
      </c>
      <c r="C20" s="24">
        <f t="shared" ca="1" si="10"/>
        <v>35</v>
      </c>
      <c r="D20" s="23">
        <f t="shared" ca="1" si="11"/>
        <v>14</v>
      </c>
      <c r="E20" s="23">
        <f t="shared" ca="1" si="12"/>
        <v>49</v>
      </c>
      <c r="F20" s="27">
        <f t="shared" ca="1" si="13"/>
        <v>49</v>
      </c>
      <c r="G20" s="27">
        <f t="shared" ca="1" si="0"/>
        <v>25</v>
      </c>
      <c r="H20" s="27">
        <f t="shared" ca="1" si="1"/>
        <v>24</v>
      </c>
      <c r="I20" s="38">
        <f t="shared" ca="1" si="14"/>
        <v>14</v>
      </c>
      <c r="J20" s="33">
        <f t="shared" ca="1" si="2"/>
        <v>7</v>
      </c>
      <c r="K20" s="33">
        <f t="shared" ca="1" si="3"/>
        <v>7</v>
      </c>
      <c r="L20" s="40">
        <f t="shared" ca="1" si="4"/>
        <v>5</v>
      </c>
      <c r="M20" s="40">
        <f t="shared" ca="1" si="5"/>
        <v>5</v>
      </c>
      <c r="N20" s="29">
        <f t="shared" ca="1" si="6"/>
        <v>10</v>
      </c>
      <c r="O20" s="29">
        <f t="shared" ca="1" si="15"/>
        <v>137</v>
      </c>
      <c r="P20" s="17">
        <f t="shared" ca="1" si="7"/>
        <v>7</v>
      </c>
      <c r="Q20" s="18">
        <f t="shared" ca="1" si="8"/>
        <v>975</v>
      </c>
      <c r="R20" s="33">
        <f t="shared" ca="1" si="16"/>
        <v>500</v>
      </c>
    </row>
    <row r="21" spans="1:18" s="10" customFormat="1" x14ac:dyDescent="0.25">
      <c r="A21" s="19">
        <v>11</v>
      </c>
      <c r="B21" s="22">
        <f t="shared" ca="1" si="9"/>
        <v>342</v>
      </c>
      <c r="C21" s="24">
        <f t="shared" ca="1" si="10"/>
        <v>34</v>
      </c>
      <c r="D21" s="23">
        <f t="shared" ca="1" si="11"/>
        <v>11</v>
      </c>
      <c r="E21" s="23">
        <f t="shared" ca="1" si="12"/>
        <v>45</v>
      </c>
      <c r="F21" s="27">
        <f t="shared" ca="1" si="13"/>
        <v>45</v>
      </c>
      <c r="G21" s="27">
        <f t="shared" ca="1" si="0"/>
        <v>23</v>
      </c>
      <c r="H21" s="27">
        <f t="shared" ca="1" si="1"/>
        <v>22</v>
      </c>
      <c r="I21" s="38">
        <f t="shared" ca="1" si="14"/>
        <v>11</v>
      </c>
      <c r="J21" s="33">
        <f t="shared" ca="1" si="2"/>
        <v>6</v>
      </c>
      <c r="K21" s="33">
        <f t="shared" ca="1" si="3"/>
        <v>5</v>
      </c>
      <c r="L21" s="40">
        <f t="shared" ca="1" si="4"/>
        <v>5</v>
      </c>
      <c r="M21" s="40">
        <f t="shared" ca="1" si="5"/>
        <v>5</v>
      </c>
      <c r="N21" s="29">
        <f t="shared" ca="1" si="6"/>
        <v>10</v>
      </c>
      <c r="O21" s="29">
        <f t="shared" ca="1" si="15"/>
        <v>147</v>
      </c>
      <c r="P21" s="17">
        <f t="shared" ca="1" si="7"/>
        <v>6</v>
      </c>
      <c r="Q21" s="18">
        <f t="shared" ca="1" si="8"/>
        <v>895</v>
      </c>
      <c r="R21" s="33">
        <f t="shared" ca="1" si="16"/>
        <v>500</v>
      </c>
    </row>
    <row r="22" spans="1:18" s="10" customFormat="1" x14ac:dyDescent="0.25">
      <c r="A22" s="19">
        <v>12</v>
      </c>
      <c r="B22" s="22">
        <f t="shared" ca="1" si="9"/>
        <v>342</v>
      </c>
      <c r="C22" s="24">
        <f t="shared" ca="1" si="10"/>
        <v>34</v>
      </c>
      <c r="D22" s="23">
        <f t="shared" ca="1" si="11"/>
        <v>7</v>
      </c>
      <c r="E22" s="23">
        <f t="shared" ca="1" si="12"/>
        <v>41</v>
      </c>
      <c r="F22" s="27">
        <f t="shared" ca="1" si="13"/>
        <v>41</v>
      </c>
      <c r="G22" s="27">
        <f t="shared" ca="1" si="0"/>
        <v>21</v>
      </c>
      <c r="H22" s="27">
        <f t="shared" ca="1" si="1"/>
        <v>20</v>
      </c>
      <c r="I22" s="38">
        <f t="shared" ca="1" si="14"/>
        <v>7</v>
      </c>
      <c r="J22" s="33">
        <f t="shared" ca="1" si="2"/>
        <v>4</v>
      </c>
      <c r="K22" s="33">
        <f t="shared" ca="1" si="3"/>
        <v>3</v>
      </c>
      <c r="L22" s="40">
        <f t="shared" ca="1" si="4"/>
        <v>3</v>
      </c>
      <c r="M22" s="40">
        <f t="shared" ca="1" si="5"/>
        <v>1</v>
      </c>
      <c r="N22" s="29">
        <f t="shared" ca="1" si="6"/>
        <v>4</v>
      </c>
      <c r="O22" s="29">
        <f t="shared" ca="1" si="15"/>
        <v>151</v>
      </c>
      <c r="P22" s="17">
        <f t="shared" ca="1" si="7"/>
        <v>4</v>
      </c>
      <c r="Q22" s="18">
        <f t="shared" ca="1" si="8"/>
        <v>815</v>
      </c>
      <c r="R22" s="33">
        <f t="shared" ca="1" si="16"/>
        <v>500</v>
      </c>
    </row>
    <row r="23" spans="1:18" s="10" customFormat="1" x14ac:dyDescent="0.25">
      <c r="A23" s="19">
        <v>13</v>
      </c>
      <c r="B23" s="22">
        <f t="shared" ca="1" si="9"/>
        <v>338</v>
      </c>
      <c r="C23" s="24">
        <f t="shared" ca="1" si="10"/>
        <v>34</v>
      </c>
      <c r="D23" s="23">
        <f t="shared" ca="1" si="11"/>
        <v>7</v>
      </c>
      <c r="E23" s="23">
        <f t="shared" ca="1" si="12"/>
        <v>41</v>
      </c>
      <c r="F23" s="27">
        <f t="shared" ca="1" si="13"/>
        <v>41</v>
      </c>
      <c r="G23" s="27">
        <f t="shared" ca="1" si="0"/>
        <v>21</v>
      </c>
      <c r="H23" s="27">
        <f t="shared" ca="1" si="1"/>
        <v>20</v>
      </c>
      <c r="I23" s="38">
        <f t="shared" ca="1" si="14"/>
        <v>7</v>
      </c>
      <c r="J23" s="33">
        <f t="shared" ca="1" si="2"/>
        <v>4</v>
      </c>
      <c r="K23" s="33">
        <f t="shared" ca="1" si="3"/>
        <v>3</v>
      </c>
      <c r="L23" s="40">
        <f t="shared" ca="1" si="4"/>
        <v>3</v>
      </c>
      <c r="M23" s="40">
        <f t="shared" ca="1" si="5"/>
        <v>1</v>
      </c>
      <c r="N23" s="29">
        <f t="shared" ca="1" si="6"/>
        <v>4</v>
      </c>
      <c r="O23" s="29">
        <f t="shared" ca="1" si="15"/>
        <v>155</v>
      </c>
      <c r="P23" s="17">
        <f t="shared" ca="1" si="7"/>
        <v>4</v>
      </c>
      <c r="Q23" s="18">
        <f t="shared" ca="1" si="8"/>
        <v>815</v>
      </c>
      <c r="R23" s="33">
        <f t="shared" ca="1" si="16"/>
        <v>500</v>
      </c>
    </row>
    <row r="24" spans="1:18" s="10" customFormat="1" x14ac:dyDescent="0.25">
      <c r="A24" s="19">
        <v>14</v>
      </c>
      <c r="B24" s="22">
        <f t="shared" ca="1" si="9"/>
        <v>333</v>
      </c>
      <c r="C24" s="24">
        <f t="shared" ca="1" si="10"/>
        <v>33</v>
      </c>
      <c r="D24" s="23">
        <f t="shared" ca="1" si="11"/>
        <v>7</v>
      </c>
      <c r="E24" s="23">
        <f t="shared" ca="1" si="12"/>
        <v>40</v>
      </c>
      <c r="F24" s="27">
        <f t="shared" ca="1" si="13"/>
        <v>40</v>
      </c>
      <c r="G24" s="27">
        <f t="shared" ca="1" si="0"/>
        <v>20</v>
      </c>
      <c r="H24" s="27">
        <f t="shared" ca="1" si="1"/>
        <v>20</v>
      </c>
      <c r="I24" s="38">
        <f t="shared" ca="1" si="14"/>
        <v>7</v>
      </c>
      <c r="J24" s="33">
        <f t="shared" ca="1" si="2"/>
        <v>4</v>
      </c>
      <c r="K24" s="33">
        <f t="shared" ca="1" si="3"/>
        <v>3</v>
      </c>
      <c r="L24" s="40">
        <f t="shared" ca="1" si="4"/>
        <v>3</v>
      </c>
      <c r="M24" s="40">
        <f t="shared" ca="1" si="5"/>
        <v>2</v>
      </c>
      <c r="N24" s="29">
        <f t="shared" ca="1" si="6"/>
        <v>5</v>
      </c>
      <c r="O24" s="29">
        <f t="shared" ca="1" si="15"/>
        <v>160</v>
      </c>
      <c r="P24" s="17">
        <f t="shared" ca="1" si="7"/>
        <v>3</v>
      </c>
      <c r="Q24" s="18">
        <f t="shared" ca="1" si="8"/>
        <v>800</v>
      </c>
      <c r="R24" s="33">
        <f t="shared" ca="1" si="16"/>
        <v>500</v>
      </c>
    </row>
    <row r="25" spans="1:18" s="10" customFormat="1" x14ac:dyDescent="0.25">
      <c r="A25" s="19">
        <v>15</v>
      </c>
      <c r="B25" s="22">
        <f t="shared" ca="1" si="9"/>
        <v>332</v>
      </c>
      <c r="C25" s="24">
        <f t="shared" ca="1" si="10"/>
        <v>33</v>
      </c>
      <c r="D25" s="23">
        <f t="shared" ca="1" si="11"/>
        <v>5</v>
      </c>
      <c r="E25" s="23">
        <f t="shared" ca="1" si="12"/>
        <v>38</v>
      </c>
      <c r="F25" s="27">
        <f t="shared" ca="1" si="13"/>
        <v>38</v>
      </c>
      <c r="G25" s="27">
        <f t="shared" ca="1" si="0"/>
        <v>19</v>
      </c>
      <c r="H25" s="27">
        <f t="shared" ca="1" si="1"/>
        <v>19</v>
      </c>
      <c r="I25" s="38">
        <f t="shared" ca="1" si="14"/>
        <v>5</v>
      </c>
      <c r="J25" s="33">
        <f t="shared" ca="1" si="2"/>
        <v>3</v>
      </c>
      <c r="K25" s="33">
        <f t="shared" ca="1" si="3"/>
        <v>2</v>
      </c>
      <c r="L25" s="40">
        <f t="shared" ca="1" si="4"/>
        <v>2</v>
      </c>
      <c r="M25" s="40">
        <f t="shared" ca="1" si="5"/>
        <v>1</v>
      </c>
      <c r="N25" s="29">
        <f t="shared" ca="1" si="6"/>
        <v>3</v>
      </c>
      <c r="O25" s="29">
        <f t="shared" ca="1" si="15"/>
        <v>163</v>
      </c>
      <c r="P25" s="17">
        <f t="shared" ca="1" si="7"/>
        <v>2</v>
      </c>
      <c r="Q25" s="18">
        <f t="shared" ca="1" si="8"/>
        <v>760</v>
      </c>
      <c r="R25" s="33">
        <f t="shared" ca="1" si="16"/>
        <v>500</v>
      </c>
    </row>
    <row r="26" spans="1:18" s="10" customFormat="1" x14ac:dyDescent="0.25">
      <c r="A26" s="19">
        <v>16</v>
      </c>
      <c r="B26" s="22">
        <f t="shared" ca="1" si="9"/>
        <v>333</v>
      </c>
      <c r="C26" s="24">
        <f t="shared" ca="1" si="10"/>
        <v>33</v>
      </c>
      <c r="D26" s="23">
        <f t="shared" ca="1" si="11"/>
        <v>4</v>
      </c>
      <c r="E26" s="23">
        <f t="shared" ca="1" si="12"/>
        <v>37</v>
      </c>
      <c r="F26" s="27">
        <f t="shared" ca="1" si="13"/>
        <v>37</v>
      </c>
      <c r="G26" s="27">
        <f t="shared" ca="1" si="0"/>
        <v>19</v>
      </c>
      <c r="H26" s="27">
        <f t="shared" ca="1" si="1"/>
        <v>18</v>
      </c>
      <c r="I26" s="38">
        <f t="shared" ca="1" si="14"/>
        <v>4</v>
      </c>
      <c r="J26" s="33">
        <f t="shared" ca="1" si="2"/>
        <v>2</v>
      </c>
      <c r="K26" s="33">
        <f t="shared" ca="1" si="3"/>
        <v>2</v>
      </c>
      <c r="L26" s="40">
        <f t="shared" ca="1" si="4"/>
        <v>0</v>
      </c>
      <c r="M26" s="40">
        <f t="shared" ca="1" si="5"/>
        <v>0</v>
      </c>
      <c r="N26" s="29">
        <f t="shared" ca="1" si="6"/>
        <v>0</v>
      </c>
      <c r="O26" s="29">
        <f t="shared" ca="1" si="15"/>
        <v>163</v>
      </c>
      <c r="P26" s="17">
        <f t="shared" ca="1" si="7"/>
        <v>2</v>
      </c>
      <c r="Q26" s="18">
        <f t="shared" ca="1" si="8"/>
        <v>735</v>
      </c>
      <c r="R26" s="33">
        <f t="shared" ca="1" si="16"/>
        <v>500</v>
      </c>
    </row>
    <row r="27" spans="1:18" s="10" customFormat="1" x14ac:dyDescent="0.25">
      <c r="A27" s="19">
        <v>17</v>
      </c>
      <c r="B27" s="22">
        <f t="shared" ca="1" si="9"/>
        <v>325</v>
      </c>
      <c r="C27" s="24">
        <f t="shared" ca="1" si="10"/>
        <v>33</v>
      </c>
      <c r="D27" s="23">
        <f t="shared" ca="1" si="11"/>
        <v>6</v>
      </c>
      <c r="E27" s="23">
        <f t="shared" ca="1" si="12"/>
        <v>39</v>
      </c>
      <c r="F27" s="27">
        <f t="shared" ca="1" si="13"/>
        <v>39</v>
      </c>
      <c r="G27" s="27">
        <f t="shared" ca="1" si="0"/>
        <v>20</v>
      </c>
      <c r="H27" s="27">
        <f t="shared" ca="1" si="1"/>
        <v>19</v>
      </c>
      <c r="I27" s="38">
        <f t="shared" ca="1" si="14"/>
        <v>6</v>
      </c>
      <c r="J27" s="33">
        <f t="shared" ca="1" si="2"/>
        <v>3</v>
      </c>
      <c r="K27" s="33">
        <f t="shared" ca="1" si="3"/>
        <v>3</v>
      </c>
      <c r="L27" s="40">
        <f t="shared" ca="1" si="4"/>
        <v>3</v>
      </c>
      <c r="M27" s="40">
        <f t="shared" ca="1" si="5"/>
        <v>3</v>
      </c>
      <c r="N27" s="29">
        <f t="shared" ca="1" si="6"/>
        <v>6</v>
      </c>
      <c r="O27" s="29">
        <f t="shared" ca="1" si="15"/>
        <v>169</v>
      </c>
      <c r="P27" s="17">
        <f t="shared" ca="1" si="7"/>
        <v>3</v>
      </c>
      <c r="Q27" s="18">
        <f t="shared" ca="1" si="8"/>
        <v>775</v>
      </c>
      <c r="R27" s="33">
        <f t="shared" ca="1" si="16"/>
        <v>500</v>
      </c>
    </row>
    <row r="28" spans="1:18" s="10" customFormat="1" x14ac:dyDescent="0.25">
      <c r="A28" s="19">
        <v>18</v>
      </c>
      <c r="B28" s="22">
        <f t="shared" ca="1" si="9"/>
        <v>325</v>
      </c>
      <c r="C28" s="24">
        <f t="shared" ca="1" si="10"/>
        <v>33</v>
      </c>
      <c r="D28" s="23">
        <f t="shared" ca="1" si="11"/>
        <v>3</v>
      </c>
      <c r="E28" s="23">
        <f t="shared" ca="1" si="12"/>
        <v>36</v>
      </c>
      <c r="F28" s="27">
        <f t="shared" ca="1" si="13"/>
        <v>36</v>
      </c>
      <c r="G28" s="27">
        <f t="shared" ca="1" si="0"/>
        <v>18</v>
      </c>
      <c r="H28" s="27">
        <f t="shared" ca="1" si="1"/>
        <v>18</v>
      </c>
      <c r="I28" s="38">
        <f t="shared" ca="1" si="14"/>
        <v>3</v>
      </c>
      <c r="J28" s="33">
        <f t="shared" ca="1" si="2"/>
        <v>2</v>
      </c>
      <c r="K28" s="33">
        <f t="shared" ca="1" si="3"/>
        <v>1</v>
      </c>
      <c r="L28" s="40">
        <f t="shared" ca="1" si="4"/>
        <v>2</v>
      </c>
      <c r="M28" s="40">
        <f t="shared" ca="1" si="5"/>
        <v>1</v>
      </c>
      <c r="N28" s="29">
        <f t="shared" ca="1" si="6"/>
        <v>3</v>
      </c>
      <c r="O28" s="29">
        <f t="shared" ca="1" si="15"/>
        <v>172</v>
      </c>
      <c r="P28" s="17">
        <f t="shared" ca="1" si="7"/>
        <v>1</v>
      </c>
      <c r="Q28" s="18">
        <f t="shared" ca="1" si="8"/>
        <v>720</v>
      </c>
      <c r="R28" s="33">
        <f t="shared" ca="1" si="16"/>
        <v>500</v>
      </c>
    </row>
    <row r="29" spans="1:18" s="10" customFormat="1" x14ac:dyDescent="0.25">
      <c r="A29" s="19">
        <v>19</v>
      </c>
      <c r="B29" s="22">
        <f t="shared" ca="1" si="9"/>
        <v>326</v>
      </c>
      <c r="C29" s="24">
        <f t="shared" ca="1" si="10"/>
        <v>33</v>
      </c>
      <c r="D29" s="23">
        <f t="shared" ca="1" si="11"/>
        <v>1</v>
      </c>
      <c r="E29" s="23">
        <f t="shared" ca="1" si="12"/>
        <v>34</v>
      </c>
      <c r="F29" s="27">
        <f t="shared" ca="1" si="13"/>
        <v>34</v>
      </c>
      <c r="G29" s="27">
        <f t="shared" ca="1" si="0"/>
        <v>17</v>
      </c>
      <c r="H29" s="27">
        <f t="shared" ca="1" si="1"/>
        <v>17</v>
      </c>
      <c r="I29" s="38">
        <f t="shared" ca="1" si="14"/>
        <v>1</v>
      </c>
      <c r="J29" s="33">
        <f t="shared" ca="1" si="2"/>
        <v>1</v>
      </c>
      <c r="K29" s="33">
        <f t="shared" ca="1" si="3"/>
        <v>0</v>
      </c>
      <c r="L29" s="40">
        <f t="shared" ca="1" si="4"/>
        <v>1</v>
      </c>
      <c r="M29" s="40">
        <f t="shared" ca="1" si="5"/>
        <v>0</v>
      </c>
      <c r="N29" s="29">
        <f t="shared" ca="1" si="6"/>
        <v>1</v>
      </c>
      <c r="O29" s="29">
        <f t="shared" ca="1" si="15"/>
        <v>173</v>
      </c>
      <c r="P29" s="17">
        <f t="shared" ca="1" si="7"/>
        <v>0</v>
      </c>
      <c r="Q29" s="18">
        <f t="shared" ca="1" si="8"/>
        <v>680</v>
      </c>
      <c r="R29" s="33">
        <f t="shared" ca="1" si="16"/>
        <v>500</v>
      </c>
    </row>
    <row r="30" spans="1:18" s="10" customFormat="1" x14ac:dyDescent="0.25">
      <c r="A30" s="19">
        <v>20</v>
      </c>
      <c r="B30" s="22">
        <f t="shared" ca="1" si="9"/>
        <v>327</v>
      </c>
      <c r="C30" s="24">
        <f t="shared" ca="1" si="10"/>
        <v>33</v>
      </c>
      <c r="D30" s="23">
        <f t="shared" ca="1" si="11"/>
        <v>0</v>
      </c>
      <c r="E30" s="23">
        <f t="shared" ca="1" si="12"/>
        <v>33</v>
      </c>
      <c r="F30" s="27">
        <f t="shared" ca="1" si="13"/>
        <v>33</v>
      </c>
      <c r="G30" s="27">
        <f t="shared" ca="1" si="0"/>
        <v>17</v>
      </c>
      <c r="H30" s="27">
        <f t="shared" ca="1" si="1"/>
        <v>16</v>
      </c>
      <c r="I30" s="38">
        <f t="shared" ca="1" si="14"/>
        <v>0</v>
      </c>
      <c r="J30" s="33">
        <f t="shared" ca="1" si="2"/>
        <v>0</v>
      </c>
      <c r="K30" s="33">
        <f t="shared" ca="1" si="3"/>
        <v>0</v>
      </c>
      <c r="L30" s="40">
        <f t="shared" ca="1" si="4"/>
        <v>0</v>
      </c>
      <c r="M30" s="40">
        <f t="shared" ca="1" si="5"/>
        <v>0</v>
      </c>
      <c r="N30" s="29">
        <f t="shared" ca="1" si="6"/>
        <v>0</v>
      </c>
      <c r="O30" s="29">
        <f t="shared" ca="1" si="15"/>
        <v>173</v>
      </c>
      <c r="P30" s="17">
        <f t="shared" ca="1" si="7"/>
        <v>0</v>
      </c>
      <c r="Q30" s="18">
        <f t="shared" ca="1" si="8"/>
        <v>655</v>
      </c>
      <c r="R30" s="33">
        <f t="shared" ca="1" si="16"/>
        <v>500</v>
      </c>
    </row>
    <row r="31" spans="1:18" s="10" customFormat="1" x14ac:dyDescent="0.25">
      <c r="A31" s="19">
        <v>21</v>
      </c>
      <c r="B31" s="22">
        <f t="shared" ca="1" si="9"/>
        <v>327</v>
      </c>
      <c r="C31" s="24">
        <f t="shared" ca="1" si="10"/>
        <v>33</v>
      </c>
      <c r="D31" s="23">
        <f t="shared" ca="1" si="11"/>
        <v>0</v>
      </c>
      <c r="E31" s="23">
        <f t="shared" ca="1" si="12"/>
        <v>33</v>
      </c>
      <c r="F31" s="27">
        <f t="shared" ca="1" si="13"/>
        <v>33</v>
      </c>
      <c r="G31" s="27">
        <f t="shared" ca="1" si="0"/>
        <v>17</v>
      </c>
      <c r="H31" s="27">
        <f t="shared" ca="1" si="1"/>
        <v>16</v>
      </c>
      <c r="I31" s="38">
        <f t="shared" ca="1" si="14"/>
        <v>0</v>
      </c>
      <c r="J31" s="33">
        <f t="shared" ca="1" si="2"/>
        <v>0</v>
      </c>
      <c r="K31" s="33">
        <f t="shared" ca="1" si="3"/>
        <v>0</v>
      </c>
      <c r="L31" s="40">
        <f t="shared" ca="1" si="4"/>
        <v>0</v>
      </c>
      <c r="M31" s="40">
        <f t="shared" ca="1" si="5"/>
        <v>0</v>
      </c>
      <c r="N31" s="29">
        <f t="shared" ca="1" si="6"/>
        <v>0</v>
      </c>
      <c r="O31" s="29">
        <f t="shared" ca="1" si="15"/>
        <v>173</v>
      </c>
      <c r="P31" s="17">
        <f t="shared" ca="1" si="7"/>
        <v>0</v>
      </c>
      <c r="Q31" s="18">
        <f t="shared" ca="1" si="8"/>
        <v>655</v>
      </c>
      <c r="R31" s="33">
        <f t="shared" ca="1" si="16"/>
        <v>500</v>
      </c>
    </row>
    <row r="32" spans="1:18" s="10" customFormat="1" x14ac:dyDescent="0.25">
      <c r="A32" s="19">
        <v>22</v>
      </c>
      <c r="B32" s="22">
        <f t="shared" ca="1" si="9"/>
        <v>327</v>
      </c>
      <c r="C32" s="24">
        <f t="shared" ca="1" si="10"/>
        <v>33</v>
      </c>
      <c r="D32" s="23">
        <f t="shared" ca="1" si="11"/>
        <v>0</v>
      </c>
      <c r="E32" s="23">
        <f t="shared" ca="1" si="12"/>
        <v>33</v>
      </c>
      <c r="F32" s="27">
        <f t="shared" ca="1" si="13"/>
        <v>33</v>
      </c>
      <c r="G32" s="27">
        <f t="shared" ca="1" si="0"/>
        <v>17</v>
      </c>
      <c r="H32" s="27">
        <f t="shared" ca="1" si="1"/>
        <v>16</v>
      </c>
      <c r="I32" s="38">
        <f t="shared" ca="1" si="14"/>
        <v>0</v>
      </c>
      <c r="J32" s="33">
        <f t="shared" ca="1" si="2"/>
        <v>0</v>
      </c>
      <c r="K32" s="33">
        <f t="shared" ca="1" si="3"/>
        <v>0</v>
      </c>
      <c r="L32" s="40">
        <f t="shared" ca="1" si="4"/>
        <v>0</v>
      </c>
      <c r="M32" s="40">
        <f t="shared" ca="1" si="5"/>
        <v>0</v>
      </c>
      <c r="N32" s="29">
        <f t="shared" ca="1" si="6"/>
        <v>0</v>
      </c>
      <c r="O32" s="29">
        <f t="shared" ca="1" si="15"/>
        <v>173</v>
      </c>
      <c r="P32" s="17">
        <f t="shared" ca="1" si="7"/>
        <v>0</v>
      </c>
      <c r="Q32" s="18">
        <f t="shared" ca="1" si="8"/>
        <v>655</v>
      </c>
      <c r="R32" s="33">
        <f t="shared" ca="1" si="16"/>
        <v>500</v>
      </c>
    </row>
    <row r="33" spans="1:18" s="10" customFormat="1" x14ac:dyDescent="0.25">
      <c r="A33" s="19">
        <v>23</v>
      </c>
      <c r="B33" s="22">
        <f t="shared" ca="1" si="9"/>
        <v>327</v>
      </c>
      <c r="C33" s="24">
        <f t="shared" ca="1" si="10"/>
        <v>33</v>
      </c>
      <c r="D33" s="23">
        <f t="shared" ca="1" si="11"/>
        <v>0</v>
      </c>
      <c r="E33" s="23">
        <f t="shared" ca="1" si="12"/>
        <v>33</v>
      </c>
      <c r="F33" s="27">
        <f t="shared" ca="1" si="13"/>
        <v>33</v>
      </c>
      <c r="G33" s="27">
        <f t="shared" ca="1" si="0"/>
        <v>17</v>
      </c>
      <c r="H33" s="27">
        <f t="shared" ca="1" si="1"/>
        <v>16</v>
      </c>
      <c r="I33" s="38">
        <f t="shared" ca="1" si="14"/>
        <v>0</v>
      </c>
      <c r="J33" s="33">
        <f t="shared" ca="1" si="2"/>
        <v>0</v>
      </c>
      <c r="K33" s="33">
        <f t="shared" ca="1" si="3"/>
        <v>0</v>
      </c>
      <c r="L33" s="40">
        <f t="shared" ca="1" si="4"/>
        <v>0</v>
      </c>
      <c r="M33" s="40">
        <f t="shared" ca="1" si="5"/>
        <v>0</v>
      </c>
      <c r="N33" s="29">
        <f t="shared" ca="1" si="6"/>
        <v>0</v>
      </c>
      <c r="O33" s="29">
        <f t="shared" ca="1" si="15"/>
        <v>173</v>
      </c>
      <c r="P33" s="17">
        <f t="shared" ca="1" si="7"/>
        <v>0</v>
      </c>
      <c r="Q33" s="18">
        <f t="shared" ca="1" si="8"/>
        <v>655</v>
      </c>
      <c r="R33" s="33">
        <f t="shared" ca="1" si="16"/>
        <v>500</v>
      </c>
    </row>
    <row r="34" spans="1:18" s="10" customFormat="1" x14ac:dyDescent="0.25">
      <c r="A34" s="19">
        <v>24</v>
      </c>
      <c r="B34" s="22">
        <f t="shared" ca="1" si="9"/>
        <v>327</v>
      </c>
      <c r="C34" s="24">
        <f t="shared" ca="1" si="10"/>
        <v>33</v>
      </c>
      <c r="D34" s="23">
        <f t="shared" ca="1" si="11"/>
        <v>0</v>
      </c>
      <c r="E34" s="23">
        <f t="shared" ca="1" si="12"/>
        <v>33</v>
      </c>
      <c r="F34" s="27">
        <f t="shared" ca="1" si="13"/>
        <v>33</v>
      </c>
      <c r="G34" s="27">
        <f t="shared" ca="1" si="0"/>
        <v>17</v>
      </c>
      <c r="H34" s="27">
        <f t="shared" ca="1" si="1"/>
        <v>16</v>
      </c>
      <c r="I34" s="38">
        <f t="shared" ca="1" si="14"/>
        <v>0</v>
      </c>
      <c r="J34" s="33">
        <f t="shared" ca="1" si="2"/>
        <v>0</v>
      </c>
      <c r="K34" s="33">
        <f t="shared" ca="1" si="3"/>
        <v>0</v>
      </c>
      <c r="L34" s="40">
        <f t="shared" ca="1" si="4"/>
        <v>0</v>
      </c>
      <c r="M34" s="40">
        <f t="shared" ca="1" si="5"/>
        <v>0</v>
      </c>
      <c r="N34" s="29">
        <f t="shared" ca="1" si="6"/>
        <v>0</v>
      </c>
      <c r="O34" s="29">
        <f t="shared" ca="1" si="15"/>
        <v>173</v>
      </c>
      <c r="P34" s="17">
        <f t="shared" ca="1" si="7"/>
        <v>0</v>
      </c>
      <c r="Q34" s="18">
        <f t="shared" ca="1" si="8"/>
        <v>655</v>
      </c>
      <c r="R34" s="33">
        <f t="shared" ca="1" si="16"/>
        <v>500</v>
      </c>
    </row>
    <row r="35" spans="1:18" s="10" customFormat="1" x14ac:dyDescent="0.25">
      <c r="A35" s="19">
        <v>25</v>
      </c>
      <c r="B35" s="22">
        <f t="shared" ca="1" si="9"/>
        <v>327</v>
      </c>
      <c r="C35" s="24">
        <f t="shared" ca="1" si="10"/>
        <v>33</v>
      </c>
      <c r="D35" s="23">
        <f t="shared" ca="1" si="11"/>
        <v>0</v>
      </c>
      <c r="E35" s="23">
        <f t="shared" ca="1" si="12"/>
        <v>33</v>
      </c>
      <c r="F35" s="27">
        <f t="shared" ca="1" si="13"/>
        <v>33</v>
      </c>
      <c r="G35" s="27">
        <f t="shared" ca="1" si="0"/>
        <v>17</v>
      </c>
      <c r="H35" s="27">
        <f t="shared" ca="1" si="1"/>
        <v>16</v>
      </c>
      <c r="I35" s="38">
        <f t="shared" ca="1" si="14"/>
        <v>0</v>
      </c>
      <c r="J35" s="33">
        <f t="shared" ca="1" si="2"/>
        <v>0</v>
      </c>
      <c r="K35" s="33">
        <f t="shared" ca="1" si="3"/>
        <v>0</v>
      </c>
      <c r="L35" s="40">
        <f t="shared" ca="1" si="4"/>
        <v>0</v>
      </c>
      <c r="M35" s="40">
        <f t="shared" ca="1" si="5"/>
        <v>0</v>
      </c>
      <c r="N35" s="29">
        <f t="shared" ca="1" si="6"/>
        <v>0</v>
      </c>
      <c r="O35" s="29">
        <f t="shared" ca="1" si="15"/>
        <v>173</v>
      </c>
      <c r="P35" s="17">
        <f t="shared" ca="1" si="7"/>
        <v>0</v>
      </c>
      <c r="Q35" s="18">
        <f t="shared" ca="1" si="8"/>
        <v>655</v>
      </c>
      <c r="R35" s="33">
        <f t="shared" ca="1" si="16"/>
        <v>500</v>
      </c>
    </row>
    <row r="36" spans="1:18" s="10" customFormat="1" x14ac:dyDescent="0.25">
      <c r="A36" s="19">
        <v>26</v>
      </c>
      <c r="B36" s="22">
        <f t="shared" ca="1" si="9"/>
        <v>327</v>
      </c>
      <c r="C36" s="24">
        <f t="shared" ca="1" si="10"/>
        <v>33</v>
      </c>
      <c r="D36" s="23">
        <f t="shared" ca="1" si="11"/>
        <v>0</v>
      </c>
      <c r="E36" s="23">
        <f t="shared" ca="1" si="12"/>
        <v>33</v>
      </c>
      <c r="F36" s="27">
        <f t="shared" ca="1" si="13"/>
        <v>33</v>
      </c>
      <c r="G36" s="27">
        <f t="shared" ca="1" si="0"/>
        <v>17</v>
      </c>
      <c r="H36" s="27">
        <f t="shared" ca="1" si="1"/>
        <v>16</v>
      </c>
      <c r="I36" s="38">
        <f t="shared" ca="1" si="14"/>
        <v>0</v>
      </c>
      <c r="J36" s="33">
        <f t="shared" ca="1" si="2"/>
        <v>0</v>
      </c>
      <c r="K36" s="33">
        <f t="shared" ca="1" si="3"/>
        <v>0</v>
      </c>
      <c r="L36" s="40">
        <f t="shared" ca="1" si="4"/>
        <v>0</v>
      </c>
      <c r="M36" s="40">
        <f t="shared" ca="1" si="5"/>
        <v>0</v>
      </c>
      <c r="N36" s="29">
        <f t="shared" ca="1" si="6"/>
        <v>0</v>
      </c>
      <c r="O36" s="29">
        <f t="shared" ca="1" si="15"/>
        <v>173</v>
      </c>
      <c r="P36" s="17">
        <f t="shared" ca="1" si="7"/>
        <v>0</v>
      </c>
      <c r="Q36" s="18">
        <f t="shared" ca="1" si="8"/>
        <v>655</v>
      </c>
      <c r="R36" s="33">
        <f t="shared" ca="1" si="16"/>
        <v>500</v>
      </c>
    </row>
    <row r="37" spans="1:18" s="10" customFormat="1" x14ac:dyDescent="0.25">
      <c r="A37" s="19">
        <v>27</v>
      </c>
      <c r="B37" s="22">
        <f t="shared" ca="1" si="9"/>
        <v>327</v>
      </c>
      <c r="C37" s="24">
        <f t="shared" ca="1" si="10"/>
        <v>33</v>
      </c>
      <c r="D37" s="23">
        <f t="shared" ca="1" si="11"/>
        <v>0</v>
      </c>
      <c r="E37" s="23">
        <f t="shared" ca="1" si="12"/>
        <v>33</v>
      </c>
      <c r="F37" s="27">
        <f t="shared" ca="1" si="13"/>
        <v>33</v>
      </c>
      <c r="G37" s="27">
        <f t="shared" ca="1" si="0"/>
        <v>17</v>
      </c>
      <c r="H37" s="27">
        <f t="shared" ca="1" si="1"/>
        <v>16</v>
      </c>
      <c r="I37" s="38">
        <f t="shared" ca="1" si="14"/>
        <v>0</v>
      </c>
      <c r="J37" s="33">
        <f t="shared" ca="1" si="2"/>
        <v>0</v>
      </c>
      <c r="K37" s="33">
        <f t="shared" ca="1" si="3"/>
        <v>0</v>
      </c>
      <c r="L37" s="40">
        <f t="shared" ca="1" si="4"/>
        <v>0</v>
      </c>
      <c r="M37" s="40">
        <f t="shared" ca="1" si="5"/>
        <v>0</v>
      </c>
      <c r="N37" s="29">
        <f t="shared" ca="1" si="6"/>
        <v>0</v>
      </c>
      <c r="O37" s="29">
        <f t="shared" ca="1" si="15"/>
        <v>173</v>
      </c>
      <c r="P37" s="17">
        <f t="shared" ca="1" si="7"/>
        <v>0</v>
      </c>
      <c r="Q37" s="18">
        <f t="shared" ca="1" si="8"/>
        <v>655</v>
      </c>
      <c r="R37" s="33">
        <f t="shared" ca="1" si="16"/>
        <v>500</v>
      </c>
    </row>
    <row r="38" spans="1:18" s="10" customFormat="1" x14ac:dyDescent="0.25">
      <c r="A38" s="19">
        <v>28</v>
      </c>
      <c r="B38" s="22">
        <f t="shared" ca="1" si="9"/>
        <v>327</v>
      </c>
      <c r="C38" s="24">
        <f t="shared" ca="1" si="10"/>
        <v>33</v>
      </c>
      <c r="D38" s="23">
        <f t="shared" ca="1" si="11"/>
        <v>0</v>
      </c>
      <c r="E38" s="23">
        <f t="shared" ca="1" si="12"/>
        <v>33</v>
      </c>
      <c r="F38" s="27">
        <f t="shared" ca="1" si="13"/>
        <v>33</v>
      </c>
      <c r="G38" s="27">
        <f t="shared" ca="1" si="0"/>
        <v>17</v>
      </c>
      <c r="H38" s="27">
        <f t="shared" ca="1" si="1"/>
        <v>16</v>
      </c>
      <c r="I38" s="38">
        <f t="shared" ca="1" si="14"/>
        <v>0</v>
      </c>
      <c r="J38" s="33">
        <f t="shared" ca="1" si="2"/>
        <v>0</v>
      </c>
      <c r="K38" s="33">
        <f t="shared" ca="1" si="3"/>
        <v>0</v>
      </c>
      <c r="L38" s="40">
        <f t="shared" ca="1" si="4"/>
        <v>0</v>
      </c>
      <c r="M38" s="40">
        <f t="shared" ca="1" si="5"/>
        <v>0</v>
      </c>
      <c r="N38" s="29">
        <f t="shared" ca="1" si="6"/>
        <v>0</v>
      </c>
      <c r="O38" s="29">
        <f t="shared" ca="1" si="15"/>
        <v>173</v>
      </c>
      <c r="P38" s="17">
        <f t="shared" ca="1" si="7"/>
        <v>0</v>
      </c>
      <c r="Q38" s="18">
        <f t="shared" ca="1" si="8"/>
        <v>655</v>
      </c>
      <c r="R38" s="33">
        <f t="shared" ca="1" si="16"/>
        <v>500</v>
      </c>
    </row>
    <row r="39" spans="1:18" s="10" customFormat="1" x14ac:dyDescent="0.25">
      <c r="A39" s="19">
        <v>29</v>
      </c>
      <c r="B39" s="22">
        <f t="shared" ca="1" si="9"/>
        <v>327</v>
      </c>
      <c r="C39" s="24">
        <f t="shared" ca="1" si="10"/>
        <v>33</v>
      </c>
      <c r="D39" s="23">
        <f t="shared" ca="1" si="11"/>
        <v>0</v>
      </c>
      <c r="E39" s="23">
        <f t="shared" ca="1" si="12"/>
        <v>33</v>
      </c>
      <c r="F39" s="27">
        <f t="shared" ca="1" si="13"/>
        <v>33</v>
      </c>
      <c r="G39" s="27">
        <f t="shared" ca="1" si="0"/>
        <v>17</v>
      </c>
      <c r="H39" s="27">
        <f t="shared" ca="1" si="1"/>
        <v>16</v>
      </c>
      <c r="I39" s="38">
        <f t="shared" ca="1" si="14"/>
        <v>0</v>
      </c>
      <c r="J39" s="33">
        <f t="shared" ca="1" si="2"/>
        <v>0</v>
      </c>
      <c r="K39" s="33">
        <f t="shared" ca="1" si="3"/>
        <v>0</v>
      </c>
      <c r="L39" s="40">
        <f t="shared" ca="1" si="4"/>
        <v>0</v>
      </c>
      <c r="M39" s="40">
        <f t="shared" ca="1" si="5"/>
        <v>0</v>
      </c>
      <c r="N39" s="29">
        <f t="shared" ca="1" si="6"/>
        <v>0</v>
      </c>
      <c r="O39" s="29">
        <f t="shared" ca="1" si="15"/>
        <v>173</v>
      </c>
      <c r="P39" s="17">
        <f t="shared" ca="1" si="7"/>
        <v>0</v>
      </c>
      <c r="Q39" s="18">
        <f t="shared" ca="1" si="8"/>
        <v>655</v>
      </c>
      <c r="R39" s="33">
        <f t="shared" ca="1" si="16"/>
        <v>500</v>
      </c>
    </row>
    <row r="40" spans="1:18" s="10" customFormat="1" x14ac:dyDescent="0.25">
      <c r="A40" s="19">
        <v>30</v>
      </c>
      <c r="B40" s="22">
        <f t="shared" ca="1" si="9"/>
        <v>327</v>
      </c>
      <c r="C40" s="24">
        <f t="shared" ca="1" si="10"/>
        <v>33</v>
      </c>
      <c r="D40" s="23">
        <f t="shared" ca="1" si="11"/>
        <v>0</v>
      </c>
      <c r="E40" s="23">
        <f t="shared" ca="1" si="12"/>
        <v>33</v>
      </c>
      <c r="F40" s="27">
        <f t="shared" ca="1" si="13"/>
        <v>33</v>
      </c>
      <c r="G40" s="27">
        <f t="shared" ca="1" si="0"/>
        <v>17</v>
      </c>
      <c r="H40" s="27">
        <f t="shared" ca="1" si="1"/>
        <v>16</v>
      </c>
      <c r="I40" s="38">
        <f t="shared" ca="1" si="14"/>
        <v>0</v>
      </c>
      <c r="J40" s="33">
        <f t="shared" ca="1" si="2"/>
        <v>0</v>
      </c>
      <c r="K40" s="33">
        <f t="shared" ca="1" si="3"/>
        <v>0</v>
      </c>
      <c r="L40" s="40">
        <f t="shared" ca="1" si="4"/>
        <v>0</v>
      </c>
      <c r="M40" s="40">
        <f t="shared" ca="1" si="5"/>
        <v>0</v>
      </c>
      <c r="N40" s="29">
        <f t="shared" ca="1" si="6"/>
        <v>0</v>
      </c>
      <c r="O40" s="29">
        <f t="shared" ca="1" si="15"/>
        <v>173</v>
      </c>
      <c r="P40" s="17">
        <f t="shared" ca="1" si="7"/>
        <v>0</v>
      </c>
      <c r="Q40" s="18">
        <f t="shared" ca="1" si="8"/>
        <v>655</v>
      </c>
      <c r="R40" s="33">
        <f t="shared" ca="1" si="16"/>
        <v>500</v>
      </c>
    </row>
    <row r="41" spans="1:18" s="10" customFormat="1" x14ac:dyDescent="0.25">
      <c r="A41" s="19">
        <v>31</v>
      </c>
      <c r="B41" s="22">
        <f t="shared" ca="1" si="9"/>
        <v>327</v>
      </c>
      <c r="C41" s="24">
        <f t="shared" ca="1" si="10"/>
        <v>33</v>
      </c>
      <c r="D41" s="23">
        <f t="shared" ca="1" si="11"/>
        <v>0</v>
      </c>
      <c r="E41" s="23">
        <f t="shared" ca="1" si="12"/>
        <v>33</v>
      </c>
      <c r="F41" s="27">
        <f t="shared" ca="1" si="13"/>
        <v>33</v>
      </c>
      <c r="G41" s="27">
        <f t="shared" ca="1" si="0"/>
        <v>17</v>
      </c>
      <c r="H41" s="27">
        <f t="shared" ca="1" si="1"/>
        <v>16</v>
      </c>
      <c r="I41" s="38">
        <f t="shared" ca="1" si="14"/>
        <v>0</v>
      </c>
      <c r="J41" s="33">
        <f t="shared" ca="1" si="2"/>
        <v>0</v>
      </c>
      <c r="K41" s="33">
        <f t="shared" ca="1" si="3"/>
        <v>0</v>
      </c>
      <c r="L41" s="40">
        <f t="shared" ca="1" si="4"/>
        <v>0</v>
      </c>
      <c r="M41" s="40">
        <f t="shared" ca="1" si="5"/>
        <v>0</v>
      </c>
      <c r="N41" s="29">
        <f t="shared" ca="1" si="6"/>
        <v>0</v>
      </c>
      <c r="O41" s="29">
        <f t="shared" ca="1" si="15"/>
        <v>173</v>
      </c>
      <c r="P41" s="17">
        <f t="shared" ca="1" si="7"/>
        <v>0</v>
      </c>
      <c r="Q41" s="18">
        <f t="shared" ca="1" si="8"/>
        <v>655</v>
      </c>
      <c r="R41" s="33">
        <f t="shared" ca="1" si="16"/>
        <v>500</v>
      </c>
    </row>
    <row r="42" spans="1:18" s="10" customFormat="1" x14ac:dyDescent="0.25">
      <c r="A42" s="19">
        <v>32</v>
      </c>
      <c r="B42" s="22">
        <f t="shared" ca="1" si="9"/>
        <v>327</v>
      </c>
      <c r="C42" s="24">
        <f t="shared" ca="1" si="10"/>
        <v>33</v>
      </c>
      <c r="D42" s="23">
        <f t="shared" ca="1" si="11"/>
        <v>0</v>
      </c>
      <c r="E42" s="23">
        <f t="shared" ca="1" si="12"/>
        <v>33</v>
      </c>
      <c r="F42" s="27">
        <f t="shared" ca="1" si="13"/>
        <v>33</v>
      </c>
      <c r="G42" s="27">
        <f t="shared" ca="1" si="0"/>
        <v>17</v>
      </c>
      <c r="H42" s="27">
        <f t="shared" ca="1" si="1"/>
        <v>16</v>
      </c>
      <c r="I42" s="38">
        <f t="shared" ca="1" si="14"/>
        <v>0</v>
      </c>
      <c r="J42" s="33">
        <f t="shared" ca="1" si="2"/>
        <v>0</v>
      </c>
      <c r="K42" s="33">
        <f t="shared" ca="1" si="3"/>
        <v>0</v>
      </c>
      <c r="L42" s="40">
        <f t="shared" ca="1" si="4"/>
        <v>0</v>
      </c>
      <c r="M42" s="40">
        <f t="shared" ca="1" si="5"/>
        <v>0</v>
      </c>
      <c r="N42" s="29">
        <f t="shared" ca="1" si="6"/>
        <v>0</v>
      </c>
      <c r="O42" s="29">
        <f t="shared" ca="1" si="15"/>
        <v>173</v>
      </c>
      <c r="P42" s="17">
        <f t="shared" ca="1" si="7"/>
        <v>0</v>
      </c>
      <c r="Q42" s="18">
        <f t="shared" ca="1" si="8"/>
        <v>655</v>
      </c>
      <c r="R42" s="33">
        <f t="shared" ca="1" si="16"/>
        <v>500</v>
      </c>
    </row>
    <row r="43" spans="1:18" s="10" customFormat="1" x14ac:dyDescent="0.25">
      <c r="A43" s="19">
        <v>33</v>
      </c>
      <c r="B43" s="22">
        <f t="shared" ca="1" si="9"/>
        <v>327</v>
      </c>
      <c r="C43" s="24">
        <f t="shared" ca="1" si="10"/>
        <v>33</v>
      </c>
      <c r="D43" s="23">
        <f t="shared" ca="1" si="11"/>
        <v>0</v>
      </c>
      <c r="E43" s="23">
        <f t="shared" ca="1" si="12"/>
        <v>33</v>
      </c>
      <c r="F43" s="27">
        <f t="shared" ca="1" si="13"/>
        <v>33</v>
      </c>
      <c r="G43" s="27">
        <f t="shared" ca="1" si="0"/>
        <v>17</v>
      </c>
      <c r="H43" s="27">
        <f t="shared" ca="1" si="1"/>
        <v>16</v>
      </c>
      <c r="I43" s="38">
        <f t="shared" ca="1" si="14"/>
        <v>0</v>
      </c>
      <c r="J43" s="33">
        <f t="shared" ca="1" si="2"/>
        <v>0</v>
      </c>
      <c r="K43" s="33">
        <f t="shared" ca="1" si="3"/>
        <v>0</v>
      </c>
      <c r="L43" s="40">
        <f t="shared" ca="1" si="4"/>
        <v>0</v>
      </c>
      <c r="M43" s="40">
        <f t="shared" ca="1" si="5"/>
        <v>0</v>
      </c>
      <c r="N43" s="29">
        <f t="shared" ca="1" si="6"/>
        <v>0</v>
      </c>
      <c r="O43" s="29">
        <f t="shared" ca="1" si="15"/>
        <v>173</v>
      </c>
      <c r="P43" s="17">
        <f t="shared" ca="1" si="7"/>
        <v>0</v>
      </c>
      <c r="Q43" s="18">
        <f t="shared" ca="1" si="8"/>
        <v>655</v>
      </c>
      <c r="R43" s="33">
        <f t="shared" ca="1" si="16"/>
        <v>500</v>
      </c>
    </row>
    <row r="44" spans="1:18" s="10" customFormat="1" x14ac:dyDescent="0.25">
      <c r="A44" s="19">
        <v>34</v>
      </c>
      <c r="B44" s="22">
        <f t="shared" ca="1" si="9"/>
        <v>327</v>
      </c>
      <c r="C44" s="24">
        <f t="shared" ca="1" si="10"/>
        <v>33</v>
      </c>
      <c r="D44" s="23">
        <f t="shared" ca="1" si="11"/>
        <v>0</v>
      </c>
      <c r="E44" s="23">
        <f t="shared" ca="1" si="12"/>
        <v>33</v>
      </c>
      <c r="F44" s="27">
        <f t="shared" ca="1" si="13"/>
        <v>33</v>
      </c>
      <c r="G44" s="27">
        <f t="shared" ca="1" si="0"/>
        <v>17</v>
      </c>
      <c r="H44" s="27">
        <f t="shared" ca="1" si="1"/>
        <v>16</v>
      </c>
      <c r="I44" s="38">
        <f t="shared" ca="1" si="14"/>
        <v>0</v>
      </c>
      <c r="J44" s="33">
        <f t="shared" ca="1" si="2"/>
        <v>0</v>
      </c>
      <c r="K44" s="33">
        <f t="shared" ca="1" si="3"/>
        <v>0</v>
      </c>
      <c r="L44" s="40">
        <f t="shared" ca="1" si="4"/>
        <v>0</v>
      </c>
      <c r="M44" s="40">
        <f t="shared" ca="1" si="5"/>
        <v>0</v>
      </c>
      <c r="N44" s="29">
        <f t="shared" ca="1" si="6"/>
        <v>0</v>
      </c>
      <c r="O44" s="29">
        <f t="shared" ca="1" si="15"/>
        <v>173</v>
      </c>
      <c r="P44" s="17">
        <f t="shared" ca="1" si="7"/>
        <v>0</v>
      </c>
      <c r="Q44" s="18">
        <f t="shared" ca="1" si="8"/>
        <v>655</v>
      </c>
      <c r="R44" s="33">
        <f t="shared" ca="1" si="16"/>
        <v>500</v>
      </c>
    </row>
    <row r="45" spans="1:18" s="10" customFormat="1" x14ac:dyDescent="0.25">
      <c r="A45" s="19">
        <v>35</v>
      </c>
      <c r="B45" s="22">
        <f t="shared" ca="1" si="9"/>
        <v>327</v>
      </c>
      <c r="C45" s="24">
        <f t="shared" ca="1" si="10"/>
        <v>33</v>
      </c>
      <c r="D45" s="23">
        <f t="shared" ca="1" si="11"/>
        <v>0</v>
      </c>
      <c r="E45" s="23">
        <f t="shared" ca="1" si="12"/>
        <v>33</v>
      </c>
      <c r="F45" s="27">
        <f t="shared" ca="1" si="13"/>
        <v>33</v>
      </c>
      <c r="G45" s="27">
        <f t="shared" ca="1" si="0"/>
        <v>17</v>
      </c>
      <c r="H45" s="27">
        <f t="shared" ca="1" si="1"/>
        <v>16</v>
      </c>
      <c r="I45" s="38">
        <f t="shared" ca="1" si="14"/>
        <v>0</v>
      </c>
      <c r="J45" s="33">
        <f t="shared" ca="1" si="2"/>
        <v>0</v>
      </c>
      <c r="K45" s="33">
        <f t="shared" ca="1" si="3"/>
        <v>0</v>
      </c>
      <c r="L45" s="40">
        <f t="shared" ca="1" si="4"/>
        <v>0</v>
      </c>
      <c r="M45" s="40">
        <f t="shared" ca="1" si="5"/>
        <v>0</v>
      </c>
      <c r="N45" s="29">
        <f t="shared" ca="1" si="6"/>
        <v>0</v>
      </c>
      <c r="O45" s="29">
        <f t="shared" ca="1" si="15"/>
        <v>173</v>
      </c>
      <c r="P45" s="17">
        <f t="shared" ca="1" si="7"/>
        <v>0</v>
      </c>
      <c r="Q45" s="18">
        <f t="shared" ca="1" si="8"/>
        <v>655</v>
      </c>
      <c r="R45" s="33">
        <f t="shared" ca="1" si="16"/>
        <v>500</v>
      </c>
    </row>
    <row r="46" spans="1:18" s="10" customFormat="1" x14ac:dyDescent="0.25">
      <c r="A46" s="19">
        <v>36</v>
      </c>
      <c r="B46" s="22">
        <f t="shared" ca="1" si="9"/>
        <v>327</v>
      </c>
      <c r="C46" s="24">
        <f t="shared" ca="1" si="10"/>
        <v>33</v>
      </c>
      <c r="D46" s="23">
        <f t="shared" ca="1" si="11"/>
        <v>0</v>
      </c>
      <c r="E46" s="23">
        <f t="shared" ca="1" si="12"/>
        <v>33</v>
      </c>
      <c r="F46" s="27">
        <f t="shared" ca="1" si="13"/>
        <v>33</v>
      </c>
      <c r="G46" s="27">
        <f t="shared" ca="1" si="0"/>
        <v>17</v>
      </c>
      <c r="H46" s="27">
        <f t="shared" ca="1" si="1"/>
        <v>16</v>
      </c>
      <c r="I46" s="38">
        <f t="shared" ca="1" si="14"/>
        <v>0</v>
      </c>
      <c r="J46" s="33">
        <f t="shared" ca="1" si="2"/>
        <v>0</v>
      </c>
      <c r="K46" s="33">
        <f t="shared" ca="1" si="3"/>
        <v>0</v>
      </c>
      <c r="L46" s="40">
        <f t="shared" ca="1" si="4"/>
        <v>0</v>
      </c>
      <c r="M46" s="40">
        <f t="shared" ca="1" si="5"/>
        <v>0</v>
      </c>
      <c r="N46" s="29">
        <f t="shared" ca="1" si="6"/>
        <v>0</v>
      </c>
      <c r="O46" s="29">
        <f t="shared" ca="1" si="15"/>
        <v>173</v>
      </c>
      <c r="P46" s="17">
        <f t="shared" ca="1" si="7"/>
        <v>0</v>
      </c>
      <c r="Q46" s="18">
        <f t="shared" ca="1" si="8"/>
        <v>655</v>
      </c>
      <c r="R46" s="33">
        <f t="shared" ca="1" si="16"/>
        <v>500</v>
      </c>
    </row>
    <row r="47" spans="1:18" s="10" customFormat="1" x14ac:dyDescent="0.25">
      <c r="A47" s="15">
        <v>37</v>
      </c>
      <c r="B47" s="22">
        <f t="shared" ca="1" si="9"/>
        <v>327</v>
      </c>
      <c r="C47" s="24">
        <f t="shared" ca="1" si="10"/>
        <v>33</v>
      </c>
      <c r="D47" s="23">
        <f t="shared" ca="1" si="11"/>
        <v>0</v>
      </c>
      <c r="E47" s="23">
        <f t="shared" ca="1" si="12"/>
        <v>33</v>
      </c>
      <c r="F47" s="27">
        <f t="shared" ca="1" si="13"/>
        <v>33</v>
      </c>
      <c r="G47" s="27">
        <f t="shared" ca="1" si="0"/>
        <v>17</v>
      </c>
      <c r="H47" s="27">
        <f t="shared" ca="1" si="1"/>
        <v>16</v>
      </c>
      <c r="I47" s="38">
        <f t="shared" ca="1" si="14"/>
        <v>0</v>
      </c>
      <c r="J47" s="33">
        <f t="shared" ca="1" si="2"/>
        <v>0</v>
      </c>
      <c r="K47" s="33">
        <f t="shared" ca="1" si="3"/>
        <v>0</v>
      </c>
      <c r="L47" s="40">
        <f t="shared" ca="1" si="4"/>
        <v>0</v>
      </c>
      <c r="M47" s="40">
        <f t="shared" ca="1" si="5"/>
        <v>0</v>
      </c>
      <c r="N47" s="29">
        <f t="shared" ca="1" si="6"/>
        <v>0</v>
      </c>
      <c r="O47" s="29">
        <f t="shared" ca="1" si="15"/>
        <v>173</v>
      </c>
      <c r="P47" s="17">
        <f t="shared" ca="1" si="7"/>
        <v>0</v>
      </c>
      <c r="Q47" s="18">
        <f t="shared" ca="1" si="8"/>
        <v>655</v>
      </c>
      <c r="R47" s="33">
        <f t="shared" ca="1" si="16"/>
        <v>500</v>
      </c>
    </row>
    <row r="48" spans="1:18" s="10" customFormat="1" x14ac:dyDescent="0.25">
      <c r="A48"/>
      <c r="B48" s="22">
        <f t="shared" ca="1" si="9"/>
        <v>327</v>
      </c>
      <c r="C48" s="25">
        <f t="shared" ca="1" si="10"/>
        <v>33</v>
      </c>
      <c r="D48" s="23">
        <f t="shared" ca="1" si="11"/>
        <v>0</v>
      </c>
      <c r="E48" s="23">
        <f t="shared" ca="1" si="12"/>
        <v>33</v>
      </c>
      <c r="F48" s="27">
        <f t="shared" ca="1" si="13"/>
        <v>33</v>
      </c>
      <c r="G48" s="27">
        <f t="shared" ca="1" si="0"/>
        <v>17</v>
      </c>
      <c r="H48" s="27">
        <f t="shared" ca="1" si="1"/>
        <v>16</v>
      </c>
      <c r="I48" s="38">
        <f t="shared" ca="1" si="14"/>
        <v>0</v>
      </c>
      <c r="J48" s="33">
        <f t="shared" ca="1" si="2"/>
        <v>0</v>
      </c>
      <c r="K48" s="33">
        <f t="shared" ca="1" si="3"/>
        <v>0</v>
      </c>
      <c r="L48" s="40">
        <f t="shared" ca="1" si="4"/>
        <v>0</v>
      </c>
      <c r="M48" s="40">
        <f t="shared" ca="1" si="5"/>
        <v>0</v>
      </c>
      <c r="N48" s="29">
        <f t="shared" ca="1" si="6"/>
        <v>0</v>
      </c>
      <c r="O48" s="29">
        <f t="shared" ca="1" si="15"/>
        <v>173</v>
      </c>
      <c r="P48" s="17">
        <f t="shared" ca="1" si="7"/>
        <v>0</v>
      </c>
      <c r="Q48" s="18">
        <f t="shared" ca="1" si="8"/>
        <v>655</v>
      </c>
      <c r="R48" s="33">
        <f t="shared" ca="1" si="16"/>
        <v>500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7"/>
  <sheetViews>
    <sheetView topLeftCell="B22" zoomScale="68" zoomScaleNormal="200" zoomScalePageLayoutView="200" workbookViewId="0">
      <selection activeCell="D33" sqref="D33"/>
    </sheetView>
  </sheetViews>
  <sheetFormatPr defaultColWidth="11" defaultRowHeight="15.75" x14ac:dyDescent="0.25"/>
  <cols>
    <col min="1" max="1" width="24.875" bestFit="1" customWidth="1"/>
    <col min="2" max="2" width="17.125" bestFit="1" customWidth="1"/>
    <col min="3" max="4" width="16.125" bestFit="1" customWidth="1"/>
    <col min="5" max="5" width="18" bestFit="1" customWidth="1"/>
  </cols>
  <sheetData>
    <row r="2" spans="1:5" x14ac:dyDescent="0.25">
      <c r="B2" s="3" t="s">
        <v>37</v>
      </c>
    </row>
    <row r="3" spans="1:5" x14ac:dyDescent="0.25">
      <c r="A3" s="3" t="s">
        <v>36</v>
      </c>
      <c r="B3" s="56" t="s">
        <v>52</v>
      </c>
      <c r="C3" s="56" t="s">
        <v>53</v>
      </c>
      <c r="D3" s="56" t="s">
        <v>55</v>
      </c>
    </row>
    <row r="4" spans="1:5" x14ac:dyDescent="0.25">
      <c r="A4" s="49" t="s">
        <v>27</v>
      </c>
      <c r="B4" s="55">
        <v>800</v>
      </c>
      <c r="C4" s="55">
        <v>700</v>
      </c>
      <c r="D4" s="55">
        <v>500</v>
      </c>
    </row>
    <row r="5" spans="1:5" x14ac:dyDescent="0.25">
      <c r="A5" s="49" t="s">
        <v>28</v>
      </c>
      <c r="B5" s="50">
        <v>0.1</v>
      </c>
      <c r="C5" s="50">
        <v>0.1</v>
      </c>
      <c r="D5" s="50">
        <v>0.1</v>
      </c>
    </row>
    <row r="6" spans="1:5" x14ac:dyDescent="0.25">
      <c r="A6" s="49" t="s">
        <v>29</v>
      </c>
      <c r="B6" s="50">
        <v>40</v>
      </c>
      <c r="C6" s="50">
        <v>35</v>
      </c>
      <c r="D6" s="50">
        <v>25</v>
      </c>
    </row>
    <row r="7" spans="1:5" x14ac:dyDescent="0.25">
      <c r="A7" s="49" t="s">
        <v>11</v>
      </c>
      <c r="B7" s="50">
        <v>1.2E-2</v>
      </c>
      <c r="C7" s="50">
        <v>1.2E-2</v>
      </c>
      <c r="D7" s="50">
        <v>1.4999999999999999E-2</v>
      </c>
    </row>
    <row r="8" spans="1:5" x14ac:dyDescent="0.25">
      <c r="A8" s="49" t="s">
        <v>14</v>
      </c>
      <c r="B8" s="54">
        <v>0.85</v>
      </c>
      <c r="C8" s="54">
        <v>0.6</v>
      </c>
      <c r="D8" s="54">
        <v>0.8</v>
      </c>
    </row>
    <row r="9" spans="1:5" x14ac:dyDescent="0.25">
      <c r="A9" s="49" t="s">
        <v>15</v>
      </c>
      <c r="B9" s="54">
        <v>0.7</v>
      </c>
      <c r="C9" s="54">
        <v>0.8</v>
      </c>
      <c r="D9" s="54">
        <v>0.7</v>
      </c>
    </row>
    <row r="10" spans="1:5" x14ac:dyDescent="0.25">
      <c r="A10" s="49" t="s">
        <v>38</v>
      </c>
      <c r="B10" s="51">
        <v>25</v>
      </c>
      <c r="C10" s="51">
        <v>15</v>
      </c>
      <c r="D10" s="51">
        <v>15</v>
      </c>
    </row>
    <row r="11" spans="1:5" x14ac:dyDescent="0.25">
      <c r="A11" s="49" t="s">
        <v>39</v>
      </c>
      <c r="B11" s="51">
        <v>15</v>
      </c>
      <c r="C11" s="51">
        <v>25</v>
      </c>
      <c r="D11" s="51">
        <v>25</v>
      </c>
    </row>
    <row r="12" spans="1:5" ht="16.5" thickBot="1" x14ac:dyDescent="0.3">
      <c r="A12" s="57" t="s">
        <v>47</v>
      </c>
      <c r="B12" s="58">
        <v>300</v>
      </c>
      <c r="C12" s="58">
        <v>300</v>
      </c>
      <c r="D12" s="58">
        <v>300</v>
      </c>
      <c r="E12" t="s">
        <v>56</v>
      </c>
    </row>
    <row r="13" spans="1:5" s="10" customFormat="1" ht="16.5" thickBot="1" x14ac:dyDescent="0.3">
      <c r="A13" s="60"/>
      <c r="B13" s="61"/>
      <c r="C13" s="61"/>
      <c r="D13" s="61"/>
    </row>
    <row r="14" spans="1:5" x14ac:dyDescent="0.25">
      <c r="A14" s="44" t="s">
        <v>40</v>
      </c>
      <c r="B14" s="52"/>
      <c r="C14" s="52"/>
      <c r="D14" s="52"/>
    </row>
    <row r="15" spans="1:5" x14ac:dyDescent="0.25">
      <c r="A15" s="45" t="s">
        <v>41</v>
      </c>
      <c r="B15" s="52">
        <v>8</v>
      </c>
      <c r="C15" s="52">
        <v>9</v>
      </c>
      <c r="D15" s="52">
        <v>9</v>
      </c>
    </row>
    <row r="16" spans="1:5" x14ac:dyDescent="0.25">
      <c r="A16" s="45" t="s">
        <v>42</v>
      </c>
      <c r="B16" s="53">
        <v>0</v>
      </c>
      <c r="C16" s="53">
        <v>0</v>
      </c>
      <c r="D16" s="53">
        <v>0</v>
      </c>
    </row>
    <row r="17" spans="1:4" x14ac:dyDescent="0.25">
      <c r="A17" s="45" t="s">
        <v>43</v>
      </c>
      <c r="B17" s="52">
        <v>799</v>
      </c>
      <c r="C17" s="52">
        <v>700</v>
      </c>
      <c r="D17" s="52">
        <v>496</v>
      </c>
    </row>
    <row r="18" spans="1:4" x14ac:dyDescent="0.25">
      <c r="A18" s="45" t="s">
        <v>57</v>
      </c>
      <c r="B18" s="59">
        <f>B12*B17+B16</f>
        <v>239700</v>
      </c>
      <c r="C18" s="59">
        <f t="shared" ref="C18:D18" si="0">C12*C17+C16</f>
        <v>210000</v>
      </c>
      <c r="D18" s="59">
        <f t="shared" si="0"/>
        <v>148800</v>
      </c>
    </row>
    <row r="19" spans="1:4" x14ac:dyDescent="0.25">
      <c r="A19" s="44" t="s">
        <v>44</v>
      </c>
      <c r="B19" s="52"/>
      <c r="C19" s="52"/>
      <c r="D19" s="52"/>
    </row>
    <row r="20" spans="1:4" x14ac:dyDescent="0.25">
      <c r="A20" s="45" t="s">
        <v>41</v>
      </c>
      <c r="B20" s="52">
        <v>16</v>
      </c>
      <c r="C20" s="52">
        <v>27</v>
      </c>
      <c r="D20" s="52">
        <v>14</v>
      </c>
    </row>
    <row r="21" spans="1:4" x14ac:dyDescent="0.25">
      <c r="A21" s="45" t="s">
        <v>42</v>
      </c>
      <c r="B21" s="53">
        <v>59100</v>
      </c>
      <c r="C21" s="53">
        <v>30000</v>
      </c>
      <c r="D21" s="53">
        <v>24000</v>
      </c>
    </row>
    <row r="22" spans="1:4" x14ac:dyDescent="0.25">
      <c r="A22" s="45" t="s">
        <v>43</v>
      </c>
      <c r="B22" s="52">
        <v>311</v>
      </c>
      <c r="C22" s="52">
        <v>390</v>
      </c>
      <c r="D22" s="52">
        <v>140</v>
      </c>
    </row>
    <row r="23" spans="1:4" x14ac:dyDescent="0.25">
      <c r="A23" s="45" t="s">
        <v>57</v>
      </c>
      <c r="B23" s="59">
        <v>150000</v>
      </c>
      <c r="C23" s="59">
        <f>C22*C12+C21</f>
        <v>147000</v>
      </c>
      <c r="D23" s="59">
        <f>D22*D12+D21</f>
        <v>66000</v>
      </c>
    </row>
    <row r="24" spans="1:4" x14ac:dyDescent="0.25">
      <c r="A24" s="44" t="s">
        <v>45</v>
      </c>
      <c r="B24" s="52"/>
      <c r="C24" s="52"/>
      <c r="D24" s="52"/>
    </row>
    <row r="25" spans="1:4" x14ac:dyDescent="0.25">
      <c r="A25" s="45" t="s">
        <v>41</v>
      </c>
      <c r="B25" s="52">
        <v>22</v>
      </c>
      <c r="C25" s="52">
        <v>18</v>
      </c>
      <c r="D25" s="52">
        <v>18</v>
      </c>
    </row>
    <row r="26" spans="1:4" x14ac:dyDescent="0.25">
      <c r="A26" s="45" t="s">
        <v>42</v>
      </c>
      <c r="B26" s="53">
        <v>33180</v>
      </c>
      <c r="C26" s="53">
        <v>55000</v>
      </c>
      <c r="D26" s="53">
        <v>40000</v>
      </c>
    </row>
    <row r="27" spans="1:4" x14ac:dyDescent="0.25">
      <c r="A27" s="45" t="s">
        <v>43</v>
      </c>
      <c r="B27" s="52">
        <v>407</v>
      </c>
      <c r="C27" s="52">
        <v>240</v>
      </c>
      <c r="D27" s="52">
        <v>170</v>
      </c>
    </row>
    <row r="28" spans="1:4" ht="16.5" thickBot="1" x14ac:dyDescent="0.3">
      <c r="A28" s="65" t="s">
        <v>57</v>
      </c>
      <c r="B28" s="66">
        <v>160000</v>
      </c>
      <c r="C28" s="67">
        <f>C27*C12+C26</f>
        <v>127000</v>
      </c>
      <c r="D28" s="67">
        <f>D27*D12+D26</f>
        <v>91000</v>
      </c>
    </row>
    <row r="29" spans="1:4" ht="16.5" thickBot="1" x14ac:dyDescent="0.3">
      <c r="A29" s="63"/>
      <c r="B29" s="64"/>
      <c r="C29" s="64"/>
      <c r="D29" s="64"/>
    </row>
    <row r="30" spans="1:4" x14ac:dyDescent="0.25">
      <c r="A30" s="46" t="s">
        <v>50</v>
      </c>
      <c r="B30" s="47"/>
      <c r="C30" s="47"/>
      <c r="D30" s="47"/>
    </row>
    <row r="31" spans="1:4" x14ac:dyDescent="0.25">
      <c r="A31" s="47" t="s">
        <v>51</v>
      </c>
      <c r="B31" s="47" t="s">
        <v>58</v>
      </c>
      <c r="C31" s="47" t="s">
        <v>58</v>
      </c>
      <c r="D31" s="47" t="s">
        <v>67</v>
      </c>
    </row>
    <row r="32" spans="1:4" x14ac:dyDescent="0.25">
      <c r="A32" s="47" t="s">
        <v>49</v>
      </c>
      <c r="B32" s="47" t="s">
        <v>59</v>
      </c>
      <c r="C32" s="47" t="s">
        <v>59</v>
      </c>
      <c r="D32" s="47" t="s">
        <v>68</v>
      </c>
    </row>
    <row r="33" spans="1:4" x14ac:dyDescent="0.25">
      <c r="A33" s="47" t="s">
        <v>54</v>
      </c>
      <c r="B33" s="47"/>
      <c r="C33" s="68"/>
      <c r="D33" s="68"/>
    </row>
    <row r="34" spans="1:4" x14ac:dyDescent="0.25">
      <c r="A34" s="47" t="s">
        <v>60</v>
      </c>
      <c r="B34" s="47"/>
      <c r="C34" s="68"/>
      <c r="D34" s="68"/>
    </row>
    <row r="35" spans="1:4" x14ac:dyDescent="0.25">
      <c r="A35" s="62"/>
      <c r="B35" s="62"/>
      <c r="C35" s="10"/>
      <c r="D35" s="10"/>
    </row>
    <row r="36" spans="1:4" x14ac:dyDescent="0.25">
      <c r="A36" s="47" t="s">
        <v>61</v>
      </c>
      <c r="B36" s="47" t="s">
        <v>64</v>
      </c>
      <c r="C36" s="47" t="s">
        <v>64</v>
      </c>
      <c r="D36" s="47" t="s">
        <v>64</v>
      </c>
    </row>
    <row r="37" spans="1:4" x14ac:dyDescent="0.25">
      <c r="A37" s="47" t="s">
        <v>62</v>
      </c>
      <c r="B37" s="68" t="s">
        <v>65</v>
      </c>
      <c r="C37" s="68" t="s">
        <v>63</v>
      </c>
      <c r="D37" s="68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norandom</vt:lpstr>
      <vt:lpstr>+Treat</vt:lpstr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Sturdivant, Rod</dc:creator>
  <cp:lastModifiedBy>Kuiper, Shonda</cp:lastModifiedBy>
  <dcterms:created xsi:type="dcterms:W3CDTF">2014-03-28T14:44:14Z</dcterms:created>
  <dcterms:modified xsi:type="dcterms:W3CDTF">2020-11-29T03:20:22Z</dcterms:modified>
</cp:coreProperties>
</file>