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<sst xmlns="http://schemas.openxmlformats.org/spreadsheetml/2006/main" count="30" uniqueCount="9">
  <si>
    <t>Ordenador Personal</t>
  </si>
  <si>
    <t>Cola AC</t>
  </si>
  <si>
    <t>Nº de Componentes</t>
  </si>
  <si>
    <t>Bytes de un vector</t>
  </si>
  <si>
    <t>Tiempo para vectores locales</t>
  </si>
  <si>
    <t>Tiempo para vectores globales</t>
  </si>
  <si>
    <t>Tiempo para vectores dinámicos</t>
  </si>
  <si>
    <t>CORE DUMP</t>
  </si>
  <si>
    <t>Limitada por cód.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</si>
</sst>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0000000"/>
  </numFmts>
  <fonts count="6">
    <font>
      <sz val="10.0"/>
      <color rgb="FF000000"/>
      <name val="Arial"/>
      <scheme val="minor"/>
    </font>
    <font>
      <b/>
      <sz val="13.0"/>
      <color rgb="FF000000"/>
      <name val="Arial"/>
    </font>
    <font/>
    <font>
      <sz val="11.0"/>
      <color rgb="FF000000"/>
      <name val="&quot;Liberation Serif&quot;"/>
    </font>
    <font>
      <sz val="11.0"/>
      <color rgb="FF000000"/>
      <name val="Arial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wrapText="1"/>
    </xf>
    <xf borderId="2" fillId="0" fontId="2" numFmtId="0" xfId="0" applyBorder="1" applyFont="1"/>
    <xf borderId="3" fillId="0" fontId="2" numFmtId="0" xfId="0" applyBorder="1" applyFont="1"/>
    <xf borderId="4" fillId="0" fontId="3" numFmtId="0" xfId="0" applyAlignment="1" applyBorder="1" applyFont="1">
      <alignment horizontal="left" readingOrder="0" shrinkToFit="0" wrapText="1"/>
    </xf>
    <xf borderId="4" fillId="0" fontId="4" numFmtId="0" xfId="0" applyAlignment="1" applyBorder="1" applyFont="1">
      <alignment horizontal="left" readingOrder="0" shrinkToFit="0" wrapText="1"/>
    </xf>
    <xf borderId="4" fillId="0" fontId="5" numFmtId="0" xfId="0" applyAlignment="1" applyBorder="1" applyFont="1">
      <alignment horizontal="left" shrinkToFit="0" vertical="top" wrapText="1"/>
    </xf>
    <xf borderId="4" fillId="0" fontId="5" numFmtId="164" xfId="0" applyAlignment="1" applyBorder="1" applyFont="1" applyNumberFormat="1">
      <alignment horizontal="left" readingOrder="0" shrinkToFit="0" vertical="top" wrapText="1"/>
    </xf>
    <xf borderId="4" fillId="0" fontId="5" numFmtId="0" xfId="0" applyAlignment="1" applyBorder="1" applyFont="1">
      <alignment horizontal="center" readingOrder="0" shrinkToFit="0" vertical="top" wrapText="1"/>
    </xf>
    <xf borderId="4" fillId="0" fontId="5" numFmtId="0" xfId="0" applyAlignment="1" applyBorder="1" applyFont="1">
      <alignment horizontal="left" readingOrder="0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Vectores Globales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v>PC Personal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'Hoja 1'!$B$3:$B$12</c:f>
            </c:strRef>
          </c:cat>
          <c:val>
            <c:numRef>
              <c:f>'Hoja 1'!$D$3:$D$12</c:f>
              <c:numCache/>
            </c:numRef>
          </c:val>
        </c:ser>
        <c:ser>
          <c:idx val="1"/>
          <c:order val="1"/>
          <c:tx>
            <c:v>Servidor Atcgrid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'Hoja 1'!$B$3:$B$12</c:f>
            </c:strRef>
          </c:cat>
          <c:val>
            <c:numRef>
              <c:f>'Hoja 1'!$J$3:$J$12</c:f>
              <c:numCache/>
            </c:numRef>
          </c:val>
        </c:ser>
        <c:axId val="1803018541"/>
        <c:axId val="895954245"/>
      </c:bar3DChart>
      <c:catAx>
        <c:axId val="18030185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95954245"/>
      </c:catAx>
      <c:valAx>
        <c:axId val="89595424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0301854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Vectores Dinámicos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v>PC Personal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'Hoja 1'!$B$3:$B$13</c:f>
            </c:strRef>
          </c:cat>
          <c:val>
            <c:numRef>
              <c:f>'Hoja 1'!$E$3:$E$13</c:f>
              <c:numCache/>
            </c:numRef>
          </c:val>
        </c:ser>
        <c:ser>
          <c:idx val="1"/>
          <c:order val="1"/>
          <c:tx>
            <c:v>Servidor Atcgrid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'Hoja 1'!$B$3:$B$13</c:f>
            </c:strRef>
          </c:cat>
          <c:val>
            <c:numRef>
              <c:f>'Hoja 1'!$K$3:$K$13</c:f>
              <c:numCache/>
            </c:numRef>
          </c:val>
        </c:ser>
        <c:axId val="832369819"/>
        <c:axId val="1221818059"/>
      </c:bar3DChart>
      <c:catAx>
        <c:axId val="8323698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21818059"/>
      </c:catAx>
      <c:valAx>
        <c:axId val="122181805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3236981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Vectores Locales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v>PC Personal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'Hoja 1'!$B$3:$B$5</c:f>
            </c:strRef>
          </c:cat>
          <c:val>
            <c:numRef>
              <c:f>'Hoja 1'!$C$3:$C$5</c:f>
              <c:numCache/>
            </c:numRef>
          </c:val>
        </c:ser>
        <c:ser>
          <c:idx val="1"/>
          <c:order val="1"/>
          <c:tx>
            <c:v>Servidor Atcgrid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'Hoja 1'!$B$3:$B$5</c:f>
            </c:strRef>
          </c:cat>
          <c:val>
            <c:numRef>
              <c:f>'Hoja 1'!$I$3:$I$5</c:f>
              <c:numCache/>
            </c:numRef>
          </c:val>
        </c:ser>
        <c:axId val="455879819"/>
        <c:axId val="1784762359"/>
      </c:bar3DChart>
      <c:catAx>
        <c:axId val="4558798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84762359"/>
      </c:catAx>
      <c:valAx>
        <c:axId val="178476235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5587981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428625</xdr:colOff>
      <xdr:row>14</xdr:row>
      <xdr:rowOff>47625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1095375</xdr:colOff>
      <xdr:row>14</xdr:row>
      <xdr:rowOff>47625</xdr:rowOff>
    </xdr:from>
    <xdr:ext cx="5715000" cy="353377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11</xdr:col>
      <xdr:colOff>447675</xdr:colOff>
      <xdr:row>0</xdr:row>
      <xdr:rowOff>104775</xdr:rowOff>
    </xdr:from>
    <xdr:ext cx="5715000" cy="3533775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3.25"/>
    <col customWidth="1" min="4" max="4" width="13.75"/>
    <col customWidth="1" min="6" max="7" width="14.5"/>
    <col customWidth="1" min="10" max="10" width="14.13"/>
  </cols>
  <sheetData>
    <row r="1">
      <c r="A1" s="1" t="s">
        <v>0</v>
      </c>
      <c r="B1" s="2"/>
      <c r="C1" s="2"/>
      <c r="D1" s="2"/>
      <c r="E1" s="3"/>
      <c r="G1" s="1" t="s">
        <v>1</v>
      </c>
      <c r="H1" s="2"/>
      <c r="I1" s="2"/>
      <c r="J1" s="2"/>
      <c r="K1" s="3"/>
    </row>
    <row r="2">
      <c r="A2" s="4" t="s">
        <v>2</v>
      </c>
      <c r="B2" s="4" t="s">
        <v>3</v>
      </c>
      <c r="C2" s="4" t="s">
        <v>4</v>
      </c>
      <c r="D2" s="4" t="s">
        <v>5</v>
      </c>
      <c r="E2" s="5" t="s">
        <v>6</v>
      </c>
      <c r="G2" s="4" t="s">
        <v>2</v>
      </c>
      <c r="H2" s="4" t="s">
        <v>3</v>
      </c>
      <c r="I2" s="4" t="s">
        <v>4</v>
      </c>
      <c r="J2" s="4" t="s">
        <v>5</v>
      </c>
      <c r="K2" s="4" t="s">
        <v>6</v>
      </c>
    </row>
    <row r="3">
      <c r="A3" s="4">
        <v>65536.0</v>
      </c>
      <c r="B3" s="6">
        <f t="shared" ref="B3:B13" si="1">4*A3</f>
        <v>262144</v>
      </c>
      <c r="C3" s="7">
        <f>77539/pow(10,9)</f>
        <v>0.000077539</v>
      </c>
      <c r="D3" s="6">
        <f>0.000539969</f>
        <v>0.000539969</v>
      </c>
      <c r="E3" s="6">
        <f>0.000392905</f>
        <v>0.000392905</v>
      </c>
      <c r="G3" s="4">
        <v>65536.0</v>
      </c>
      <c r="H3" s="6">
        <f t="shared" ref="H3:H13" si="2">G3*4</f>
        <v>262144</v>
      </c>
      <c r="I3" s="7">
        <f>481334/pow(10,9)</f>
        <v>0.000481334</v>
      </c>
      <c r="J3" s="6">
        <f>0.000544478</f>
        <v>0.000544478</v>
      </c>
      <c r="K3" s="6">
        <f>0.000489506</f>
        <v>0.000489506</v>
      </c>
    </row>
    <row r="4">
      <c r="A4" s="4">
        <f t="shared" ref="A4:A13" si="3">A3*2</f>
        <v>131072</v>
      </c>
      <c r="B4" s="6">
        <f t="shared" si="1"/>
        <v>524288</v>
      </c>
      <c r="C4" s="7">
        <f>278635/pow(10,9)</f>
        <v>0.000278635</v>
      </c>
      <c r="D4" s="6">
        <f>0.000841822</f>
        <v>0.000841822</v>
      </c>
      <c r="E4" s="6">
        <f>0.000956871</f>
        <v>0.000956871</v>
      </c>
      <c r="G4" s="4">
        <f t="shared" ref="G4:G13" si="4">G3*2</f>
        <v>131072</v>
      </c>
      <c r="H4" s="6">
        <f t="shared" si="2"/>
        <v>524288</v>
      </c>
      <c r="I4" s="7">
        <f>970434/pow(10,9)</f>
        <v>0.000970434</v>
      </c>
      <c r="J4" s="6">
        <f>0.000507875</f>
        <v>0.000507875</v>
      </c>
      <c r="K4" s="6">
        <f>0.000975332</f>
        <v>0.000975332</v>
      </c>
    </row>
    <row r="5">
      <c r="A5" s="4">
        <f t="shared" si="3"/>
        <v>262144</v>
      </c>
      <c r="B5" s="6">
        <f t="shared" si="1"/>
        <v>1048576</v>
      </c>
      <c r="C5" s="7">
        <f>653013/pow(10,9)</f>
        <v>0.000653013</v>
      </c>
      <c r="D5" s="6">
        <f>0.00238132</f>
        <v>0.00238132</v>
      </c>
      <c r="E5" s="6">
        <f>0.002228125</f>
        <v>0.002228125</v>
      </c>
      <c r="G5" s="4">
        <f t="shared" si="4"/>
        <v>262144</v>
      </c>
      <c r="H5" s="6">
        <f t="shared" si="2"/>
        <v>1048576</v>
      </c>
      <c r="I5" s="7">
        <f>1954385/pow(10,9)</f>
        <v>0.001954385</v>
      </c>
      <c r="J5" s="6">
        <f>0.00144407</f>
        <v>0.00144407</v>
      </c>
      <c r="K5" s="6">
        <f>0.001948265</f>
        <v>0.001948265</v>
      </c>
    </row>
    <row r="6">
      <c r="A6" s="4">
        <f t="shared" si="3"/>
        <v>524288</v>
      </c>
      <c r="B6" s="6">
        <f t="shared" si="1"/>
        <v>2097152</v>
      </c>
      <c r="C6" s="8" t="s">
        <v>7</v>
      </c>
      <c r="D6" s="6">
        <f>0.004043844</f>
        <v>0.004043844</v>
      </c>
      <c r="E6" s="6">
        <f>0.003322898</f>
        <v>0.003322898</v>
      </c>
      <c r="G6" s="4">
        <f t="shared" si="4"/>
        <v>524288</v>
      </c>
      <c r="H6" s="6">
        <f t="shared" si="2"/>
        <v>2097152</v>
      </c>
      <c r="I6" s="8" t="s">
        <v>7</v>
      </c>
      <c r="J6" s="6">
        <f>0.002541665</f>
        <v>0.002541665</v>
      </c>
      <c r="K6" s="6">
        <f>0.002750583</f>
        <v>0.002750583</v>
      </c>
    </row>
    <row r="7">
      <c r="A7" s="4">
        <f t="shared" si="3"/>
        <v>1048576</v>
      </c>
      <c r="B7" s="6">
        <f t="shared" si="1"/>
        <v>4194304</v>
      </c>
      <c r="C7" s="8" t="s">
        <v>7</v>
      </c>
      <c r="D7" s="6">
        <f>0.010041541</f>
        <v>0.010041541</v>
      </c>
      <c r="E7" s="6">
        <f>0.010272101</f>
        <v>0.010272101</v>
      </c>
      <c r="G7" s="4">
        <f t="shared" si="4"/>
        <v>1048576</v>
      </c>
      <c r="H7" s="6">
        <f t="shared" si="2"/>
        <v>4194304</v>
      </c>
      <c r="I7" s="8" t="s">
        <v>7</v>
      </c>
      <c r="J7" s="6">
        <f>0.004761533</f>
        <v>0.004761533</v>
      </c>
      <c r="K7" s="6">
        <f>0.005096251</f>
        <v>0.005096251</v>
      </c>
    </row>
    <row r="8">
      <c r="A8" s="4">
        <f t="shared" si="3"/>
        <v>2097152</v>
      </c>
      <c r="B8" s="6">
        <f t="shared" si="1"/>
        <v>8388608</v>
      </c>
      <c r="C8" s="8" t="s">
        <v>7</v>
      </c>
      <c r="D8" s="6">
        <f>0.015294816</f>
        <v>0.015294816</v>
      </c>
      <c r="E8" s="6">
        <f>0.013618954</f>
        <v>0.013618954</v>
      </c>
      <c r="G8" s="4">
        <f t="shared" si="4"/>
        <v>2097152</v>
      </c>
      <c r="H8" s="6">
        <f t="shared" si="2"/>
        <v>8388608</v>
      </c>
      <c r="I8" s="8" t="s">
        <v>7</v>
      </c>
      <c r="J8" s="6">
        <f>0.009231791</f>
        <v>0.009231791</v>
      </c>
      <c r="K8" s="6">
        <f>0.008765994</f>
        <v>0.008765994</v>
      </c>
    </row>
    <row r="9">
      <c r="A9" s="4">
        <f t="shared" si="3"/>
        <v>4194304</v>
      </c>
      <c r="B9" s="6">
        <f t="shared" si="1"/>
        <v>16777216</v>
      </c>
      <c r="C9" s="8" t="s">
        <v>7</v>
      </c>
      <c r="D9" s="6">
        <f>0.027397836</f>
        <v>0.027397836</v>
      </c>
      <c r="E9" s="6">
        <f>0.022634178</f>
        <v>0.022634178</v>
      </c>
      <c r="G9" s="4">
        <f t="shared" si="4"/>
        <v>4194304</v>
      </c>
      <c r="H9" s="6">
        <f t="shared" si="2"/>
        <v>16777216</v>
      </c>
      <c r="I9" s="8" t="s">
        <v>7</v>
      </c>
      <c r="J9" s="6">
        <f>0.017174688</f>
        <v>0.017174688</v>
      </c>
      <c r="K9" s="6">
        <f>0.017069286</f>
        <v>0.017069286</v>
      </c>
    </row>
    <row r="10">
      <c r="A10" s="4">
        <f t="shared" si="3"/>
        <v>8388608</v>
      </c>
      <c r="B10" s="6">
        <f t="shared" si="1"/>
        <v>33554432</v>
      </c>
      <c r="C10" s="8" t="s">
        <v>7</v>
      </c>
      <c r="D10" s="6">
        <f>0.036636352</f>
        <v>0.036636352</v>
      </c>
      <c r="E10" s="6">
        <f>0.036222718</f>
        <v>0.036222718</v>
      </c>
      <c r="G10" s="4">
        <f t="shared" si="4"/>
        <v>8388608</v>
      </c>
      <c r="H10" s="6">
        <f t="shared" si="2"/>
        <v>33554432</v>
      </c>
      <c r="I10" s="8" t="s">
        <v>7</v>
      </c>
      <c r="J10" s="6">
        <f>0.03311402</f>
        <v>0.03311402</v>
      </c>
      <c r="K10" s="6">
        <f>0.032595834</f>
        <v>0.032595834</v>
      </c>
    </row>
    <row r="11">
      <c r="A11" s="4">
        <f t="shared" si="3"/>
        <v>16777216</v>
      </c>
      <c r="B11" s="6">
        <f t="shared" si="1"/>
        <v>67108864</v>
      </c>
      <c r="C11" s="8" t="s">
        <v>7</v>
      </c>
      <c r="D11" s="6">
        <f>0.074353604</f>
        <v>0.074353604</v>
      </c>
      <c r="E11" s="6">
        <f>0.075744287</f>
        <v>0.075744287</v>
      </c>
      <c r="G11" s="4">
        <f t="shared" si="4"/>
        <v>16777216</v>
      </c>
      <c r="H11" s="6">
        <f t="shared" si="2"/>
        <v>67108864</v>
      </c>
      <c r="I11" s="8" t="s">
        <v>7</v>
      </c>
      <c r="J11" s="6">
        <f>0.065974442</f>
        <v>0.065974442</v>
      </c>
      <c r="K11" s="6">
        <f>0.064392057</f>
        <v>0.064392057</v>
      </c>
    </row>
    <row r="12">
      <c r="A12" s="4">
        <f t="shared" si="3"/>
        <v>33554432</v>
      </c>
      <c r="B12" s="6">
        <f t="shared" si="1"/>
        <v>134217728</v>
      </c>
      <c r="C12" s="8" t="s">
        <v>7</v>
      </c>
      <c r="D12" s="6">
        <f>0.147133821</f>
        <v>0.147133821</v>
      </c>
      <c r="E12" s="6">
        <f>0.153496942</f>
        <v>0.153496942</v>
      </c>
      <c r="G12" s="4">
        <f t="shared" si="4"/>
        <v>33554432</v>
      </c>
      <c r="H12" s="6">
        <f t="shared" si="2"/>
        <v>134217728</v>
      </c>
      <c r="I12" s="8" t="s">
        <v>7</v>
      </c>
      <c r="J12" s="6">
        <f>0.132495885</f>
        <v>0.132495885</v>
      </c>
      <c r="K12" s="6">
        <f>0.129571989</f>
        <v>0.129571989</v>
      </c>
    </row>
    <row r="13">
      <c r="A13" s="4">
        <f t="shared" si="3"/>
        <v>67108864</v>
      </c>
      <c r="B13" s="6">
        <f t="shared" si="1"/>
        <v>268435456</v>
      </c>
      <c r="C13" s="8" t="s">
        <v>7</v>
      </c>
      <c r="D13" s="9" t="s">
        <v>8</v>
      </c>
      <c r="E13" s="6">
        <f>0.328083575</f>
        <v>0.328083575</v>
      </c>
      <c r="G13" s="4">
        <f t="shared" si="4"/>
        <v>67108864</v>
      </c>
      <c r="H13" s="6">
        <f t="shared" si="2"/>
        <v>268435456</v>
      </c>
      <c r="I13" s="8" t="s">
        <v>7</v>
      </c>
      <c r="J13" s="9" t="s">
        <v>8</v>
      </c>
      <c r="K13" s="6">
        <f>0.255863128</f>
        <v>0.255863128</v>
      </c>
    </row>
  </sheetData>
  <mergeCells count="2">
    <mergeCell ref="A1:E1"/>
    <mergeCell ref="G1:K1"/>
  </mergeCells>
  <drawing r:id="rId1"/>
</worksheet>
</file>