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UGR\Ingeniería Informática + Matemáticas\Primer Curso\1er Cuatrimestre\FFT\Prácticas de Laboratorio\"/>
    </mc:Choice>
  </mc:AlternateContent>
  <xr:revisionPtr revIDLastSave="0" documentId="13_ncr:1_{398EC995-B7B4-42E1-95F9-09F41D9D427D}" xr6:coauthVersionLast="47" xr6:coauthVersionMax="47" xr10:uidLastSave="{00000000-0000-0000-0000-000000000000}"/>
  <bookViews>
    <workbookView xWindow="-120" yWindow="-120" windowWidth="29040" windowHeight="15720" xr2:uid="{739A7A1C-2E7A-DD4E-A505-88FA332D8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P56" i="1"/>
  <c r="P18" i="1"/>
  <c r="P13" i="1" s="1"/>
  <c r="P53" i="1" l="1"/>
  <c r="P54" i="1" s="1"/>
  <c r="F14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<sst xmlns="http://schemas.openxmlformats.org/spreadsheetml/2006/main" count="25" uniqueCount="23">
  <si>
    <r>
      <t>(V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</si>
  <si>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i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</si>
  <si>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d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</si>
  <si>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r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</si>
  <si>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I</t>
    </r>
    <r>
      <rPr>
        <vertAlign val="superscript"/>
        <sz val="12"/>
        <color theme="1"/>
        <rFont val="Calibri (Body)"/>
      </rPr>
      <t>calculada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[A]</t>
    </r>
  </si>
  <si>
    <r>
      <t xml:space="preserve">Resistencia </t>
    </r>
    <r>
      <rPr>
        <sz val="9"/>
        <color theme="1"/>
        <rFont val="Calibri (Body)"/>
      </rPr>
      <t>[Ω]</t>
    </r>
  </si>
  <si>
    <r>
      <t>I</t>
    </r>
    <r>
      <rPr>
        <vertAlign val="subscript"/>
        <sz val="12"/>
        <color theme="1"/>
        <rFont val="Calibri (Body)"/>
      </rPr>
      <t xml:space="preserve">S </t>
    </r>
    <r>
      <rPr>
        <sz val="12"/>
        <color theme="1"/>
        <rFont val="Calibri (Body)"/>
      </rPr>
      <t>[A]</t>
    </r>
  </si>
  <si>
    <t>q [C]</t>
  </si>
  <si>
    <t>K [J/K]</t>
  </si>
  <si>
    <t>T [C]</t>
  </si>
  <si>
    <t>n</t>
  </si>
  <si>
    <t>T [K]</t>
  </si>
  <si>
    <t>TRAMO OFF</t>
  </si>
  <si>
    <t>Pendiente</t>
  </si>
  <si>
    <t>Coeficiente de Corelación</t>
  </si>
  <si>
    <t>TRAMO ON</t>
  </si>
  <si>
    <t>Tiene sentido, ya que cuando el diodo está OFF, no circula corriente por lo que en la resistencia no cae potencial</t>
  </si>
  <si>
    <t>Tiene sentido, ya que cuando el diodo está ON, la diferencia de potencial es constante e igual a la tensión umbral, por lo que pendiente = 0</t>
  </si>
  <si>
    <t>Como vemos, prácticamente coinciden</t>
  </si>
  <si>
    <r>
      <t>R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[Ω]</t>
    </r>
  </si>
  <si>
    <t>R [Ω]</t>
  </si>
  <si>
    <r>
      <t>V</t>
    </r>
    <r>
      <rPr>
        <vertAlign val="subscript"/>
        <sz val="12"/>
        <color theme="1"/>
        <rFont val="Calibri (Body)"/>
      </rPr>
      <t>γ</t>
    </r>
    <r>
      <rPr>
        <sz val="12"/>
        <color theme="1"/>
        <rFont val="Calibri (Body)"/>
      </rPr>
      <t xml:space="preserve"> [V]</t>
    </r>
  </si>
  <si>
    <t>Tiene sentido, ya que vemos que la recta se estabiliza aproximadamente en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</si>
</sst>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9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67" fontId="0" fillId="0" borderId="0" xfId="0" applyNumberFormat="1"/>
    <xf numFmtId="166" fontId="0" fillId="0" borderId="0" xfId="0" applyNumberFormat="1"/>
    <xf numFmtId="165" fontId="0" fillId="2" borderId="1" xfId="0" applyNumberFormat="1" applyFill="1" applyBorder="1"/>
    <xf numFmtId="167" fontId="1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6">
    <dxf>
      <numFmt numFmtId="167" formatCode="0.000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Relación I-V en un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Sheet1!$D$11:$D$21</c:f>
              <c:numCache>
                <c:formatCode>0.000</c:formatCode>
                <c:ptCount val="11"/>
                <c:pt idx="0">
                  <c:v>1.569</c:v>
                </c:pt>
                <c:pt idx="1">
                  <c:v>1.6220000000000001</c:v>
                </c:pt>
                <c:pt idx="2">
                  <c:v>1.64</c:v>
                </c:pt>
                <c:pt idx="3">
                  <c:v>1.661</c:v>
                </c:pt>
                <c:pt idx="4">
                  <c:v>1.6779999999999999</c:v>
                </c:pt>
                <c:pt idx="5">
                  <c:v>1.6870000000000001</c:v>
                </c:pt>
                <c:pt idx="6">
                  <c:v>1.6990000000000001</c:v>
                </c:pt>
                <c:pt idx="7">
                  <c:v>1.71</c:v>
                </c:pt>
                <c:pt idx="8">
                  <c:v>1.716</c:v>
                </c:pt>
                <c:pt idx="9">
                  <c:v>1.7250000000000001</c:v>
                </c:pt>
                <c:pt idx="10">
                  <c:v>1.732</c:v>
                </c:pt>
              </c:numCache>
            </c:numRef>
          </c:xVal>
          <c:yVal>
            <c:numRef>
              <c:f>Sheet1!$F$11:$F$21</c:f>
              <c:numCache>
                <c:formatCode>0.00000</c:formatCode>
                <c:ptCount val="11"/>
                <c:pt idx="0">
                  <c:v>8.5685483870967752E-5</c:v>
                </c:pt>
                <c:pt idx="1">
                  <c:v>2.6108870967741935E-4</c:v>
                </c:pt>
                <c:pt idx="2">
                  <c:v>3.7802419354838709E-4</c:v>
                </c:pt>
                <c:pt idx="3">
                  <c:v>5.6955645161290314E-4</c:v>
                </c:pt>
                <c:pt idx="4">
                  <c:v>7.983870967741936E-4</c:v>
                </c:pt>
                <c:pt idx="5">
                  <c:v>9.385080645161291E-4</c:v>
                </c:pt>
                <c:pt idx="6">
                  <c:v>1.1532258064516129E-3</c:v>
                </c:pt>
                <c:pt idx="7">
                  <c:v>1.3820564516129033E-3</c:v>
                </c:pt>
                <c:pt idx="8">
                  <c:v>1.537298387096774E-3</c:v>
                </c:pt>
                <c:pt idx="9">
                  <c:v>1.7610887096774195E-3</c:v>
                </c:pt>
                <c:pt idx="10">
                  <c:v>1.9294354838709676E-3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B44E-B37E-27741C79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98672"/>
        <c:axId val="1027481680"/>
      </c:scatterChart>
      <c:valAx>
        <c:axId val="1027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V(Diodo)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481680"/>
        <c:crosses val="autoZero"/>
        <c:crossBetween val="midCat"/>
      </c:valAx>
      <c:valAx>
        <c:axId val="10274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Intensidad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3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Característica de Transferencia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472013853524524E-2"/>
          <c:y val="0.1271219512195122"/>
          <c:w val="0.87228162390467201"/>
          <c:h val="0.73498111516548237"/>
        </c:manualLayout>
      </c:layout>
      <c:scatterChart>
        <c:scatterStyle val="lineMarker"/>
        <c:varyColors val="0"/>
        <c:ser>
          <c:idx val="0"/>
          <c:order val="0"/>
          <c:tx>
            <c:v>Car.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8EC-784F-B998-408E4268DC2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C-784F-B998-408E4268DC24}"/>
              </c:ext>
            </c:extLst>
          </c:dPt>
          <c:dLbls>
            <c:dLbl>
              <c:idx val="8"/>
              <c:layout>
                <c:manualLayout>
                  <c:x val="-0.10278565853524127"/>
                  <c:y val="-5.63223249572210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EC-784F-B998-408E4268D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Sheet1!$C$3:$C$21</c:f>
              <c:numCache>
                <c:formatCode>0.000</c:formatCode>
                <c:ptCount val="19"/>
                <c:pt idx="0">
                  <c:v>5.0000000000000001E-3</c:v>
                </c:pt>
                <c:pt idx="1">
                  <c:v>0.1996</c:v>
                </c:pt>
                <c:pt idx="2">
                  <c:v>0.46</c:v>
                </c:pt>
                <c:pt idx="3">
                  <c:v>0.59099999999999997</c:v>
                </c:pt>
                <c:pt idx="4">
                  <c:v>0.87</c:v>
                </c:pt>
                <c:pt idx="5">
                  <c:v>1.0620000000000001</c:v>
                </c:pt>
                <c:pt idx="6">
                  <c:v>1.268</c:v>
                </c:pt>
                <c:pt idx="7">
                  <c:v>1.4370000000000001</c:v>
                </c:pt>
                <c:pt idx="8">
                  <c:v>1.655</c:v>
                </c:pt>
                <c:pt idx="9">
                  <c:v>1.8819999999999999</c:v>
                </c:pt>
                <c:pt idx="10">
                  <c:v>2.0150000000000001</c:v>
                </c:pt>
                <c:pt idx="11">
                  <c:v>2.2269999999999999</c:v>
                </c:pt>
                <c:pt idx="12">
                  <c:v>2.4710000000000001</c:v>
                </c:pt>
                <c:pt idx="13">
                  <c:v>2.6179999999999999</c:v>
                </c:pt>
                <c:pt idx="14">
                  <c:v>2.843</c:v>
                </c:pt>
                <c:pt idx="15">
                  <c:v>3.081</c:v>
                </c:pt>
                <c:pt idx="16">
                  <c:v>3.242</c:v>
                </c:pt>
                <c:pt idx="17">
                  <c:v>3.472</c:v>
                </c:pt>
                <c:pt idx="18">
                  <c:v>3.645</c:v>
                </c:pt>
              </c:numCache>
            </c:numRef>
          </c:xVal>
          <c:yVal>
            <c:numRef>
              <c:f>Sheet1!$D$3:$D$21</c:f>
              <c:numCache>
                <c:formatCode>0.000</c:formatCode>
                <c:ptCount val="19"/>
                <c:pt idx="0">
                  <c:v>5.0000000000000001E-3</c:v>
                </c:pt>
                <c:pt idx="1">
                  <c:v>0.1996</c:v>
                </c:pt>
                <c:pt idx="2">
                  <c:v>0.46</c:v>
                </c:pt>
                <c:pt idx="3">
                  <c:v>0.59099999999999997</c:v>
                </c:pt>
                <c:pt idx="4">
                  <c:v>0.87</c:v>
                </c:pt>
                <c:pt idx="5">
                  <c:v>1.0620000000000001</c:v>
                </c:pt>
                <c:pt idx="6">
                  <c:v>1.268</c:v>
                </c:pt>
                <c:pt idx="7">
                  <c:v>1.4339999999999999</c:v>
                </c:pt>
                <c:pt idx="8">
                  <c:v>1.569</c:v>
                </c:pt>
                <c:pt idx="9">
                  <c:v>1.6220000000000001</c:v>
                </c:pt>
                <c:pt idx="10">
                  <c:v>1.64</c:v>
                </c:pt>
                <c:pt idx="11">
                  <c:v>1.661</c:v>
                </c:pt>
                <c:pt idx="12">
                  <c:v>1.6779999999999999</c:v>
                </c:pt>
                <c:pt idx="13">
                  <c:v>1.6870000000000001</c:v>
                </c:pt>
                <c:pt idx="14">
                  <c:v>1.6990000000000001</c:v>
                </c:pt>
                <c:pt idx="15">
                  <c:v>1.71</c:v>
                </c:pt>
                <c:pt idx="16">
                  <c:v>1.716</c:v>
                </c:pt>
                <c:pt idx="17">
                  <c:v>1.7250000000000001</c:v>
                </c:pt>
                <c:pt idx="18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C-784F-B998-408E4268DC24}"/>
            </c:ext>
          </c:extLst>
        </c:ser>
        <c:ser>
          <c:idx val="1"/>
          <c:order val="1"/>
          <c:tx>
            <c:v>OFF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L. Tend. OFF</c:name>
            <c:spPr>
              <a:ln w="2222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764154036683976E-2"/>
                  <c:y val="0.32728532104218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Sheet1!$C$3:$C$10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0.1996</c:v>
                </c:pt>
                <c:pt idx="2">
                  <c:v>0.46</c:v>
                </c:pt>
                <c:pt idx="3">
                  <c:v>0.59099999999999997</c:v>
                </c:pt>
                <c:pt idx="4">
                  <c:v>0.87</c:v>
                </c:pt>
                <c:pt idx="5">
                  <c:v>1.0620000000000001</c:v>
                </c:pt>
                <c:pt idx="6">
                  <c:v>1.268</c:v>
                </c:pt>
                <c:pt idx="7">
                  <c:v>1.4370000000000001</c:v>
                </c:pt>
              </c:numCache>
            </c:numRef>
          </c:xVal>
          <c:yVal>
            <c:numRef>
              <c:f>Sheet1!$D$3:$D$10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0.1996</c:v>
                </c:pt>
                <c:pt idx="2">
                  <c:v>0.46</c:v>
                </c:pt>
                <c:pt idx="3">
                  <c:v>0.59099999999999997</c:v>
                </c:pt>
                <c:pt idx="4">
                  <c:v>0.87</c:v>
                </c:pt>
                <c:pt idx="5">
                  <c:v>1.0620000000000001</c:v>
                </c:pt>
                <c:pt idx="6">
                  <c:v>1.268</c:v>
                </c:pt>
                <c:pt idx="7">
                  <c:v>1.4339999999999999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C-47EE-ADCA-F7A6A0CA7338}"/>
            </c:ext>
          </c:extLst>
        </c:ser>
        <c:ser>
          <c:idx val="2"/>
          <c:order val="2"/>
          <c:tx>
            <c:v>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CC-47EE-ADCA-F7A6A0CA7338}"/>
              </c:ext>
            </c:extLst>
          </c:dPt>
          <c:trendline>
            <c:name>L. Tend. ON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598071958992429E-2"/>
                  <c:y val="9.4308279019459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Sheet1!$C$11:$C$21</c:f>
              <c:numCache>
                <c:formatCode>0.000</c:formatCode>
                <c:ptCount val="11"/>
                <c:pt idx="0">
                  <c:v>1.655</c:v>
                </c:pt>
                <c:pt idx="1">
                  <c:v>1.8819999999999999</c:v>
                </c:pt>
                <c:pt idx="2">
                  <c:v>2.0150000000000001</c:v>
                </c:pt>
                <c:pt idx="3">
                  <c:v>2.2269999999999999</c:v>
                </c:pt>
                <c:pt idx="4">
                  <c:v>2.4710000000000001</c:v>
                </c:pt>
                <c:pt idx="5">
                  <c:v>2.6179999999999999</c:v>
                </c:pt>
                <c:pt idx="6">
                  <c:v>2.843</c:v>
                </c:pt>
                <c:pt idx="7">
                  <c:v>3.081</c:v>
                </c:pt>
                <c:pt idx="8">
                  <c:v>3.242</c:v>
                </c:pt>
                <c:pt idx="9">
                  <c:v>3.472</c:v>
                </c:pt>
                <c:pt idx="10">
                  <c:v>3.645</c:v>
                </c:pt>
              </c:numCache>
            </c:numRef>
          </c:xVal>
          <c:yVal>
            <c:numRef>
              <c:f>Sheet1!$D$11:$D$21</c:f>
              <c:numCache>
                <c:formatCode>0.000</c:formatCode>
                <c:ptCount val="11"/>
                <c:pt idx="0">
                  <c:v>1.569</c:v>
                </c:pt>
                <c:pt idx="1">
                  <c:v>1.6220000000000001</c:v>
                </c:pt>
                <c:pt idx="2">
                  <c:v>1.64</c:v>
                </c:pt>
                <c:pt idx="3">
                  <c:v>1.661</c:v>
                </c:pt>
                <c:pt idx="4">
                  <c:v>1.6779999999999999</c:v>
                </c:pt>
                <c:pt idx="5">
                  <c:v>1.6870000000000001</c:v>
                </c:pt>
                <c:pt idx="6">
                  <c:v>1.6990000000000001</c:v>
                </c:pt>
                <c:pt idx="7">
                  <c:v>1.71</c:v>
                </c:pt>
                <c:pt idx="8">
                  <c:v>1.716</c:v>
                </c:pt>
                <c:pt idx="9">
                  <c:v>1.7250000000000001</c:v>
                </c:pt>
                <c:pt idx="10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C-47EE-ADCA-F7A6A0CA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0304"/>
        <c:axId val="1027472560"/>
      </c:scatterChart>
      <c:valAx>
        <c:axId val="10274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V(i)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472560"/>
        <c:crosses val="autoZero"/>
        <c:crossBetween val="midCat"/>
      </c:valAx>
      <c:valAx>
        <c:axId val="1027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V(d)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4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964651423145911"/>
          <c:y val="0.56417002752704692"/>
          <c:w val="0.24150180147053021"/>
          <c:h val="0.193411095819326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397934</xdr:colOff>
      <xdr:row>1</xdr:row>
      <xdr:rowOff>101599</xdr:rowOff>
    </xdr:from>
    <xdr:to>
      <xdr:col>12</xdr:col>
      <xdr:colOff>821267</xdr:colOff>
      <xdr:row>14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E14F-28CA-8F62-4D90-7F340A02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83833</xdr:colOff>
      <xdr:row>23</xdr:row>
      <xdr:rowOff>142875</xdr:rowOff>
    </xdr:from>
    <xdr:to>
      <xdr:col>11</xdr:col>
      <xdr:colOff>628650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4E472-3539-7AC9-7FA1-649D640B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821268</xdr:colOff>
      <xdr:row>9</xdr:row>
      <xdr:rowOff>76199</xdr:rowOff>
    </xdr:from>
    <xdr:ext cx="2245487" cy="289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5DCB50D-796B-4568-3A6F-8D3553742275}"/>
                </a:ext>
              </a:extLst>
            </xdr:cNvPr>
            <xdr:cNvSpPr txBox="1"/>
          </xdr:nvSpPr>
          <xdr:spPr>
            <a:xfrm>
              <a:off x="12039601" y="1981199"/>
              <a:ext cx="2245487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𝑛𝐾𝑇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=19.117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19.117·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·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5DCB50D-796B-4568-3A6F-8D3553742275}"/>
                </a:ext>
              </a:extLst>
            </xdr:cNvPr>
            <xdr:cNvSpPr txBox="1"/>
          </xdr:nvSpPr>
          <xdr:spPr>
            <a:xfrm>
              <a:off x="12039601" y="1981199"/>
              <a:ext cx="2245487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𝑞/𝑛𝐾𝑇=19.117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⇒𝑛=  𝑞/(19.117·𝐾·𝑇)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14</xdr:col>
      <xdr:colOff>33867</xdr:colOff>
      <xdr:row>1</xdr:row>
      <xdr:rowOff>211666</xdr:rowOff>
    </xdr:from>
    <xdr:ext cx="2333203" cy="2772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E6F3C6C-E98E-FDDB-2ECD-0CC916659CC2}"/>
                </a:ext>
              </a:extLst>
            </xdr:cNvPr>
            <xdr:cNvSpPr txBox="1"/>
          </xdr:nvSpPr>
          <xdr:spPr>
            <a:xfrm>
              <a:off x="12081934" y="414866"/>
              <a:ext cx="2333203" cy="277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𝑛𝐾𝑇</m:t>
                                </m:r>
                              </m:den>
                            </m:f>
                          </m:sup>
                        </m:s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𝑛𝐾𝑇</m:t>
                                </m:r>
                              </m:den>
                            </m:f>
                          </m:sup>
                        </m:sSup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𝑠𝑖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E6F3C6C-E98E-FDDB-2ECD-0CC916659CC2}"/>
                </a:ext>
              </a:extLst>
            </xdr:cNvPr>
            <xdr:cNvSpPr txBox="1"/>
          </xdr:nvSpPr>
          <xdr:spPr>
            <a:xfrm>
              <a:off x="12081934" y="414866"/>
              <a:ext cx="2333203" cy="277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𝐼=𝐼_𝑠 (𝑒^(𝑞/𝑛𝐾𝑇)−1)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s-ES" sz="1100" b="0" i="0">
                  <a:latin typeface="Cambria Math" panose="02040503050406030204" pitchFamily="18" charset="0"/>
                </a:rPr>
                <a:t>𝐼_𝑠 (𝑒^(𝑞/𝑛𝐾𝑇) )  𝑠𝑖 𝐼&gt;0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59267</xdr:colOff>
      <xdr:row>34</xdr:row>
      <xdr:rowOff>105834</xdr:rowOff>
    </xdr:from>
    <xdr:ext cx="1678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0F2612-9340-4537-01F0-9258DC31A8D7}"/>
                </a:ext>
              </a:extLst>
            </xdr:cNvPr>
            <xdr:cNvSpPr txBox="1"/>
          </xdr:nvSpPr>
          <xdr:spPr>
            <a:xfrm>
              <a:off x="11277600" y="7090834"/>
              <a:ext cx="1678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𝑟𝑖𝑐𝑎𝑚𝑒𝑛𝑡𝑒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,  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0F2612-9340-4537-01F0-9258DC31A8D7}"/>
                </a:ext>
              </a:extLst>
            </xdr:cNvPr>
            <xdr:cNvSpPr txBox="1"/>
          </xdr:nvSpPr>
          <xdr:spPr>
            <a:xfrm>
              <a:off x="11277600" y="7090834"/>
              <a:ext cx="1678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𝑇𝑒ó𝑟𝑖𝑐𝑎𝑚𝑒𝑛𝑡𝑒,   𝑉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𝑜=𝑉_𝑖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13</xdr:col>
      <xdr:colOff>8466</xdr:colOff>
      <xdr:row>35</xdr:row>
      <xdr:rowOff>88899</xdr:rowOff>
    </xdr:from>
    <xdr:ext cx="2703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F6E77C1-D49E-AB45-9519-5A65B94408BB}"/>
                </a:ext>
              </a:extLst>
            </xdr:cNvPr>
            <xdr:cNvSpPr txBox="1"/>
          </xdr:nvSpPr>
          <xdr:spPr>
            <a:xfrm>
              <a:off x="11226799" y="7277099"/>
              <a:ext cx="2703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𝑐𝑡𝑖𝑐𝑎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,  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0.999 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+0,0005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F6E77C1-D49E-AB45-9519-5A65B94408BB}"/>
                </a:ext>
              </a:extLst>
            </xdr:cNvPr>
            <xdr:cNvSpPr txBox="1"/>
          </xdr:nvSpPr>
          <xdr:spPr>
            <a:xfrm>
              <a:off x="11226799" y="7277099"/>
              <a:ext cx="2703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𝐸𝑛 𝑙𝑎 𝑝𝑟á𝑐𝑡𝑖𝑐𝑎,   𝑉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𝑜=〖0.999 𝑉〗_𝑖+0,0005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47</xdr:row>
      <xdr:rowOff>93133</xdr:rowOff>
    </xdr:from>
    <xdr:ext cx="2498633" cy="261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60D339A-937D-7C48-BABD-CF907DAE55C7}"/>
                </a:ext>
              </a:extLst>
            </xdr:cNvPr>
            <xdr:cNvSpPr txBox="1"/>
          </xdr:nvSpPr>
          <xdr:spPr>
            <a:xfrm>
              <a:off x="11218333" y="9719733"/>
              <a:ext cx="2498633" cy="261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𝑇𝑒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ó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𝑟𝑖𝑐𝑎𝑚𝑒𝑛𝑡𝑒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,  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·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den>
                  </m:f>
                </m:oMath>
              </a14:m>
              <a:r>
                <a:rPr lang="es-ES" sz="1100" b="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γ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· 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𝑅</m:t>
                      </m:r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den>
                  </m:f>
                </m:oMath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60D339A-937D-7C48-BABD-CF907DAE55C7}"/>
                </a:ext>
              </a:extLst>
            </xdr:cNvPr>
            <xdr:cNvSpPr txBox="1"/>
          </xdr:nvSpPr>
          <xdr:spPr>
            <a:xfrm>
              <a:off x="11218333" y="9719733"/>
              <a:ext cx="2498633" cy="261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𝑇𝑒ó𝑟𝑖𝑐𝑎𝑚𝑒𝑛𝑡𝑒,   𝑉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𝑜=𝑉_𝑖·𝑟_𝑑/(𝑅+𝑟_𝑑 )</a:t>
              </a:r>
              <a:r>
                <a:rPr lang="es-ES" sz="1100" b="0"/>
                <a:t> + </a:t>
              </a:r>
              <a:r>
                <a:rPr lang="es-ES" sz="1100" b="0" i="0">
                  <a:latin typeface="Cambria Math" panose="02040503050406030204" pitchFamily="18" charset="0"/>
                </a:rPr>
                <a:t>𝑉_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100" b="0" i="0">
                  <a:latin typeface="Cambria Math" panose="02040503050406030204" pitchFamily="18" charset="0"/>
                </a:rPr>
                <a:t>·  𝑅/(𝑅+𝑟_𝑑 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49</xdr:row>
      <xdr:rowOff>0</xdr:rowOff>
    </xdr:from>
    <xdr:ext cx="2690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49D348-2157-BE4E-A952-150B8FE45036}"/>
                </a:ext>
              </a:extLst>
            </xdr:cNvPr>
            <xdr:cNvSpPr txBox="1"/>
          </xdr:nvSpPr>
          <xdr:spPr>
            <a:xfrm>
              <a:off x="11218333" y="10033000"/>
              <a:ext cx="2690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𝑐𝑡𝑖𝑐𝑎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, 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0,0711 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+1,4879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49D348-2157-BE4E-A952-150B8FE45036}"/>
                </a:ext>
              </a:extLst>
            </xdr:cNvPr>
            <xdr:cNvSpPr txBox="1"/>
          </xdr:nvSpPr>
          <xdr:spPr>
            <a:xfrm>
              <a:off x="11218333" y="10033000"/>
              <a:ext cx="2690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𝐸𝑛 𝑙𝑎 𝑝𝑟á𝑐𝑡𝑖𝑐𝑎,  𝑉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𝑜=〖0,0711 𝑉〗_𝑖+1,4879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16</xdr:col>
      <xdr:colOff>160867</xdr:colOff>
      <xdr:row>47</xdr:row>
      <xdr:rowOff>177800</xdr:rowOff>
    </xdr:from>
    <xdr:ext cx="2843471" cy="345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75C35E3-5907-5C47-9E0F-84D9F63EA5D2}"/>
                </a:ext>
              </a:extLst>
            </xdr:cNvPr>
            <xdr:cNvSpPr txBox="1"/>
          </xdr:nvSpPr>
          <xdr:spPr>
            <a:xfrm>
              <a:off x="14410267" y="9804400"/>
              <a:ext cx="2843471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=0,0711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 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=0,0711·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1−0,0711</m:t>
                        </m:r>
                      </m:den>
                    </m:f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75C35E3-5907-5C47-9E0F-84D9F63EA5D2}"/>
                </a:ext>
              </a:extLst>
            </xdr:cNvPr>
            <xdr:cNvSpPr txBox="1"/>
          </xdr:nvSpPr>
          <xdr:spPr>
            <a:xfrm>
              <a:off x="14410267" y="9804400"/>
              <a:ext cx="2843471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𝑟_𝑑/(𝑅+𝑟_𝑑 )=0,0711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𝑟_𝑑=0,0711·𝑅/(1−0,0711)  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16</xdr:col>
      <xdr:colOff>160867</xdr:colOff>
      <xdr:row>50</xdr:row>
      <xdr:rowOff>50800</xdr:rowOff>
    </xdr:from>
    <xdr:ext cx="2549929" cy="3550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2610735-DB7C-0546-A165-BF534C883DA3}"/>
                </a:ext>
              </a:extLst>
            </xdr:cNvPr>
            <xdr:cNvSpPr txBox="1"/>
          </xdr:nvSpPr>
          <xdr:spPr>
            <a:xfrm>
              <a:off x="14410267" y="10287000"/>
              <a:ext cx="2549929" cy="3550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l-G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γ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=1,4872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 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γ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=1,4872·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2610735-DB7C-0546-A165-BF534C883DA3}"/>
                </a:ext>
              </a:extLst>
            </xdr:cNvPr>
            <xdr:cNvSpPr txBox="1"/>
          </xdr:nvSpPr>
          <xdr:spPr>
            <a:xfrm>
              <a:off x="14410267" y="10287000"/>
              <a:ext cx="2549929" cy="3550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(𝑉_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·𝑅)/(</a:t>
              </a:r>
              <a:r>
                <a:rPr lang="es-ES" sz="1100" b="0" i="0">
                  <a:latin typeface="Cambria Math" panose="02040503050406030204" pitchFamily="18" charset="0"/>
                </a:rPr>
                <a:t>𝑅+𝑟_𝑑 )=1,4872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</a:t>
              </a:r>
              <a:r>
                <a:rPr lang="es-ES" sz="1100" b="0" i="0">
                  <a:latin typeface="Cambria Math" panose="02040503050406030204" pitchFamily="18" charset="0"/>
                </a:rPr>
                <a:t>𝑉_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=1,4872·(</a:t>
              </a:r>
              <a:r>
                <a:rPr lang="es-ES" sz="1100" b="0" i="0">
                  <a:latin typeface="Cambria Math" panose="02040503050406030204" pitchFamily="18" charset="0"/>
                </a:rPr>
                <a:t>𝑅+𝑟_𝑑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)/𝑅  </a:t>
              </a:r>
              <a:endParaRPr lang="es-ES" sz="1100" b="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D93BC-026E-024A-AC36-06F063403EF2}" name="Table1" displayName="Table1" ref="B2:G21" totalsRowShown="0" headerRowDxfId="5">
  <autoFilter ref="B2:G21" xr:uid="{19CD93BC-026E-024A-AC36-06F063403EF2}"/>
  <tableColumns count="6">
    <tableColumn id="1" xr3:uid="{85651BB2-0144-904D-AA8D-D799D6BCB103}" name="(Vi) [V]" dataDxfId="4"/>
    <tableColumn id="2" xr3:uid="{4B72B6AD-2F63-EE48-8AEA-27498C2F7DBB}" name="(Viexp) [V]" dataDxfId="3"/>
    <tableColumn id="7" xr3:uid="{85BF939C-7A8B-574A-A9E6-7D707B7EB171}" name="(Vdexp) [V]" dataDxfId="2"/>
    <tableColumn id="3" xr3:uid="{3F64B3DE-CAD0-2E4F-A574-AB40D1C374EA}" name="(Vrexp) [V]" dataDxfId="1"/>
    <tableColumn id="4" xr3:uid="{A03632B7-2980-B049-A765-C6088713E315}" name="Icalculada [A]" dataDxfId="0">
      <calculatedColumnFormula>Table1[[#This Row],[(Vrexp) '[V']]]/Table1[[#This Row],[Resistencia '[Ω']]]</calculatedColumnFormula>
    </tableColumn>
    <tableColumn id="5" xr3:uid="{5C5BD037-3E52-3D45-9EA0-C1F1EA46FC62}" name="Resistencia [Ω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B1A6-E6E6-1E44-9366-8F7F320E52EE}">
  <dimension ref="B2:P57"/>
  <sheetViews>
    <sheetView tabSelected="1" zoomScaleNormal="100" workbookViewId="0">
      <selection activeCell="S21" sqref="S21"/>
    </sheetView>
  </sheetViews>
  <sheetFormatPr baseColWidth="10" defaultRowHeight="15.75"/>
  <cols>
    <col min="2" max="2" width="8.875" bestFit="1" customWidth="1"/>
    <col min="3" max="3" width="10.625" bestFit="1" customWidth="1"/>
    <col min="4" max="4" width="13.625" bestFit="1" customWidth="1"/>
    <col min="6" max="6" width="11.5" bestFit="1" customWidth="1"/>
    <col min="7" max="7" width="15.375" bestFit="1" customWidth="1"/>
    <col min="14" max="14" width="22.375" bestFit="1" customWidth="1"/>
    <col min="15" max="15" width="6.5" bestFit="1" customWidth="1"/>
  </cols>
  <sheetData>
    <row r="2" spans="2:16" ht="2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6">
      <c r="B3" s="1">
        <v>0</v>
      </c>
      <c r="C3" s="2">
        <v>5.0000000000000001E-3</v>
      </c>
      <c r="D3" s="2">
        <v>5.0000000000000001E-3</v>
      </c>
      <c r="E3" s="2">
        <v>0</v>
      </c>
      <c r="F3" s="6">
        <f>Table1[[#This Row],[(Vrexp) '[V']]]/Table1[[#This Row],[Resistencia '[Ω']]]</f>
        <v>0</v>
      </c>
      <c r="G3">
        <v>992</v>
      </c>
    </row>
    <row r="4" spans="2:16">
      <c r="B4" s="1">
        <v>0.2</v>
      </c>
      <c r="C4" s="2">
        <v>0.1996</v>
      </c>
      <c r="D4" s="2">
        <v>0.1996</v>
      </c>
      <c r="E4" s="2">
        <v>0</v>
      </c>
      <c r="F4" s="6">
        <f>Table1[[#This Row],[(Vrexp) '[V']]]/Table1[[#This Row],[Resistencia '[Ω']]]</f>
        <v>0</v>
      </c>
      <c r="G4">
        <v>992</v>
      </c>
    </row>
    <row r="5" spans="2:16" ht="19.5">
      <c r="B5" s="1">
        <v>0.4</v>
      </c>
      <c r="C5" s="2">
        <v>0.46</v>
      </c>
      <c r="D5" s="2">
        <v>0.46</v>
      </c>
      <c r="E5" s="2">
        <v>0</v>
      </c>
      <c r="F5" s="6">
        <f>Table1[[#This Row],[(Vrexp) '[V']]]/Table1[[#This Row],[Resistencia '[Ω']]]</f>
        <v>0</v>
      </c>
      <c r="G5">
        <v>992</v>
      </c>
      <c r="O5" t="s">
        <v>6</v>
      </c>
      <c r="P5" s="10">
        <v>8.9999999999999999E-18</v>
      </c>
    </row>
    <row r="6" spans="2:16">
      <c r="B6" s="1">
        <v>0.6</v>
      </c>
      <c r="C6" s="2">
        <v>0.59099999999999997</v>
      </c>
      <c r="D6" s="2">
        <v>0.59099999999999997</v>
      </c>
      <c r="E6" s="2">
        <v>0</v>
      </c>
      <c r="F6" s="6">
        <f>Table1[[#This Row],[(Vrexp) '[V']]]/Table1[[#This Row],[Resistencia '[Ω']]]</f>
        <v>0</v>
      </c>
      <c r="G6">
        <v>992</v>
      </c>
    </row>
    <row r="7" spans="2:16">
      <c r="B7" s="1">
        <v>0.8</v>
      </c>
      <c r="C7" s="2">
        <v>0.87</v>
      </c>
      <c r="D7" s="2">
        <v>0.87</v>
      </c>
      <c r="E7" s="2">
        <v>0</v>
      </c>
      <c r="F7" s="6">
        <f>Table1[[#This Row],[(Vrexp) '[V']]]/Table1[[#This Row],[Resistencia '[Ω']]]</f>
        <v>0</v>
      </c>
      <c r="G7">
        <v>992</v>
      </c>
    </row>
    <row r="8" spans="2:16">
      <c r="B8" s="1">
        <v>1</v>
      </c>
      <c r="C8" s="2">
        <v>1.0620000000000001</v>
      </c>
      <c r="D8" s="2">
        <v>1.0620000000000001</v>
      </c>
      <c r="E8" s="2">
        <v>0</v>
      </c>
      <c r="F8" s="6">
        <f>Table1[[#This Row],[(Vrexp) '[V']]]/Table1[[#This Row],[Resistencia '[Ω']]]</f>
        <v>0</v>
      </c>
      <c r="G8">
        <v>992</v>
      </c>
    </row>
    <row r="9" spans="2:16">
      <c r="B9" s="1">
        <v>1.2</v>
      </c>
      <c r="C9" s="2">
        <v>1.268</v>
      </c>
      <c r="D9" s="2">
        <v>1.268</v>
      </c>
      <c r="E9" s="2">
        <v>0</v>
      </c>
      <c r="F9" s="6">
        <f>Table1[[#This Row],[(Vrexp) '[V']]]/Table1[[#This Row],[Resistencia '[Ω']]]</f>
        <v>0</v>
      </c>
      <c r="G9">
        <v>992</v>
      </c>
    </row>
    <row r="10" spans="2:16">
      <c r="B10" s="1">
        <v>1.4</v>
      </c>
      <c r="C10" s="2">
        <v>1.4370000000000001</v>
      </c>
      <c r="D10" s="2">
        <v>1.4339999999999999</v>
      </c>
      <c r="E10" s="2">
        <v>4.0000000000000001E-3</v>
      </c>
      <c r="F10" s="6">
        <f>Table1[[#This Row],[(Vrexp) '[V']]]/Table1[[#This Row],[Resistencia '[Ω']]]</f>
        <v>4.0322580645161292E-6</v>
      </c>
      <c r="G10">
        <v>992</v>
      </c>
    </row>
    <row r="11" spans="2:16">
      <c r="B11" s="4">
        <v>1.6</v>
      </c>
      <c r="C11" s="3">
        <v>1.655</v>
      </c>
      <c r="D11" s="3">
        <v>1.569</v>
      </c>
      <c r="E11" s="3">
        <v>8.5000000000000006E-2</v>
      </c>
      <c r="F11" s="9">
        <f>Table1[[#This Row],[(Vrexp) '[V']]]/Table1[[#This Row],[Resistencia '[Ω']]]</f>
        <v>8.5685483870967752E-5</v>
      </c>
      <c r="G11" s="5">
        <v>992</v>
      </c>
    </row>
    <row r="12" spans="2:16">
      <c r="B12" s="1">
        <v>1.8</v>
      </c>
      <c r="C12" s="2">
        <v>1.8819999999999999</v>
      </c>
      <c r="D12" s="2">
        <v>1.6220000000000001</v>
      </c>
      <c r="E12" s="2">
        <v>0.25900000000000001</v>
      </c>
      <c r="F12" s="6">
        <f>Table1[[#This Row],[(Vrexp) '[V']]]/Table1[[#This Row],[Resistencia '[Ω']]]</f>
        <v>2.6108870967741935E-4</v>
      </c>
      <c r="G12">
        <v>992</v>
      </c>
    </row>
    <row r="13" spans="2:16">
      <c r="B13" s="1">
        <v>2</v>
      </c>
      <c r="C13" s="2">
        <v>2.0150000000000001</v>
      </c>
      <c r="D13" s="2">
        <v>1.64</v>
      </c>
      <c r="E13" s="2">
        <v>0.375</v>
      </c>
      <c r="F13" s="6">
        <f>Table1[[#This Row],[(Vrexp) '[V']]]/Table1[[#This Row],[Resistencia '[Ω']]]</f>
        <v>3.7802419354838709E-4</v>
      </c>
      <c r="G13">
        <v>992</v>
      </c>
      <c r="O13" t="s">
        <v>10</v>
      </c>
      <c r="P13" s="11">
        <f>$P$15/(19.117*$P$16*$P$18)</f>
        <v>2.0759422385985848</v>
      </c>
    </row>
    <row r="14" spans="2:16">
      <c r="B14" s="1">
        <v>2.2000000000000002</v>
      </c>
      <c r="C14" s="2">
        <v>2.2269999999999999</v>
      </c>
      <c r="D14" s="2">
        <v>1.661</v>
      </c>
      <c r="E14" s="2">
        <v>0.56499999999999995</v>
      </c>
      <c r="F14" s="6">
        <f>Table1[[#This Row],[(Vrexp) '[V']]]/Table1[[#This Row],[Resistencia '[Ω']]]</f>
        <v>5.6955645161290314E-4</v>
      </c>
      <c r="G14">
        <v>992</v>
      </c>
    </row>
    <row r="15" spans="2:16">
      <c r="B15" s="1">
        <v>2.4</v>
      </c>
      <c r="C15" s="2">
        <v>2.4710000000000001</v>
      </c>
      <c r="D15" s="2">
        <v>1.6779999999999999</v>
      </c>
      <c r="E15" s="2">
        <v>0.79200000000000004</v>
      </c>
      <c r="F15" s="6">
        <f>Table1[[#This Row],[(Vrexp) '[V']]]/Table1[[#This Row],[Resistencia '[Ω']]]</f>
        <v>7.983870967741936E-4</v>
      </c>
      <c r="G15">
        <v>992</v>
      </c>
      <c r="O15" t="s">
        <v>7</v>
      </c>
      <c r="P15" s="10">
        <v>1.5999999999999999E-19</v>
      </c>
    </row>
    <row r="16" spans="2:16">
      <c r="B16" s="1">
        <v>2.6</v>
      </c>
      <c r="C16" s="2">
        <v>2.6179999999999999</v>
      </c>
      <c r="D16" s="2">
        <v>1.6870000000000001</v>
      </c>
      <c r="E16" s="2">
        <v>0.93100000000000005</v>
      </c>
      <c r="F16" s="6">
        <f>Table1[[#This Row],[(Vrexp) '[V']]]/Table1[[#This Row],[Resistencia '[Ω']]]</f>
        <v>9.385080645161291E-4</v>
      </c>
      <c r="G16">
        <v>992</v>
      </c>
      <c r="O16" t="s">
        <v>8</v>
      </c>
      <c r="P16" s="10">
        <v>1.3800000000000001E-23</v>
      </c>
    </row>
    <row r="17" spans="2:16">
      <c r="B17" s="1">
        <v>2.8</v>
      </c>
      <c r="C17" s="2">
        <v>2.843</v>
      </c>
      <c r="D17" s="2">
        <v>1.6990000000000001</v>
      </c>
      <c r="E17" s="2">
        <v>1.1439999999999999</v>
      </c>
      <c r="F17" s="6">
        <f>Table1[[#This Row],[(Vrexp) '[V']]]/Table1[[#This Row],[Resistencia '[Ω']]]</f>
        <v>1.1532258064516129E-3</v>
      </c>
      <c r="G17">
        <v>992</v>
      </c>
      <c r="O17" t="s">
        <v>9</v>
      </c>
      <c r="P17">
        <v>19</v>
      </c>
    </row>
    <row r="18" spans="2:16">
      <c r="B18" s="1">
        <v>3</v>
      </c>
      <c r="C18" s="2">
        <v>3.081</v>
      </c>
      <c r="D18" s="2">
        <v>1.71</v>
      </c>
      <c r="E18" s="2">
        <v>1.371</v>
      </c>
      <c r="F18" s="6">
        <f>Table1[[#This Row],[(Vrexp) '[V']]]/Table1[[#This Row],[Resistencia '[Ω']]]</f>
        <v>1.3820564516129033E-3</v>
      </c>
      <c r="G18">
        <v>992</v>
      </c>
      <c r="O18" t="s">
        <v>11</v>
      </c>
      <c r="P18">
        <f>P17+273.15</f>
        <v>292.14999999999998</v>
      </c>
    </row>
    <row r="19" spans="2:16">
      <c r="B19" s="1">
        <v>3.2</v>
      </c>
      <c r="C19" s="2">
        <v>3.242</v>
      </c>
      <c r="D19" s="2">
        <v>1.716</v>
      </c>
      <c r="E19" s="2">
        <v>1.5249999999999999</v>
      </c>
      <c r="F19" s="6">
        <f>Table1[[#This Row],[(Vrexp) '[V']]]/Table1[[#This Row],[Resistencia '[Ω']]]</f>
        <v>1.537298387096774E-3</v>
      </c>
      <c r="G19">
        <v>992</v>
      </c>
    </row>
    <row r="20" spans="2:16">
      <c r="B20" s="1">
        <v>3.4</v>
      </c>
      <c r="C20" s="2">
        <v>3.472</v>
      </c>
      <c r="D20" s="2">
        <v>1.7250000000000001</v>
      </c>
      <c r="E20" s="2">
        <v>1.7470000000000001</v>
      </c>
      <c r="F20" s="6">
        <f>Table1[[#This Row],[(Vrexp) '[V']]]/Table1[[#This Row],[Resistencia '[Ω']]]</f>
        <v>1.7610887096774195E-3</v>
      </c>
      <c r="G20">
        <v>992</v>
      </c>
    </row>
    <row r="21" spans="2:16">
      <c r="B21" s="1">
        <v>3.6</v>
      </c>
      <c r="C21" s="2">
        <v>3.645</v>
      </c>
      <c r="D21" s="2">
        <v>1.732</v>
      </c>
      <c r="E21" s="8">
        <v>1.9139999999999999</v>
      </c>
      <c r="F21" s="6">
        <f>Table1[[#This Row],[(Vrexp) '[V']]]/Table1[[#This Row],[Resistencia '[Ω']]]</f>
        <v>1.9294354838709676E-3</v>
      </c>
      <c r="G21">
        <v>992</v>
      </c>
    </row>
    <row r="23" spans="2:16">
      <c r="D23" s="7"/>
    </row>
    <row r="29" spans="2:16">
      <c r="N29" t="s">
        <v>12</v>
      </c>
    </row>
    <row r="31" spans="2:16">
      <c r="N31" t="s">
        <v>13</v>
      </c>
      <c r="O31">
        <v>0.99880000000000002</v>
      </c>
    </row>
    <row r="32" spans="2:16">
      <c r="N32" t="s">
        <v>14</v>
      </c>
      <c r="O32">
        <v>1</v>
      </c>
    </row>
    <row r="34" spans="14:15">
      <c r="N34" s="12" t="s">
        <v>16</v>
      </c>
    </row>
    <row r="38" spans="14:15">
      <c r="N38" t="s">
        <v>18</v>
      </c>
    </row>
    <row r="41" spans="14:15">
      <c r="N41" t="s">
        <v>15</v>
      </c>
    </row>
    <row r="43" spans="14:15">
      <c r="N43" t="s">
        <v>13</v>
      </c>
      <c r="O43">
        <v>7.1099999999999997E-2</v>
      </c>
    </row>
    <row r="44" spans="14:15">
      <c r="N44" t="s">
        <v>14</v>
      </c>
      <c r="O44">
        <v>0.90229999999999999</v>
      </c>
    </row>
    <row r="46" spans="14:15">
      <c r="N46" t="s">
        <v>17</v>
      </c>
    </row>
    <row r="53" spans="14:16" ht="19.5">
      <c r="O53" t="s">
        <v>19</v>
      </c>
      <c r="P53">
        <f>0.0711*$P$56/(1-0.0711)</f>
        <v>75.929809452040047</v>
      </c>
    </row>
    <row r="54" spans="14:16" ht="19.5">
      <c r="O54" s="13" t="s">
        <v>21</v>
      </c>
      <c r="P54">
        <f>1.4872 * ($P$56+$P$53)/$P$56</f>
        <v>1.60103348046076</v>
      </c>
    </row>
    <row r="56" spans="14:16">
      <c r="O56" t="s">
        <v>20</v>
      </c>
      <c r="P56">
        <f>$G$3</f>
        <v>992</v>
      </c>
    </row>
    <row r="57" spans="14:16">
      <c r="N57" t="s">
        <v>22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Arturo Olivares</cp:lastModifiedBy>
  <dcterms:created xsi:type="dcterms:W3CDTF">2022-11-11T08:40:55Z</dcterms:created>
  <dcterms:modified xsi:type="dcterms:W3CDTF">2022-12-07T04:09:01Z</dcterms:modified>
</cp:coreProperties>
</file>