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<sst xmlns="http://schemas.openxmlformats.org/spreadsheetml/2006/main" count="183" uniqueCount="41">
  <si>
    <t>Timestamp</t>
  </si>
  <si>
    <t>Score</t>
  </si>
  <si>
    <t>Question 1 
Do you think the two reported events below are identical? You can use the provided link of social media (e.g. Facebook, Telegram, Twitter) to justify your decision.
------------------ Event A -----------------
Event A is located in Mariupol City with postcode 87512. The exact location can be found on Google Map.
Event A has the following description in the provenence dataset: Image 4 Damage to a shopping mall
Event A was added to the dataset with reference to the link to the social media as evidence.
------------------ Event B -----------------
Event B is located in Mariupol City with postcode 87551. The exact location can be found on Google Map. 
Event B has the following description in the provenence dataset: Widespread damage caused by strike.
Event B was added to the dataset with reference to the link to the social media as evidence.
Event A and B are 1.42 km apart from each other.
How likely are these two reported events described above identical?</t>
  </si>
  <si>
    <t>Question 2
Do you think the two reported events below are identical? You can use the provided link of social media (e.g. Facebook, Telegram, Twitter) to justify your decision.
------------------ Event A -----------------
Event A is located in Kherson city with postcode 73040. The exact location can be found on Google Map.
Event A has the following description in the provenence dataset: Victim operated mine on street in Kherson
Event A was added to the dataset with reference to the link to the social media as evidence: 
------------------ Event B -----------------
Event B is located in Kherson city
with postcode:73008. The exact location can be found on Google Map. 
Event B has the following description in the provenence dataset: Victim operated device on street in Kherson
Event B was added to the dataset with reference to the link to the social media as evidence.
Event A and B are 0.06 km apart from each other
How likely are these two reported events described above identical?</t>
  </si>
  <si>
    <t>Question 3 
Do you think the two reported events below are identical? You can use the provided link of social media (e.g. Facebook, Telegram, Twitter) to justify your decision.
------------------ Event A -----------------
Event A is located in Mariupol City with postcode 87512. The exact location can be found on Google Map.
Event A has the following description in the provenence dataset: Incendiary ammunition on Azovstal
Event A was added to the dataset with reference to the link to the social media as evidence.
------------------ Event B -----------------
Event B is located in Mariupol City with postcode 87534. The exact location can be found on Google Map.
Event B has the following description in the provenence dataset: Extremely clear use of incendiary munition use against Ukrainian positions in Avozstal Plant.
Event B was added to the dataset with reference to the link to the social media as evidence.
Event A and B are 0.22 km apart from each other.
How likely are these two reported events described above identical?</t>
  </si>
  <si>
    <t>Question 4
Do you think the two reported events below are identical? You can use the provided link of social media (e.g. Facebook, Telegram, Twitter) to justify your decision.
------------------ Event A -----------------
Event A is located in Bucha city with postcode:08101. The exact location can be found on Google Map.
Event A has the following description in the provenence dataset: Bomb remnant landing in pavement in residential area
Event A was added to the dataset with reference to the link to the social media as evidence.
------------------ Event B -----------------
Event B is located in Bucha city with postcode:08293. The exact location can be found on Google Map.
Event B has the following description in the provenence dataset: Rocket motor embedded in pavement in residential area.
Event B was added to the dataset with reference to the link to the social media as evidence.
Event A and B are 0.009 km apart from each other
How likely are these two reported events described above identical?</t>
  </si>
  <si>
    <t>Question 5
Do you think the two reported events below are identical? You can use the provided link of social media (e.g. Facebook, Telegram, Twitter) to justify your decision.
------------------ Event A -----------------
Event A is located in Enerhodar city with postcode 71341. The exact location can be found on Google Map.
Event A has the following description in the provenence dataset: 00:24 - Russian vehicles inside Zaporizhzhya nuclear power plant
Event A was added to the dataset with reference to the link to the social media as evidence.
------------------ Event B -----------------
Event B is located in Enerhodar city
 with postcode: 71341. The exact location can be found on Google Map.
Event B has the following description in the provenence dataset: Zaporizhzhia nuclear power plant hit by shelling.
Event B was added to the dataset with reference to the link to the social media as evidence.
Event A and B are 0.81 km apart from each other.
How likely are these two reported events described above identical?</t>
  </si>
  <si>
    <t xml:space="preserve">Question 6
Do you think the two reported events below are identical? You can use the provided link of social media (e.g. Facebook, Telegram, Twitter) to justify your decision.
------------------ Event A -----------------
Event A is located in Bucha city with postcode 71341. The exact location can be found on Google Map. 
Event A has the following description in the provenence dataset: Seven people civillian clothes killed, at least two with hands tied behind their backs. Russian army ration packs &amp; ammunitions container present at the site.
Event A was added to the dataset with reference to the link to the social media as evidence.
------------------ Event B -----------------
Event B is located in Bucha city with postcode 71341. The exact location can be found on Google Map.
Event B has the following description in the provenence dataset: [graphicbodies] seven bodies in civilian clothes killed, at least two with hands tied behind their backs. Russian army ration packs &amp; ammunitions container present at the site.
Event B was added to the dataset with reference to the link to the social media as evidence.
Event A and B are 0.03 km apart from each other
</t>
  </si>
  <si>
    <t xml:space="preserve">Question 7
Do you think the two reported events below are identical? You can use the provided link of social media (e.g. Facebook, Telegram, Twitter) to justify your decision.
------------------ Event A -----------------
Event A is located in Kramatorsk City  with postcode 84395. The exact location can be found on Google Map.
Event A has the following description in the provenence dataset: Kramatorsk Psychiatric Hospital damaged
Event A was added to the dataset with reference to the link to the social media as evidence.
------------------ Event B -----------------
Event B is located in Kramatorsk City with postcode 84395. The exact location can be found on Google Map.
Event B has the following description in the provenence dataset: Kramatorsk psychiatric hospital damaged by explosions.
Event B was added to the dataset with reference to the link to the social media as evidence.
Event A and B are 0.12 km apart from each other
</t>
  </si>
  <si>
    <t>Question 8
Do you think the two reported events below are identical? You can use the provided link of social media (e.g. Facebook, Telegram, Twitter) to justify your decision.
------------------ Event A -----------------
Event A is located in Irpin city with postcode 08201. The exact location can be found on Google Map.
Event A has the following description in the provenence dataset: Destruction around Irpin
Event A was added to the dataset with reference to the link to the social media as evidence.
------------------ Event B -----------------
Event B is located in Irpin city  with postcode 08203. The exact location can be found on Google Map.
Event B has the following description in the provenence dataset: US journalist Brent Renaud killed by small arms fire in Irpin.
Event B was added to the dataset with reference to the link to the social media as evidence.
Event A and B are 0.05 km apart from each other
How likely are these two reported events described above identical?</t>
  </si>
  <si>
    <t>Question 9
Do you think the two reported events below are identical? You can use the provided link of social media (e.g. Facebook, Telegram, Twitter) to justify your decision.
------------------ Event A -----------------
Event A is located in Mariupol city  with postcode 87500. The exact location can be found on Google Map.
Event A has the following description in the provenence dataset: Children's hospital in Mariupol heavily damaged by strike. Multiple injuries and fatalities reported. At least one large crater visible.
Event A was added to the dataset with reference to the link to the social media as evidence:.
------------------ Event B -----------------
Event B is located in Mariupol city with postcode 87551. The exact location can be found on Google Map.
Event B has the following description in the provenence dataset: Maternity hospital in Mariupol heavily damaged by strike. Multiple injuries and fatalities reported. At least one large crater visible.
Event B was added to the dataset with reference to the link to the social media as evidence. 
Event A and B are 0.02 km apart from each other.
How likely are these two reported events described above identical?</t>
  </si>
  <si>
    <t>Question 10
Do you think the two reported events below are identical? You can use the provided link of social media (e.g. Facebook, Telegram, Twitter) to justify your decision.
------------------ Event A -----------------
Event A is located in Kyiv city  with postcode 03028. The exact location can be found on Google Map.
Event A has the following description in the provenence dataset: Civilian vehicles on fire after missile strikes.
Event A was added to the dataset with reference to the link to the social media as evidence.
------------------ Event B -----------------
Event B is located in Kyiv city with postcode 04107. The exact location can be found on Google Map.
Event B has the following description in the provenence dataset: Three civilians reportedly killed, at least 11 injured in a missile strike on Kyiv.
Event B was added to the dataset with reference to the link to the social media as evidence.
Event A and B are 0.04(km) apart from each other
How likely are these two reported events described above identical?</t>
  </si>
  <si>
    <t>Question 11
Do you think the two reported events below are identical? You can use the provided link of social media (e.g. Facebook, Telegram, Twitter) to justify your decision.
------------------ Event A -----------------
Event A is located in Mykolaiv city with postcode 54055. The exact location can be found on Google Map.
Event A has the following description in the provenence dataset: Black Sea Mohyla University partially destroyed in Mykolaiv
Event A was added to the dataset with reference to the link to the social media as evidence.
Event 2:
------------------ Event B -----------------
Event B is located in Mykolaiv city with postcode 54003. The exact location can be found on Google Map.
Event B has the following description in the provenence dataset: Damage to the Black Sea National University in a shelling in Mikolaiv.
Event B was added to the dataset with reference to the link to the social media as evidence:.
Event A and B are 0.10 km apart from each other.
How likely are these two reported events described above identical?</t>
  </si>
  <si>
    <t>Question 12
Do you think the two reported events below are identical? You can use the provided link of social media (e.g. Facebook, Telegram, Twitter) to justify your decision.
------------------ Event A -----------------
Event A is located in Kharkiv City with postcode: 62407. The exact location can be found on Google Map. 
Event A has the following description in the provenence dataset: Body on the street, burning vehicle nearby
Event A was added to the dataset with reference to the link to the social media as evidence.
------------------ Event B -----------------
Event B is located in Kharkiv City with postcode: 08464. The exact location can be found on Google Map.
Event B has the following description in the provenence dataset: [graphic: bodies] Two bodies lying in street. What may be a crater is visible.
Event B was added to the dataset with reference to the link to the social media as evidence.
Event A and B are 1.23 km apart from each other
How likely are these two reported events described above identical?</t>
  </si>
  <si>
    <t>Question 13
Do you think the two reported events below are identical? You can use the provided link of social media (e.g. Facebook, Telegram, Twitter) to justify your decision.
------------------ Event A -----------------
Event A is located in Donetska city with postcode 92911. The exact location can be found on Google Map.
Event A has the following description in the provenence dataset: Artillery fell next to the Tsentr Bus Station in Donetsk on the 14th July resulting in the deaths of several civilians and civilian injuries.
Event A was added to the dataset with reference to the link to the social media as evidence.
------------------ Event B -----------------
Event B is located in Donetska city with postcode 92911. The exact location can be found on Google Map.
Event B has the following description in the provenence dataset: [Graphiccovered bodies, blood] Attack near the Tsentr Bus Station, resulting in at least one death and several reported injuries
Event B was added to the dataset with reference to the link to the social media as evidence.
Event A and B are 0.07 km apart from each other
How likely are these two reported events described above identical?</t>
  </si>
  <si>
    <t>Question 14
Do you think the two reported events below are identical? You can use the provided link of social media (e.g. Facebook, Telegram, Twitter) to justify your decision.
------------------ Event A -----------------
Event A is located in Donetska city with postcode 86062. The exact location can be found on Google Map
Event A has the following description in the provenence dataset: Fire at Donetsk railway station
Event A was added to the dataset with reference to the link to the social media as evidence
------------------ Event B -----------------
Event B is located in Donetska city with postcode 86062. The exact location can be found on Google Map 
Event B has the following description in the provenence dataset: Donetsk railway station on fire.
Event B was added to the dataset with reference to the link to the social media as evidence
Event A and B are 0.02 km apart from each other.
How likely are these two reported events described above identical?</t>
  </si>
  <si>
    <t xml:space="preserve">Question 15
Do you think the two reported events below are identical? You can use the provided link of social media (e.g. Facebook, Telegram, Twitter) to justify your decision.
------------------ Event A -----------------
Event A is located in Mariupol city with postcode 87551. The exact location can be found on Google Map
Event A has the following description in the provenence dataset: Medical clinic and residential building damaged
Event A was added to the dataset with reference to the link to the social media as evidence
------------------ Event B -----------------
Event B is located in Mariupol city with postcode 87534. The exact location can be found on Google Map
Event B has the following description in the provenence dataset: Damage to what was reportedly a medical clinic and residential building
Event B was added to the dataset with reference to the link to the social media as evidence
Event A and B are 0.05 (km) apart from each other
</t>
  </si>
  <si>
    <t>Question 16
Do you think the two reported events below are identical? You can use the provided link of social media (e.g. Facebook, Telegram, Twitter) to justify your decision.
------------------ Event A -----------------
Event A is located in Kyiv City with postcode 03146. The exact location can be found on Google Map
Event A has the following description in the provenence dataset: Monument is damaged and dismantled in Kyiv.
Event A was added to the dataset with reference to the link to the social media as evidence
------------------ Event B -----------------
Event B is located in Kyiv City with postcode 02222. The exact location can be found on Google Map
Event B has the following description in the provenence dataset: Cruise missiles strikes on Kyiv.
Event B was added to the dataset with reference to the link to the social media as evidence
Event A and B are 3.21 (km) apart from each other
How likely are these two reported events described above identical?</t>
  </si>
  <si>
    <t>Question 17
Do you think the two reported events below are identical? You can use the provided link of social media (e.g. Facebook, Telegram, Twitter) to justify your decision.
------------------ Event A -----------------
Event A is located in Mariupol City with postcode 87512. The exact location can be found on Google Map
Event A has the following description in the provenence dataset: Alleged use of incendiary munition against Ukranian positions in Avozstal Plant.
Event A was added to the dataset with reference to the link to the social media as evidence
------------------ Event B -----------------
Event B is located in Mariupol City with postcode 87534. The exact location can be found on Google Map
Event B has the following description in the provenence dataset: Extremely clear use of incendiary munition use against Ukrainian positions in Avozstal Plant.
Event B was added to the dataset with reference to the link to the social media as evidence
Event A and B are 0.04 (km) apart from each other
How likely are these two reported events described above identical?</t>
  </si>
  <si>
    <t>Question 18
Do you think the two reported events below are identical? You can use the provided link of social media (e.g. Facebook, Telegram, Twitter) to justify your decision.
------------------ Event A -----------------
Event A is located in Kharkiv City with postcode 64566. The exact location can be found on Google Map
Event A has the following description in the provenence dataset: Bomb in front of store, injured person and foot seen near store
Event A was added to the dataset with reference to the link to the social media as evidence
------------------ Event B -----------------
Event B is located in Kharkiv City with postcode 64566. The exact location can be found on Google Map
Event B has the following description in the provenence dataset: [Graphic: Video shows at least two dead, bloodied bodies lying on the street] Explosions kill at least two people and damage civilian infrastructure.
Event B was added to the dataset with reference to the link to the social media as evidence 
Event A and B are 2.37 (km) apart from each other
How likely are these two reported events described above identical?</t>
  </si>
  <si>
    <t>Question 19
Do you think the two reported events below are identical? You can use the provided link of social media (e.g. Facebook, Telegram, Twitter) to justify your decision.
------------------ Event A -----------------
Event A is located in Kharkiv City with postcode 61128. The exact location can be found on Google Map
Event A has the following description in the provenence dataset: Shelling in Kharkiv, reported casualties
Event A was added to the dataset with reference to the link to the social media as evidence
------------------ Event B -----------------
Event B is located in Kharkiv City with postcode 64566. The exact location can be found on Google Map
Event B has the following description in the provenence dataset: Damage to Sarzhyn Yar public park. Reportedly one women died
Event B was added to the dataset with reference to the link to the social media as evidence
Event A and B are 2.46 (km) apart from each other
How likely are these two reported events described above identical?</t>
  </si>
  <si>
    <t>Question 20
Do you think the two reported events below are identical? You can use the provided link of social media (e.g. Facebook, Telegram, Twitter) to justify your decision.
------------------ Event A -----------------
Event A is located in Kharkiv City with postcode 61057. The exact location can be found on Google Map 
Event A has the following description in the provenence dataset: Damage to a large retail store in centrak Kharkiv
Event A was added to the dataset with reference to the link to the social media as evidence
------------------ Event B -----------------
Event B is located in Kharkiv City with postcode 61046. The exact location can be found on Google Map
Event B has the following description in the provenence dataset: Munition remnants embedded in pavement
Event B was added to the dataset with reference to the link to the social media as evidence
Event A and B are 1.72 (km) apart from each other
How likely are these two reported events described above identical?</t>
  </si>
  <si>
    <t/>
  </si>
  <si>
    <t>Unlikely</t>
  </si>
  <si>
    <t>Likely</t>
  </si>
  <si>
    <t>Very likely</t>
  </si>
  <si>
    <t>Unsure</t>
  </si>
  <si>
    <t>Very unlikely</t>
  </si>
  <si>
    <t>No</t>
  </si>
  <si>
    <t>Yes</t>
  </si>
  <si>
    <t>SUM</t>
  </si>
  <si>
    <t>MEAN</t>
  </si>
  <si>
    <t>SUM Yes ONLY</t>
  </si>
  <si>
    <t>SUM No ONLY</t>
  </si>
  <si>
    <t>Mean Yes ONLY</t>
  </si>
  <si>
    <t>Mean No ONLY</t>
  </si>
  <si>
    <t>Avg of 'Mean Yes Only'</t>
  </si>
  <si>
    <t>Avg of 'Mean No Only'</t>
  </si>
  <si>
    <t>Standard deviation YES</t>
  </si>
  <si>
    <t>Standard deviation NO</t>
  </si>
  <si>
    <t>Overall 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</si>
</sst>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0&quot; / 9&quot;"/>
    <numFmt numFmtId="166" formatCode="0&quot; / 20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Font="1"/>
    <xf borderId="0" fillId="3" fontId="1" numFmtId="0" xfId="0" applyFill="1" applyFont="1"/>
    <xf borderId="0" fillId="3" fontId="1" numFmtId="3" xfId="0" applyFont="1" applyNumberFormat="1"/>
    <xf borderId="0" fillId="0" fontId="1" numFmtId="0" xfId="0" applyFont="1"/>
    <xf borderId="0" fillId="0" fontId="2" numFmtId="0" xfId="0" applyFont="1"/>
    <xf borderId="0" fillId="4" fontId="1" numFmtId="0" xfId="0" applyFill="1" applyFont="1"/>
    <xf borderId="0" fillId="4" fontId="2" numFmtId="0" xfId="0" applyFont="1"/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29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</row>
    <row r="2">
      <c r="A2" s="3"/>
      <c r="B2" s="4"/>
    </row>
    <row r="3">
      <c r="A3" s="3"/>
      <c r="B3" s="4"/>
    </row>
    <row r="4">
      <c r="A4" s="3"/>
      <c r="B4" s="5"/>
    </row>
    <row r="5">
      <c r="A5" s="3"/>
      <c r="B5" s="6"/>
    </row>
    <row r="6">
      <c r="A6" s="3">
        <v>45075.70313087963</v>
      </c>
      <c r="B6" s="6">
        <v>0.0</v>
      </c>
      <c r="C6" s="7" t="s">
        <v>23</v>
      </c>
      <c r="D6" s="7" t="s">
        <v>24</v>
      </c>
      <c r="E6" s="7" t="s">
        <v>24</v>
      </c>
      <c r="F6" s="7" t="s">
        <v>25</v>
      </c>
      <c r="G6" s="7" t="s">
        <v>23</v>
      </c>
      <c r="H6" s="7" t="s">
        <v>23</v>
      </c>
      <c r="I6" s="7" t="s">
        <v>24</v>
      </c>
      <c r="J6" s="7" t="s">
        <v>26</v>
      </c>
      <c r="K6" s="7" t="s">
        <v>24</v>
      </c>
      <c r="L6" s="7" t="s">
        <v>26</v>
      </c>
      <c r="M6" s="7" t="s">
        <v>24</v>
      </c>
      <c r="N6" s="7" t="s">
        <v>26</v>
      </c>
      <c r="O6" s="7" t="s">
        <v>25</v>
      </c>
      <c r="P6" s="7" t="s">
        <v>25</v>
      </c>
      <c r="Q6" s="7" t="s">
        <v>25</v>
      </c>
      <c r="R6" s="7" t="s">
        <v>23</v>
      </c>
      <c r="S6" s="7" t="s">
        <v>23</v>
      </c>
      <c r="T6" s="7" t="s">
        <v>25</v>
      </c>
      <c r="U6" s="7" t="s">
        <v>23</v>
      </c>
      <c r="V6" s="7" t="s">
        <v>23</v>
      </c>
    </row>
    <row r="7">
      <c r="A7" s="3">
        <v>45076.48857016204</v>
      </c>
      <c r="B7" s="6">
        <v>0.0</v>
      </c>
      <c r="C7" s="7" t="s">
        <v>26</v>
      </c>
      <c r="D7" s="7" t="s">
        <v>24</v>
      </c>
      <c r="E7" s="7" t="s">
        <v>26</v>
      </c>
      <c r="F7" s="7" t="s">
        <v>24</v>
      </c>
      <c r="G7" s="7" t="s">
        <v>25</v>
      </c>
      <c r="H7" s="7" t="s">
        <v>25</v>
      </c>
      <c r="I7" s="7" t="s">
        <v>25</v>
      </c>
      <c r="J7" s="7" t="s">
        <v>24</v>
      </c>
      <c r="K7" s="7" t="s">
        <v>25</v>
      </c>
      <c r="L7" s="7" t="s">
        <v>25</v>
      </c>
      <c r="M7" s="7" t="s">
        <v>25</v>
      </c>
      <c r="N7" s="7" t="s">
        <v>27</v>
      </c>
      <c r="O7" s="7" t="s">
        <v>25</v>
      </c>
      <c r="P7" s="7" t="s">
        <v>24</v>
      </c>
      <c r="Q7" s="7" t="s">
        <v>24</v>
      </c>
      <c r="R7" s="7" t="s">
        <v>23</v>
      </c>
      <c r="S7" s="7" t="s">
        <v>24</v>
      </c>
      <c r="T7" s="7" t="s">
        <v>24</v>
      </c>
      <c r="U7" s="7" t="s">
        <v>27</v>
      </c>
      <c r="V7" s="7" t="s">
        <v>23</v>
      </c>
    </row>
    <row r="8">
      <c r="A8" s="3">
        <v>45078.65018798611</v>
      </c>
      <c r="B8" s="6">
        <v>0.0</v>
      </c>
      <c r="C8" s="7" t="s">
        <v>27</v>
      </c>
      <c r="D8" s="7" t="s">
        <v>25</v>
      </c>
      <c r="E8" s="7" t="s">
        <v>24</v>
      </c>
      <c r="F8" s="7" t="s">
        <v>25</v>
      </c>
      <c r="G8" s="7" t="s">
        <v>27</v>
      </c>
      <c r="H8" s="7" t="s">
        <v>25</v>
      </c>
      <c r="I8" s="7" t="s">
        <v>25</v>
      </c>
      <c r="J8" s="7" t="s">
        <v>23</v>
      </c>
      <c r="K8" s="7" t="s">
        <v>24</v>
      </c>
      <c r="L8" s="7" t="s">
        <v>23</v>
      </c>
      <c r="M8" s="7" t="s">
        <v>25</v>
      </c>
      <c r="N8" s="7" t="s">
        <v>27</v>
      </c>
      <c r="O8" s="7" t="s">
        <v>25</v>
      </c>
      <c r="P8" s="7" t="s">
        <v>25</v>
      </c>
      <c r="Q8" s="7" t="s">
        <v>25</v>
      </c>
      <c r="R8" s="7" t="s">
        <v>26</v>
      </c>
      <c r="S8" s="7" t="s">
        <v>25</v>
      </c>
      <c r="T8" s="7" t="s">
        <v>27</v>
      </c>
      <c r="U8" s="7" t="s">
        <v>27</v>
      </c>
      <c r="V8" s="7" t="s">
        <v>27</v>
      </c>
    </row>
    <row r="9">
      <c r="A9" s="3">
        <v>45082.977355752315</v>
      </c>
      <c r="B9" s="6">
        <v>0.0</v>
      </c>
      <c r="C9" s="7" t="s">
        <v>23</v>
      </c>
      <c r="D9" s="7" t="s">
        <v>24</v>
      </c>
      <c r="E9" s="7" t="s">
        <v>23</v>
      </c>
      <c r="F9" s="7" t="s">
        <v>25</v>
      </c>
      <c r="G9" s="7" t="s">
        <v>23</v>
      </c>
      <c r="H9" s="7" t="s">
        <v>25</v>
      </c>
      <c r="I9" s="7" t="s">
        <v>26</v>
      </c>
      <c r="J9" s="7" t="s">
        <v>26</v>
      </c>
      <c r="K9" s="7" t="s">
        <v>24</v>
      </c>
      <c r="L9" s="7" t="s">
        <v>24</v>
      </c>
      <c r="M9" s="7" t="s">
        <v>25</v>
      </c>
      <c r="N9" s="7" t="s">
        <v>23</v>
      </c>
      <c r="O9" s="7" t="s">
        <v>25</v>
      </c>
      <c r="P9" s="7" t="s">
        <v>25</v>
      </c>
      <c r="Q9" s="7" t="s">
        <v>24</v>
      </c>
      <c r="R9" s="7" t="s">
        <v>27</v>
      </c>
      <c r="S9" s="7" t="s">
        <v>26</v>
      </c>
      <c r="T9" s="7" t="s">
        <v>26</v>
      </c>
      <c r="U9" s="7" t="s">
        <v>26</v>
      </c>
      <c r="V9" s="7" t="s">
        <v>27</v>
      </c>
    </row>
    <row r="10">
      <c r="A10" s="3">
        <v>45083.750785543976</v>
      </c>
      <c r="B10" s="6">
        <v>0.0</v>
      </c>
      <c r="C10" s="7" t="s">
        <v>27</v>
      </c>
      <c r="D10" s="7" t="s">
        <v>25</v>
      </c>
      <c r="E10" s="7" t="s">
        <v>24</v>
      </c>
      <c r="F10" s="7" t="s">
        <v>25</v>
      </c>
      <c r="G10" s="7" t="s">
        <v>27</v>
      </c>
      <c r="H10" s="7" t="s">
        <v>25</v>
      </c>
      <c r="I10" s="7" t="s">
        <v>26</v>
      </c>
      <c r="J10" s="7" t="s">
        <v>27</v>
      </c>
      <c r="K10" s="7" t="s">
        <v>25</v>
      </c>
      <c r="L10" s="7" t="s">
        <v>24</v>
      </c>
      <c r="M10" s="7" t="s">
        <v>25</v>
      </c>
      <c r="N10" s="7" t="s">
        <v>27</v>
      </c>
      <c r="O10" s="7" t="s">
        <v>25</v>
      </c>
      <c r="P10" s="7" t="s">
        <v>25</v>
      </c>
      <c r="Q10" s="7" t="s">
        <v>25</v>
      </c>
      <c r="R10" s="7" t="s">
        <v>23</v>
      </c>
      <c r="S10" s="7" t="s">
        <v>26</v>
      </c>
      <c r="T10" s="7" t="s">
        <v>27</v>
      </c>
      <c r="U10" s="7" t="s">
        <v>27</v>
      </c>
      <c r="V10" s="7" t="s">
        <v>27</v>
      </c>
    </row>
    <row r="11">
      <c r="A11" s="3">
        <v>45083.90674464121</v>
      </c>
      <c r="B11" s="6">
        <v>0.0</v>
      </c>
      <c r="C11" s="7" t="s">
        <v>26</v>
      </c>
      <c r="D11" s="7" t="s">
        <v>25</v>
      </c>
      <c r="E11" s="7" t="s">
        <v>25</v>
      </c>
      <c r="F11" s="7" t="s">
        <v>25</v>
      </c>
      <c r="G11" s="7" t="s">
        <v>25</v>
      </c>
      <c r="H11" s="7" t="s">
        <v>25</v>
      </c>
      <c r="I11" s="7" t="s">
        <v>24</v>
      </c>
      <c r="J11" s="7" t="s">
        <v>24</v>
      </c>
      <c r="K11" s="7" t="s">
        <v>25</v>
      </c>
      <c r="L11" s="7" t="s">
        <v>24</v>
      </c>
      <c r="M11" s="7" t="s">
        <v>25</v>
      </c>
      <c r="N11" s="7" t="s">
        <v>26</v>
      </c>
      <c r="O11" s="7" t="s">
        <v>26</v>
      </c>
      <c r="P11" s="7" t="s">
        <v>26</v>
      </c>
      <c r="Q11" s="7" t="s">
        <v>23</v>
      </c>
      <c r="R11" s="7" t="s">
        <v>25</v>
      </c>
      <c r="S11" s="7" t="s">
        <v>26</v>
      </c>
      <c r="T11" s="7" t="s">
        <v>27</v>
      </c>
      <c r="U11" s="7" t="s">
        <v>25</v>
      </c>
      <c r="V11" s="7" t="s">
        <v>26</v>
      </c>
    </row>
    <row r="13">
      <c r="A13" s="8"/>
      <c r="B13" s="8"/>
      <c r="C13" s="9" t="s">
        <v>28</v>
      </c>
      <c r="D13" s="9" t="s">
        <v>29</v>
      </c>
      <c r="E13" s="9" t="s">
        <v>28</v>
      </c>
      <c r="F13" s="9" t="s">
        <v>29</v>
      </c>
      <c r="G13" s="9" t="s">
        <v>28</v>
      </c>
      <c r="H13" s="9" t="s">
        <v>29</v>
      </c>
      <c r="I13" s="9" t="s">
        <v>29</v>
      </c>
      <c r="J13" s="9" t="s">
        <v>28</v>
      </c>
      <c r="K13" s="9" t="s">
        <v>29</v>
      </c>
      <c r="L13" s="9" t="s">
        <v>28</v>
      </c>
      <c r="M13" s="9" t="s">
        <v>29</v>
      </c>
      <c r="N13" s="9" t="s">
        <v>28</v>
      </c>
      <c r="O13" s="9" t="s">
        <v>29</v>
      </c>
      <c r="P13" s="9" t="s">
        <v>29</v>
      </c>
      <c r="Q13" s="9" t="s">
        <v>29</v>
      </c>
      <c r="R13" s="9" t="s">
        <v>28</v>
      </c>
      <c r="S13" s="9" t="s">
        <v>29</v>
      </c>
      <c r="T13" s="9" t="s">
        <v>28</v>
      </c>
      <c r="U13" s="9" t="s">
        <v>28</v>
      </c>
      <c r="V13" s="9" t="s">
        <v>28</v>
      </c>
      <c r="W13" s="8"/>
      <c r="X13" s="8"/>
      <c r="Y13" s="8"/>
      <c r="Z13" s="8"/>
      <c r="AA13" s="8"/>
      <c r="AB13" s="8"/>
      <c r="AC13" s="8"/>
    </row>
    <row r="14">
      <c r="A14" s="8"/>
      <c r="B14" s="8"/>
      <c r="C14" s="8">
        <f t="array" ref="C14">XLOOKUP(C13,A42:A43,B42:B43)</f>
        <v>0</v>
      </c>
      <c r="D14" s="8">
        <f t="array" ref="D14">XLOOKUP(D13,A42:A43,B42:B43)</f>
        <v>1</v>
      </c>
      <c r="E14" s="10">
        <f t="array" ref="E14">XLOOKUP(E13,A42:A43,B42:B43)</f>
        <v>0</v>
      </c>
      <c r="F14" s="10">
        <f t="array" ref="F14">XLOOKUP(F13,A42:A43,B42:B43)</f>
        <v>1</v>
      </c>
      <c r="G14" s="10">
        <f t="array" ref="G14">XLOOKUP(G13,A42:A43,B42:B43)</f>
        <v>0</v>
      </c>
      <c r="H14" s="10">
        <f t="array" ref="H14">XLOOKUP(H13,A42:A43,B42:B43)</f>
        <v>1</v>
      </c>
      <c r="I14" s="10">
        <f t="array" ref="I14">XLOOKUP(I13,A42:A43,B42:B43)</f>
        <v>1</v>
      </c>
      <c r="J14" s="10">
        <f t="array" ref="J14">XLOOKUP(J13,A42:A43,B42:B43)</f>
        <v>0</v>
      </c>
      <c r="K14" s="10">
        <f t="array" ref="K14">XLOOKUP(K13,A42:A43,B42:B43)</f>
        <v>1</v>
      </c>
      <c r="L14" s="10">
        <f t="array" ref="L14">XLOOKUP(L13,A42:A43,B42:B43)</f>
        <v>0</v>
      </c>
      <c r="M14" s="10">
        <f t="array" ref="M14">XLOOKUP(M13,A42:A43,B42:B43)</f>
        <v>1</v>
      </c>
      <c r="N14" s="10">
        <f t="array" ref="N14">XLOOKUP(N13,A42:A43,B42:B43)</f>
        <v>0</v>
      </c>
      <c r="O14" s="10">
        <f t="array" ref="O14">XLOOKUP(O13,A42:A43,B42:B43)</f>
        <v>1</v>
      </c>
      <c r="P14" s="10">
        <f t="array" ref="P14">XLOOKUP(P13,A42:A43,B42:B43)</f>
        <v>1</v>
      </c>
      <c r="Q14" s="10">
        <f t="array" ref="Q14">XLOOKUP(Q13,A42:A43,B42:B43)</f>
        <v>1</v>
      </c>
      <c r="R14" s="10">
        <f t="array" ref="R14">XLOOKUP(R13,A42:A43,B42:B43)</f>
        <v>0</v>
      </c>
      <c r="S14" s="10">
        <f t="array" ref="S14">XLOOKUP(S13,A42:A43,B42:B43)</f>
        <v>1</v>
      </c>
      <c r="T14" s="10">
        <f t="array" ref="T14">XLOOKUP(T13,A42:A43,B42:B43)</f>
        <v>0</v>
      </c>
      <c r="U14" s="10">
        <f t="array" ref="U14">XLOOKUP(U13,A42:A43,B42:B43)</f>
        <v>0</v>
      </c>
      <c r="V14" s="10">
        <f t="array" ref="V14">XLOOKUP(V13,A42:A43,B42:B43)</f>
        <v>0</v>
      </c>
      <c r="W14" s="8"/>
      <c r="X14" s="8"/>
      <c r="Y14" s="8"/>
      <c r="Z14" s="8"/>
      <c r="AA14" s="8"/>
      <c r="AB14" s="8"/>
      <c r="AC14" s="8"/>
    </row>
    <row r="15">
      <c r="A15" s="8"/>
      <c r="B15" s="8"/>
      <c r="C15" s="10">
        <f t="array" ref="C15">XLOOKUP(C13,A46:A47,B46:B47)</f>
        <v>1</v>
      </c>
      <c r="D15" s="8">
        <f t="array" ref="D15">XLOOKUP(D13,A46:A47,B46:B47)</f>
        <v>0</v>
      </c>
      <c r="E15" s="8">
        <f t="array" ref="E15">XLOOKUP(E13,A46:A47,B46:B47)</f>
        <v>1</v>
      </c>
      <c r="F15" s="8">
        <f t="array" ref="F15">XLOOKUP(F13,A46:A47,B46:B47)</f>
        <v>0</v>
      </c>
      <c r="G15" s="11">
        <f t="array" ref="G15">XLOOKUP(G13,A46:A47,B46:B47)</f>
        <v>1</v>
      </c>
      <c r="H15" s="11">
        <f t="array" ref="H15">XLOOKUP(H13,A46:A47,B46:B47)</f>
        <v>0</v>
      </c>
      <c r="I15" s="11">
        <f t="array" ref="I15">XLOOKUP(I13,A46:A47,B46:B47)</f>
        <v>0</v>
      </c>
      <c r="J15" s="11">
        <f t="array" ref="J15">XLOOKUP(J13,A46:A47,B46:B47)</f>
        <v>1</v>
      </c>
      <c r="K15" s="11">
        <f t="array" ref="K15">XLOOKUP(K13,A46:A47,B46:B47)</f>
        <v>0</v>
      </c>
      <c r="L15" s="12">
        <f t="array" ref="L15">XLOOKUP(L13,A46:A47,B46:B47)</f>
        <v>1</v>
      </c>
      <c r="M15" s="11">
        <f t="array" ref="M15">XLOOKUP(M13,A46:A47,B46:B47)</f>
        <v>0</v>
      </c>
      <c r="N15" s="11">
        <f t="array" ref="N15">XLOOKUP(N13,A46:A47,B46:B47)</f>
        <v>1</v>
      </c>
      <c r="O15" s="11">
        <f t="array" ref="O15">XLOOKUP(O13,A46:A47,B46:B47)</f>
        <v>0</v>
      </c>
      <c r="P15" s="11">
        <f t="array" ref="P15">XLOOKUP(P13,A46:A47,B46:B47)</f>
        <v>0</v>
      </c>
      <c r="Q15" s="11">
        <f t="array" ref="Q15">XLOOKUP(Q13,A46:A47,B46:B47)</f>
        <v>0</v>
      </c>
      <c r="R15" s="8">
        <f t="array" ref="R15">XLOOKUP(R13,A46:A47,B46:B47)</f>
        <v>1</v>
      </c>
      <c r="S15" s="8">
        <f t="array" ref="S15">XLOOKUP(S13,A46:A47,B46:B47)</f>
        <v>0</v>
      </c>
      <c r="T15" s="8">
        <f t="array" ref="T15">XLOOKUP(T13,A46:A47,B46:B47)</f>
        <v>1</v>
      </c>
      <c r="U15" s="8">
        <f t="array" ref="U15">XLOOKUP(U13,A46:A47,B46:B47)</f>
        <v>1</v>
      </c>
      <c r="V15" s="8">
        <f t="array" ref="V15">XLOOKUP(V13,A46:A47,B46:B47)</f>
        <v>1</v>
      </c>
      <c r="W15" s="8"/>
      <c r="X15" s="8"/>
      <c r="Y15" s="8"/>
      <c r="Z15" s="8"/>
      <c r="AA15" s="8"/>
      <c r="AB15" s="8"/>
      <c r="AC15" s="8"/>
    </row>
    <row r="16">
      <c r="C16" s="13">
        <f t="shared" ref="C16:V16" si="1">XLOOKUP(C6,$A$34:$A$38,$B$34:$B$38)</f>
        <v>-1</v>
      </c>
      <c r="D16" s="13">
        <f t="shared" si="1"/>
        <v>1</v>
      </c>
      <c r="E16" s="13">
        <f t="shared" si="1"/>
        <v>1</v>
      </c>
      <c r="F16" s="13">
        <f t="shared" si="1"/>
        <v>2</v>
      </c>
      <c r="G16" s="13">
        <f t="shared" si="1"/>
        <v>-1</v>
      </c>
      <c r="H16" s="13">
        <f t="shared" si="1"/>
        <v>-1</v>
      </c>
      <c r="I16" s="13">
        <f t="shared" si="1"/>
        <v>1</v>
      </c>
      <c r="J16" s="13">
        <f t="shared" si="1"/>
        <v>0</v>
      </c>
      <c r="K16" s="13">
        <f t="shared" si="1"/>
        <v>1</v>
      </c>
      <c r="L16" s="13">
        <f t="shared" si="1"/>
        <v>0</v>
      </c>
      <c r="M16" s="13">
        <f t="shared" si="1"/>
        <v>1</v>
      </c>
      <c r="N16" s="13">
        <f t="shared" si="1"/>
        <v>0</v>
      </c>
      <c r="O16" s="13">
        <f t="shared" si="1"/>
        <v>2</v>
      </c>
      <c r="P16" s="13">
        <f t="shared" si="1"/>
        <v>2</v>
      </c>
      <c r="Q16" s="13">
        <f t="shared" si="1"/>
        <v>2</v>
      </c>
      <c r="R16" s="13">
        <f t="shared" si="1"/>
        <v>-1</v>
      </c>
      <c r="S16" s="13">
        <f t="shared" si="1"/>
        <v>-1</v>
      </c>
      <c r="T16" s="13">
        <f t="shared" si="1"/>
        <v>2</v>
      </c>
      <c r="U16" s="13">
        <f t="shared" si="1"/>
        <v>-1</v>
      </c>
      <c r="V16" s="13">
        <f t="shared" si="1"/>
        <v>-1</v>
      </c>
    </row>
    <row r="17">
      <c r="C17" s="13">
        <f t="shared" ref="C17:V17" si="2">XLOOKUP(C7,$A$34:$A$38,$B$34:$B$38)</f>
        <v>0</v>
      </c>
      <c r="D17" s="13">
        <f t="shared" si="2"/>
        <v>1</v>
      </c>
      <c r="E17" s="13">
        <f t="shared" si="2"/>
        <v>0</v>
      </c>
      <c r="F17" s="13">
        <f t="shared" si="2"/>
        <v>1</v>
      </c>
      <c r="G17" s="13">
        <f t="shared" si="2"/>
        <v>2</v>
      </c>
      <c r="H17" s="13">
        <f t="shared" si="2"/>
        <v>2</v>
      </c>
      <c r="I17" s="13">
        <f t="shared" si="2"/>
        <v>2</v>
      </c>
      <c r="J17" s="13">
        <f t="shared" si="2"/>
        <v>1</v>
      </c>
      <c r="K17" s="13">
        <f t="shared" si="2"/>
        <v>2</v>
      </c>
      <c r="L17" s="13">
        <f t="shared" si="2"/>
        <v>2</v>
      </c>
      <c r="M17" s="13">
        <f t="shared" si="2"/>
        <v>2</v>
      </c>
      <c r="N17" s="13">
        <f t="shared" si="2"/>
        <v>-2</v>
      </c>
      <c r="O17" s="13">
        <f t="shared" si="2"/>
        <v>2</v>
      </c>
      <c r="P17" s="13">
        <f t="shared" si="2"/>
        <v>1</v>
      </c>
      <c r="Q17" s="13">
        <f t="shared" si="2"/>
        <v>1</v>
      </c>
      <c r="R17" s="13">
        <f t="shared" si="2"/>
        <v>-1</v>
      </c>
      <c r="S17" s="13">
        <f t="shared" si="2"/>
        <v>1</v>
      </c>
      <c r="T17" s="13">
        <f t="shared" si="2"/>
        <v>1</v>
      </c>
      <c r="U17" s="13">
        <f t="shared" si="2"/>
        <v>-2</v>
      </c>
      <c r="V17" s="13">
        <f t="shared" si="2"/>
        <v>-1</v>
      </c>
    </row>
    <row r="18">
      <c r="C18" s="13">
        <f t="shared" ref="C18:V18" si="3">XLOOKUP(C8,$A$34:$A$38,$B$34:$B$38)</f>
        <v>-2</v>
      </c>
      <c r="D18" s="13">
        <f t="shared" si="3"/>
        <v>2</v>
      </c>
      <c r="E18" s="13">
        <f t="shared" si="3"/>
        <v>1</v>
      </c>
      <c r="F18" s="13">
        <f t="shared" si="3"/>
        <v>2</v>
      </c>
      <c r="G18" s="13">
        <f t="shared" si="3"/>
        <v>-2</v>
      </c>
      <c r="H18" s="13">
        <f t="shared" si="3"/>
        <v>2</v>
      </c>
      <c r="I18" s="13">
        <f t="shared" si="3"/>
        <v>2</v>
      </c>
      <c r="J18" s="13">
        <f t="shared" si="3"/>
        <v>-1</v>
      </c>
      <c r="K18" s="13">
        <f t="shared" si="3"/>
        <v>1</v>
      </c>
      <c r="L18" s="13">
        <f t="shared" si="3"/>
        <v>-1</v>
      </c>
      <c r="M18" s="13">
        <f t="shared" si="3"/>
        <v>2</v>
      </c>
      <c r="N18" s="13">
        <f t="shared" si="3"/>
        <v>-2</v>
      </c>
      <c r="O18" s="13">
        <f t="shared" si="3"/>
        <v>2</v>
      </c>
      <c r="P18" s="13">
        <f t="shared" si="3"/>
        <v>2</v>
      </c>
      <c r="Q18" s="13">
        <f t="shared" si="3"/>
        <v>2</v>
      </c>
      <c r="R18" s="13">
        <f t="shared" si="3"/>
        <v>0</v>
      </c>
      <c r="S18" s="13">
        <f t="shared" si="3"/>
        <v>2</v>
      </c>
      <c r="T18" s="13">
        <f t="shared" si="3"/>
        <v>-2</v>
      </c>
      <c r="U18" s="13">
        <f t="shared" si="3"/>
        <v>-2</v>
      </c>
      <c r="V18" s="13">
        <f t="shared" si="3"/>
        <v>-2</v>
      </c>
    </row>
    <row r="19">
      <c r="C19" s="13">
        <f t="shared" ref="C19:V19" si="4">XLOOKUP(C9,$A$34:$A$38,$B$34:$B$38)</f>
        <v>-1</v>
      </c>
      <c r="D19" s="13">
        <f t="shared" si="4"/>
        <v>1</v>
      </c>
      <c r="E19" s="13">
        <f t="shared" si="4"/>
        <v>-1</v>
      </c>
      <c r="F19" s="13">
        <f t="shared" si="4"/>
        <v>2</v>
      </c>
      <c r="G19" s="13">
        <f t="shared" si="4"/>
        <v>-1</v>
      </c>
      <c r="H19" s="13">
        <f t="shared" si="4"/>
        <v>2</v>
      </c>
      <c r="I19" s="13">
        <f t="shared" si="4"/>
        <v>0</v>
      </c>
      <c r="J19" s="13">
        <f t="shared" si="4"/>
        <v>0</v>
      </c>
      <c r="K19" s="13">
        <f t="shared" si="4"/>
        <v>1</v>
      </c>
      <c r="L19" s="13">
        <f t="shared" si="4"/>
        <v>1</v>
      </c>
      <c r="M19" s="13">
        <f t="shared" si="4"/>
        <v>2</v>
      </c>
      <c r="N19" s="13">
        <f t="shared" si="4"/>
        <v>-1</v>
      </c>
      <c r="O19" s="13">
        <f t="shared" si="4"/>
        <v>2</v>
      </c>
      <c r="P19" s="13">
        <f t="shared" si="4"/>
        <v>2</v>
      </c>
      <c r="Q19" s="13">
        <f t="shared" si="4"/>
        <v>1</v>
      </c>
      <c r="R19" s="13">
        <f t="shared" si="4"/>
        <v>-2</v>
      </c>
      <c r="S19" s="13">
        <f t="shared" si="4"/>
        <v>0</v>
      </c>
      <c r="T19" s="13">
        <f t="shared" si="4"/>
        <v>0</v>
      </c>
      <c r="U19" s="13">
        <f t="shared" si="4"/>
        <v>0</v>
      </c>
      <c r="V19" s="13">
        <f t="shared" si="4"/>
        <v>-2</v>
      </c>
    </row>
    <row r="20">
      <c r="C20" s="13">
        <f t="shared" ref="C20:V20" si="5">XLOOKUP(C10,$A$34:$A$38,$B$34:$B$38)</f>
        <v>-2</v>
      </c>
      <c r="D20" s="13">
        <f t="shared" si="5"/>
        <v>2</v>
      </c>
      <c r="E20" s="13">
        <f t="shared" si="5"/>
        <v>1</v>
      </c>
      <c r="F20" s="13">
        <f t="shared" si="5"/>
        <v>2</v>
      </c>
      <c r="G20" s="13">
        <f t="shared" si="5"/>
        <v>-2</v>
      </c>
      <c r="H20" s="13">
        <f t="shared" si="5"/>
        <v>2</v>
      </c>
      <c r="I20" s="13">
        <f t="shared" si="5"/>
        <v>0</v>
      </c>
      <c r="J20" s="13">
        <f t="shared" si="5"/>
        <v>-2</v>
      </c>
      <c r="K20" s="13">
        <f t="shared" si="5"/>
        <v>2</v>
      </c>
      <c r="L20" s="13">
        <f t="shared" si="5"/>
        <v>1</v>
      </c>
      <c r="M20" s="13">
        <f t="shared" si="5"/>
        <v>2</v>
      </c>
      <c r="N20" s="13">
        <f t="shared" si="5"/>
        <v>-2</v>
      </c>
      <c r="O20" s="13">
        <f t="shared" si="5"/>
        <v>2</v>
      </c>
      <c r="P20" s="13">
        <f t="shared" si="5"/>
        <v>2</v>
      </c>
      <c r="Q20" s="13">
        <f t="shared" si="5"/>
        <v>2</v>
      </c>
      <c r="R20" s="13">
        <f t="shared" si="5"/>
        <v>-1</v>
      </c>
      <c r="S20" s="13">
        <f t="shared" si="5"/>
        <v>0</v>
      </c>
      <c r="T20" s="13">
        <f t="shared" si="5"/>
        <v>-2</v>
      </c>
      <c r="U20" s="13">
        <f t="shared" si="5"/>
        <v>-2</v>
      </c>
      <c r="V20" s="13">
        <f t="shared" si="5"/>
        <v>-2</v>
      </c>
    </row>
    <row r="21">
      <c r="C21" s="13">
        <f t="shared" ref="C21:V21" si="6">XLOOKUP(C11,$A$34:$A$38,$B$34:$B$38)</f>
        <v>0</v>
      </c>
      <c r="D21" s="13">
        <f t="shared" si="6"/>
        <v>2</v>
      </c>
      <c r="E21" s="13">
        <f t="shared" si="6"/>
        <v>2</v>
      </c>
      <c r="F21" s="13">
        <f t="shared" si="6"/>
        <v>2</v>
      </c>
      <c r="G21" s="13">
        <f t="shared" si="6"/>
        <v>2</v>
      </c>
      <c r="H21" s="13">
        <f t="shared" si="6"/>
        <v>2</v>
      </c>
      <c r="I21" s="13">
        <f t="shared" si="6"/>
        <v>1</v>
      </c>
      <c r="J21" s="13">
        <f t="shared" si="6"/>
        <v>1</v>
      </c>
      <c r="K21" s="13">
        <f t="shared" si="6"/>
        <v>2</v>
      </c>
      <c r="L21" s="13">
        <f t="shared" si="6"/>
        <v>1</v>
      </c>
      <c r="M21" s="13">
        <f t="shared" si="6"/>
        <v>2</v>
      </c>
      <c r="N21" s="13">
        <f t="shared" si="6"/>
        <v>0</v>
      </c>
      <c r="O21" s="13">
        <f t="shared" si="6"/>
        <v>0</v>
      </c>
      <c r="P21" s="13">
        <f t="shared" si="6"/>
        <v>0</v>
      </c>
      <c r="Q21" s="13">
        <f t="shared" si="6"/>
        <v>-1</v>
      </c>
      <c r="R21" s="13">
        <f t="shared" si="6"/>
        <v>2</v>
      </c>
      <c r="S21" s="13">
        <f t="shared" si="6"/>
        <v>0</v>
      </c>
      <c r="T21" s="13">
        <f t="shared" si="6"/>
        <v>-2</v>
      </c>
      <c r="U21" s="13">
        <f t="shared" si="6"/>
        <v>2</v>
      </c>
      <c r="V21" s="13">
        <f t="shared" si="6"/>
        <v>0</v>
      </c>
    </row>
    <row r="22">
      <c r="A22" s="7" t="s">
        <v>30</v>
      </c>
      <c r="C22" s="13">
        <f t="shared" ref="C22:V22" si="7">SUM(C16:C21)</f>
        <v>-6</v>
      </c>
      <c r="D22" s="13">
        <f t="shared" si="7"/>
        <v>9</v>
      </c>
      <c r="E22" s="13">
        <f t="shared" si="7"/>
        <v>4</v>
      </c>
      <c r="F22" s="13">
        <f t="shared" si="7"/>
        <v>11</v>
      </c>
      <c r="G22" s="13">
        <f t="shared" si="7"/>
        <v>-2</v>
      </c>
      <c r="H22" s="13">
        <f t="shared" si="7"/>
        <v>9</v>
      </c>
      <c r="I22" s="13">
        <f t="shared" si="7"/>
        <v>6</v>
      </c>
      <c r="J22" s="13">
        <f t="shared" si="7"/>
        <v>-1</v>
      </c>
      <c r="K22" s="13">
        <f t="shared" si="7"/>
        <v>9</v>
      </c>
      <c r="L22" s="13">
        <f t="shared" si="7"/>
        <v>4</v>
      </c>
      <c r="M22" s="13">
        <f t="shared" si="7"/>
        <v>11</v>
      </c>
      <c r="N22" s="13">
        <f t="shared" si="7"/>
        <v>-7</v>
      </c>
      <c r="O22" s="13">
        <f t="shared" si="7"/>
        <v>10</v>
      </c>
      <c r="P22" s="13">
        <f t="shared" si="7"/>
        <v>9</v>
      </c>
      <c r="Q22" s="13">
        <f t="shared" si="7"/>
        <v>7</v>
      </c>
      <c r="R22" s="13">
        <f t="shared" si="7"/>
        <v>-3</v>
      </c>
      <c r="S22" s="13">
        <f t="shared" si="7"/>
        <v>2</v>
      </c>
      <c r="T22" s="13">
        <f t="shared" si="7"/>
        <v>-3</v>
      </c>
      <c r="U22" s="13">
        <f t="shared" si="7"/>
        <v>-5</v>
      </c>
      <c r="V22" s="13">
        <f t="shared" si="7"/>
        <v>-8</v>
      </c>
    </row>
    <row r="23">
      <c r="A23" s="7" t="s">
        <v>31</v>
      </c>
      <c r="C23" s="13">
        <f t="shared" ref="C23:V23" si="8">C22/6</f>
        <v>-1</v>
      </c>
      <c r="D23" s="13">
        <f t="shared" si="8"/>
        <v>1.5</v>
      </c>
      <c r="E23" s="13">
        <f t="shared" si="8"/>
        <v>0.6666666667</v>
      </c>
      <c r="F23" s="13">
        <f t="shared" si="8"/>
        <v>1.833333333</v>
      </c>
      <c r="G23" s="13">
        <f t="shared" si="8"/>
        <v>-0.3333333333</v>
      </c>
      <c r="H23" s="13">
        <f t="shared" si="8"/>
        <v>1.5</v>
      </c>
      <c r="I23" s="13">
        <f t="shared" si="8"/>
        <v>1</v>
      </c>
      <c r="J23" s="13">
        <f t="shared" si="8"/>
        <v>-0.1666666667</v>
      </c>
      <c r="K23" s="13">
        <f t="shared" si="8"/>
        <v>1.5</v>
      </c>
      <c r="L23" s="13">
        <f t="shared" si="8"/>
        <v>0.6666666667</v>
      </c>
      <c r="M23" s="13">
        <f t="shared" si="8"/>
        <v>1.833333333</v>
      </c>
      <c r="N23" s="13">
        <f t="shared" si="8"/>
        <v>-1.166666667</v>
      </c>
      <c r="O23" s="13">
        <f t="shared" si="8"/>
        <v>1.666666667</v>
      </c>
      <c r="P23" s="13">
        <f t="shared" si="8"/>
        <v>1.5</v>
      </c>
      <c r="Q23" s="13">
        <f t="shared" si="8"/>
        <v>1.166666667</v>
      </c>
      <c r="R23" s="13">
        <f t="shared" si="8"/>
        <v>-0.5</v>
      </c>
      <c r="S23" s="13">
        <f t="shared" si="8"/>
        <v>0.3333333333</v>
      </c>
      <c r="T23" s="13">
        <f t="shared" si="8"/>
        <v>-0.5</v>
      </c>
      <c r="U23" s="13">
        <f t="shared" si="8"/>
        <v>-0.8333333333</v>
      </c>
      <c r="V23" s="13">
        <f t="shared" si="8"/>
        <v>-1.333333333</v>
      </c>
    </row>
    <row r="24">
      <c r="A24" s="7" t="s">
        <v>32</v>
      </c>
      <c r="C24" s="13">
        <f t="shared" ref="C24:V24" si="9"> C22 * C14</f>
        <v>0</v>
      </c>
      <c r="D24" s="13">
        <f t="shared" si="9"/>
        <v>9</v>
      </c>
      <c r="E24" s="13">
        <f t="shared" si="9"/>
        <v>0</v>
      </c>
      <c r="F24" s="13">
        <f t="shared" si="9"/>
        <v>11</v>
      </c>
      <c r="G24" s="13">
        <f t="shared" si="9"/>
        <v>0</v>
      </c>
      <c r="H24" s="13">
        <f t="shared" si="9"/>
        <v>9</v>
      </c>
      <c r="I24" s="13">
        <f t="shared" si="9"/>
        <v>6</v>
      </c>
      <c r="J24" s="13">
        <f t="shared" si="9"/>
        <v>0</v>
      </c>
      <c r="K24" s="13">
        <f t="shared" si="9"/>
        <v>9</v>
      </c>
      <c r="L24" s="13">
        <f t="shared" si="9"/>
        <v>0</v>
      </c>
      <c r="M24" s="13">
        <f t="shared" si="9"/>
        <v>11</v>
      </c>
      <c r="N24" s="13">
        <f t="shared" si="9"/>
        <v>0</v>
      </c>
      <c r="O24" s="13">
        <f t="shared" si="9"/>
        <v>10</v>
      </c>
      <c r="P24" s="13">
        <f t="shared" si="9"/>
        <v>9</v>
      </c>
      <c r="Q24" s="13">
        <f t="shared" si="9"/>
        <v>7</v>
      </c>
      <c r="R24" s="13">
        <f t="shared" si="9"/>
        <v>0</v>
      </c>
      <c r="S24" s="13">
        <f t="shared" si="9"/>
        <v>2</v>
      </c>
      <c r="T24" s="13">
        <f t="shared" si="9"/>
        <v>0</v>
      </c>
      <c r="U24" s="13">
        <f t="shared" si="9"/>
        <v>0</v>
      </c>
      <c r="V24" s="13">
        <f t="shared" si="9"/>
        <v>0</v>
      </c>
    </row>
    <row r="25">
      <c r="A25" s="7" t="s">
        <v>33</v>
      </c>
      <c r="C25" s="13">
        <f t="shared" ref="C25:V25" si="10"> C22 * C15</f>
        <v>-6</v>
      </c>
      <c r="D25" s="13">
        <f t="shared" si="10"/>
        <v>0</v>
      </c>
      <c r="E25" s="13">
        <f t="shared" si="10"/>
        <v>4</v>
      </c>
      <c r="F25" s="13">
        <f t="shared" si="10"/>
        <v>0</v>
      </c>
      <c r="G25" s="13">
        <f t="shared" si="10"/>
        <v>-2</v>
      </c>
      <c r="H25" s="13">
        <f t="shared" si="10"/>
        <v>0</v>
      </c>
      <c r="I25" s="13">
        <f t="shared" si="10"/>
        <v>0</v>
      </c>
      <c r="J25" s="13">
        <f t="shared" si="10"/>
        <v>-1</v>
      </c>
      <c r="K25" s="13">
        <f t="shared" si="10"/>
        <v>0</v>
      </c>
      <c r="L25" s="13">
        <f t="shared" si="10"/>
        <v>4</v>
      </c>
      <c r="M25" s="13">
        <f t="shared" si="10"/>
        <v>0</v>
      </c>
      <c r="N25" s="13">
        <f t="shared" si="10"/>
        <v>-7</v>
      </c>
      <c r="O25" s="13">
        <f t="shared" si="10"/>
        <v>0</v>
      </c>
      <c r="P25" s="13">
        <f t="shared" si="10"/>
        <v>0</v>
      </c>
      <c r="Q25" s="13">
        <f t="shared" si="10"/>
        <v>0</v>
      </c>
      <c r="R25" s="13">
        <f t="shared" si="10"/>
        <v>-3</v>
      </c>
      <c r="S25" s="13">
        <f t="shared" si="10"/>
        <v>0</v>
      </c>
      <c r="T25" s="13">
        <f t="shared" si="10"/>
        <v>-3</v>
      </c>
      <c r="U25" s="13">
        <f t="shared" si="10"/>
        <v>-5</v>
      </c>
      <c r="V25" s="13">
        <f t="shared" si="10"/>
        <v>-8</v>
      </c>
    </row>
    <row r="26">
      <c r="A26" s="7" t="s">
        <v>34</v>
      </c>
      <c r="C26" s="13">
        <f t="shared" ref="C26:V26" si="11">C24/6</f>
        <v>0</v>
      </c>
      <c r="D26" s="13">
        <f t="shared" si="11"/>
        <v>1.5</v>
      </c>
      <c r="E26" s="13">
        <f t="shared" si="11"/>
        <v>0</v>
      </c>
      <c r="F26" s="13">
        <f t="shared" si="11"/>
        <v>1.833333333</v>
      </c>
      <c r="G26" s="13">
        <f t="shared" si="11"/>
        <v>0</v>
      </c>
      <c r="H26" s="13">
        <f t="shared" si="11"/>
        <v>1.5</v>
      </c>
      <c r="I26" s="13">
        <f t="shared" si="11"/>
        <v>1</v>
      </c>
      <c r="J26" s="13">
        <f t="shared" si="11"/>
        <v>0</v>
      </c>
      <c r="K26" s="13">
        <f t="shared" si="11"/>
        <v>1.5</v>
      </c>
      <c r="L26" s="13">
        <f t="shared" si="11"/>
        <v>0</v>
      </c>
      <c r="M26" s="13">
        <f t="shared" si="11"/>
        <v>1.833333333</v>
      </c>
      <c r="N26" s="13">
        <f t="shared" si="11"/>
        <v>0</v>
      </c>
      <c r="O26" s="13">
        <f t="shared" si="11"/>
        <v>1.666666667</v>
      </c>
      <c r="P26" s="13">
        <f t="shared" si="11"/>
        <v>1.5</v>
      </c>
      <c r="Q26" s="13">
        <f t="shared" si="11"/>
        <v>1.166666667</v>
      </c>
      <c r="R26" s="13">
        <f t="shared" si="11"/>
        <v>0</v>
      </c>
      <c r="S26" s="13">
        <f t="shared" si="11"/>
        <v>0.3333333333</v>
      </c>
      <c r="T26" s="13">
        <f t="shared" si="11"/>
        <v>0</v>
      </c>
      <c r="U26" s="13">
        <f t="shared" si="11"/>
        <v>0</v>
      </c>
      <c r="V26" s="13">
        <f t="shared" si="11"/>
        <v>0</v>
      </c>
    </row>
    <row r="27">
      <c r="A27" s="7" t="s">
        <v>35</v>
      </c>
      <c r="B27" s="14"/>
      <c r="C27" s="13">
        <f t="shared" ref="C27:V27" si="12">C25/6</f>
        <v>-1</v>
      </c>
      <c r="D27" s="13">
        <f t="shared" si="12"/>
        <v>0</v>
      </c>
      <c r="E27" s="13">
        <f t="shared" si="12"/>
        <v>0.6666666667</v>
      </c>
      <c r="F27" s="13">
        <f t="shared" si="12"/>
        <v>0</v>
      </c>
      <c r="G27" s="13">
        <f t="shared" si="12"/>
        <v>-0.3333333333</v>
      </c>
      <c r="H27" s="13">
        <f t="shared" si="12"/>
        <v>0</v>
      </c>
      <c r="I27" s="13">
        <f t="shared" si="12"/>
        <v>0</v>
      </c>
      <c r="J27" s="13">
        <f t="shared" si="12"/>
        <v>-0.1666666667</v>
      </c>
      <c r="K27" s="13">
        <f t="shared" si="12"/>
        <v>0</v>
      </c>
      <c r="L27" s="13">
        <f t="shared" si="12"/>
        <v>0.6666666667</v>
      </c>
      <c r="M27" s="13">
        <f t="shared" si="12"/>
        <v>0</v>
      </c>
      <c r="N27" s="13">
        <f t="shared" si="12"/>
        <v>-1.166666667</v>
      </c>
      <c r="O27" s="13">
        <f t="shared" si="12"/>
        <v>0</v>
      </c>
      <c r="P27" s="13">
        <f t="shared" si="12"/>
        <v>0</v>
      </c>
      <c r="Q27" s="13">
        <f t="shared" si="12"/>
        <v>0</v>
      </c>
      <c r="R27" s="13">
        <f t="shared" si="12"/>
        <v>-0.5</v>
      </c>
      <c r="S27" s="13">
        <f t="shared" si="12"/>
        <v>0</v>
      </c>
      <c r="T27" s="13">
        <f t="shared" si="12"/>
        <v>-0.5</v>
      </c>
      <c r="U27" s="13">
        <f t="shared" si="12"/>
        <v>-0.8333333333</v>
      </c>
      <c r="V27" s="13">
        <f t="shared" si="12"/>
        <v>-1.333333333</v>
      </c>
    </row>
    <row r="28">
      <c r="A28" s="7" t="s">
        <v>36</v>
      </c>
      <c r="B28" s="15">
        <f t="shared" ref="B28:B29" si="13">SUM(C24:V24)/10/6</f>
        <v>1.383333333</v>
      </c>
    </row>
    <row r="29">
      <c r="A29" s="7" t="s">
        <v>37</v>
      </c>
      <c r="B29" s="16">
        <f t="shared" si="13"/>
        <v>-0.45</v>
      </c>
    </row>
    <row r="30">
      <c r="A30" s="7" t="s">
        <v>38</v>
      </c>
      <c r="B30" s="13">
        <f>STDEV(D26,F26,H26,I26,K26,M26,O26,Q26,P26,S26)</f>
        <v>0.4516772583</v>
      </c>
    </row>
    <row r="31">
      <c r="A31" s="7" t="s">
        <v>39</v>
      </c>
      <c r="B31" s="13">
        <f>STDEV(C27,E27,J27,L27,N27,R27,T27,U27,V27)</f>
        <v>0.7349309197</v>
      </c>
    </row>
    <row r="32">
      <c r="A32" s="7" t="s">
        <v>40</v>
      </c>
      <c r="B32" s="17">
        <f>STDEV(C23:V23)</f>
        <v>1.099707563</v>
      </c>
    </row>
    <row r="33">
      <c r="A33" s="7"/>
      <c r="B33" s="17"/>
    </row>
    <row r="34">
      <c r="A34" s="7" t="s">
        <v>25</v>
      </c>
      <c r="B34" s="7">
        <v>2.0</v>
      </c>
    </row>
    <row r="35">
      <c r="A35" s="7" t="s">
        <v>24</v>
      </c>
      <c r="B35" s="7">
        <v>1.0</v>
      </c>
    </row>
    <row r="36">
      <c r="A36" s="7" t="s">
        <v>26</v>
      </c>
      <c r="B36" s="7">
        <v>0.0</v>
      </c>
    </row>
    <row r="37">
      <c r="A37" s="7" t="s">
        <v>23</v>
      </c>
      <c r="B37" s="7">
        <v>-1.0</v>
      </c>
    </row>
    <row r="38">
      <c r="A38" s="7" t="s">
        <v>27</v>
      </c>
      <c r="B38" s="7">
        <v>-2.0</v>
      </c>
    </row>
    <row r="42">
      <c r="A42" s="7" t="s">
        <v>29</v>
      </c>
      <c r="B42" s="7">
        <v>1.0</v>
      </c>
    </row>
    <row r="43">
      <c r="A43" s="7" t="s">
        <v>28</v>
      </c>
      <c r="B43" s="7">
        <v>0.0</v>
      </c>
    </row>
    <row r="46">
      <c r="A46" s="7" t="s">
        <v>29</v>
      </c>
      <c r="B46" s="7">
        <v>0.0</v>
      </c>
    </row>
    <row r="47">
      <c r="A47" s="7" t="s">
        <v>28</v>
      </c>
      <c r="B47" s="7">
        <v>1.0</v>
      </c>
    </row>
  </sheetData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