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3010" windowHeight="7800" activeTab="1"/>
  </bookViews>
  <sheets>
    <sheet name="Patch 36" sheetId="1" r:id="rId1"/>
    <sheet name="Patch 145" sheetId="2" r:id="rId2"/>
    <sheet name="Oth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E20" i="2"/>
  <c r="E19" i="2"/>
  <c r="F18" i="2"/>
  <c r="E18" i="2"/>
  <c r="I13" i="1" l="1"/>
  <c r="I12" i="1"/>
  <c r="H12" i="2"/>
  <c r="E13" i="2"/>
  <c r="E12" i="2"/>
  <c r="E14" i="2" l="1"/>
  <c r="G14" i="1" l="1"/>
  <c r="F14" i="1"/>
  <c r="E14" i="1"/>
  <c r="M12" i="1"/>
  <c r="L12" i="1"/>
  <c r="K12" i="1"/>
  <c r="G12" i="1"/>
  <c r="G13" i="1" s="1"/>
  <c r="F12" i="1"/>
  <c r="F13" i="1" s="1"/>
  <c r="E12" i="1"/>
  <c r="E13" i="1" s="1"/>
  <c r="L12" i="2"/>
  <c r="M12" i="2"/>
  <c r="K12" i="2"/>
  <c r="I12" i="2"/>
  <c r="J12" i="2"/>
  <c r="F14" i="2"/>
  <c r="G14" i="2"/>
  <c r="H25" i="1"/>
  <c r="I25" i="1"/>
  <c r="G25" i="1"/>
  <c r="F13" i="2"/>
  <c r="G13" i="2"/>
  <c r="C22" i="1"/>
  <c r="H12" i="1" l="1"/>
  <c r="J12" i="1"/>
  <c r="H11" i="2"/>
  <c r="F12" i="2" l="1"/>
  <c r="G12" i="2"/>
  <c r="E11" i="2" l="1"/>
  <c r="H11" i="1"/>
  <c r="D14" i="2"/>
  <c r="C14" i="2"/>
  <c r="B14" i="2"/>
  <c r="D12" i="2"/>
  <c r="D13" i="2" s="1"/>
  <c r="C12" i="2"/>
  <c r="C13" i="2" s="1"/>
  <c r="B12" i="2"/>
  <c r="B13" i="2" s="1"/>
  <c r="M11" i="2"/>
  <c r="L11" i="2"/>
  <c r="K11" i="2"/>
  <c r="J11" i="2"/>
  <c r="I11" i="2"/>
  <c r="G11" i="2"/>
  <c r="F11" i="2"/>
  <c r="AQ5" i="2"/>
  <c r="AP5" i="2"/>
  <c r="AO5" i="2"/>
  <c r="AN5" i="2"/>
  <c r="AM5" i="2"/>
  <c r="AL5" i="2"/>
  <c r="AK5" i="2"/>
  <c r="AJ5" i="2"/>
  <c r="AI5" i="2"/>
  <c r="AH5" i="2"/>
  <c r="AG5" i="2"/>
  <c r="AF5" i="2"/>
  <c r="AG5" i="1"/>
  <c r="AH5" i="1"/>
  <c r="AI5" i="1"/>
  <c r="AJ5" i="1"/>
  <c r="AK5" i="1"/>
  <c r="AL5" i="1"/>
  <c r="AM5" i="1"/>
  <c r="AN5" i="1"/>
  <c r="AO5" i="1"/>
  <c r="AP5" i="1"/>
  <c r="AQ5" i="1"/>
  <c r="AF5" i="1"/>
  <c r="L11" i="1"/>
  <c r="M11" i="1"/>
  <c r="K11" i="1"/>
  <c r="C14" i="1"/>
  <c r="D14" i="1"/>
  <c r="C13" i="1"/>
  <c r="B14" i="1"/>
  <c r="C12" i="1"/>
  <c r="D12" i="1"/>
  <c r="D13" i="1" s="1"/>
  <c r="B12" i="1"/>
  <c r="B13" i="1" s="1"/>
  <c r="F11" i="1"/>
  <c r="I11" i="1" s="1"/>
  <c r="G11" i="1"/>
  <c r="J11" i="1" s="1"/>
  <c r="E11" i="1"/>
</calcChain>
</file>

<file path=xl/sharedStrings.xml><?xml version="1.0" encoding="utf-8"?>
<sst xmlns="http://schemas.openxmlformats.org/spreadsheetml/2006/main" count="171" uniqueCount="17">
  <si>
    <t>Playstation</t>
  </si>
  <si>
    <t>Row1</t>
  </si>
  <si>
    <t>Row2</t>
  </si>
  <si>
    <t>Row3</t>
  </si>
  <si>
    <t>Row4</t>
  </si>
  <si>
    <t>X</t>
  </si>
  <si>
    <t>Y</t>
  </si>
  <si>
    <t>Z</t>
  </si>
  <si>
    <t>Col1</t>
  </si>
  <si>
    <t>Col2</t>
  </si>
  <si>
    <t>Col3</t>
  </si>
  <si>
    <t>Col4</t>
  </si>
  <si>
    <t>Xbox</t>
  </si>
  <si>
    <t>Playstation WM</t>
  </si>
  <si>
    <t>Works</t>
  </si>
  <si>
    <t>Works On This Patch</t>
  </si>
  <si>
    <t>https://web.archive.org/web/20021105121623id_/http://www.gamasutra.com:80/gdc2002/features/rayner/rayner_pfv.htm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</si>
</sst>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5" applyNumberFormat="0" applyAlignment="0" applyProtection="0"/>
  </cellStyleXfs>
  <cellXfs count="11">
    <xf numFmtId="0" fontId="0" fillId="0" borderId="0" xfId="0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1" applyBorder="1"/>
    <xf numFmtId="0" fontId="1" fillId="2" borderId="0" xfId="1"/>
    <xf numFmtId="0" fontId="2" fillId="3" borderId="0" xfId="2"/>
    <xf numFmtId="0" fontId="3" fillId="4" borderId="5" xfId="3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11</xdr:row>
      <xdr:rowOff>85725</xdr:rowOff>
    </xdr:from>
    <xdr:to>
      <xdr:col>17</xdr:col>
      <xdr:colOff>171450</xdr:colOff>
      <xdr:row>20</xdr:row>
      <xdr:rowOff>19050</xdr:rowOff>
    </xdr:to>
    <xdr:sp macro="" textlink="">
      <xdr:nvSpPr>
        <xdr:cNvPr id="3" name="TextBox 2"/>
        <xdr:cNvSpPr txBox="1"/>
      </xdr:nvSpPr>
      <xdr:spPr>
        <a:xfrm>
          <a:off x="8848725" y="2181225"/>
          <a:ext cx="2314575" cy="164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I'm</a:t>
          </a:r>
          <a:r>
            <a:rPr lang="en-AU" sz="1100" baseline="0"/>
            <a:t> pretty sure these only work cause of most of the values being = 0 thus making the equation work no issues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32</xdr:row>
      <xdr:rowOff>28574</xdr:rowOff>
    </xdr:from>
    <xdr:ext cx="5200650" cy="1470146"/>
    <xdr:sp macro="" textlink="">
      <xdr:nvSpPr>
        <xdr:cNvPr id="2" name="TextBox 1"/>
        <xdr:cNvSpPr txBox="1"/>
      </xdr:nvSpPr>
      <xdr:spPr>
        <a:xfrm>
          <a:off x="28575" y="6124574"/>
          <a:ext cx="5200650" cy="1470146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AU" sz="1100"/>
            <a:t>Row 1 Collum 1 is the control Point</a:t>
          </a:r>
          <a:r>
            <a:rPr lang="en-AU" sz="1100" baseline="0"/>
            <a:t> Everything is based around that as 0,0</a:t>
          </a:r>
          <a:br>
            <a:rPr lang="en-AU" sz="1100" baseline="0"/>
          </a:br>
          <a:r>
            <a:rPr lang="en-AU" sz="1100" baseline="0"/>
            <a:t>Eq1 R1C1 + R1C2/3 = PR1C2</a:t>
          </a:r>
          <a:br>
            <a:rPr lang="en-AU" sz="1100" baseline="0"/>
          </a:br>
          <a:r>
            <a:rPr lang="en-AU" sz="1100" baseline="0"/>
            <a:t>Eq2 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PR1C2</a:t>
          </a:r>
          <a:r>
            <a:rPr lang="en-AU" sz="1100" baseline="0"/>
            <a:t> + R1C2/3 + R1C3/3 = PR1C3</a:t>
          </a:r>
          <a:br>
            <a:rPr lang="en-AU" sz="1100" baseline="0"/>
          </a:br>
          <a:r>
            <a:rPr lang="en-AU" sz="1100" baseline="0"/>
            <a:t>Eq3 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R1C1</a:t>
          </a:r>
          <a:r>
            <a:rPr lang="en-AU" sz="1100" baseline="0"/>
            <a:t> + (R2C1 + 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R1C2 + R2C2/3</a:t>
          </a:r>
          <a:r>
            <a:rPr lang="en-AU" sz="1100" baseline="0"/>
            <a:t>)/3 = P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R2C2</a:t>
          </a:r>
          <a:b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Eq5 PR2C1 + (R2C1+R3C1 + (R2C2+R3C2)/3)/3 = PR3C2</a:t>
          </a:r>
          <a:b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Eq6 PR4C1 + (R1C2+R2C2+R3C2+R4C2)/3 = PR4C2</a:t>
          </a:r>
          <a:r>
            <a:rPr lang="en-AU" sz="1100" baseline="0"/>
            <a:t/>
          </a:r>
          <a:br>
            <a:rPr lang="en-AU" sz="1100" baseline="0"/>
          </a:br>
          <a:r>
            <a:rPr lang="en-AU" sz="1100" baseline="0"/>
            <a:t/>
          </a:r>
          <a:br>
            <a:rPr lang="en-AU" sz="1100" baseline="0"/>
          </a:b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Eq4 C + P2 +P3 +P4 = PP4</a:t>
          </a:r>
          <a:endParaRPr lang="en-AU" sz="11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workbookViewId="0">
      <selection activeCell="I20" sqref="I20"/>
    </sheetView>
  </sheetViews>
  <sheetFormatPr defaultRowHeight="15" x14ac:dyDescent="0.25"/>
  <cols>
    <col min="1" max="1" width="15" customWidth="1"/>
    <col min="2" max="4" width="9.7109375" bestFit="1" customWidth="1"/>
    <col min="5" max="5" width="9" bestFit="1" customWidth="1"/>
    <col min="6" max="7" width="9.7109375" bestFit="1" customWidth="1"/>
    <col min="8" max="8" width="9" bestFit="1" customWidth="1"/>
    <col min="9" max="9" width="9.42578125" customWidth="1"/>
    <col min="10" max="11" width="9.7109375" bestFit="1" customWidth="1"/>
    <col min="12" max="12" width="8.7109375" bestFit="1" customWidth="1"/>
    <col min="13" max="13" width="9.7109375" bestFit="1" customWidth="1"/>
    <col min="16" max="17" width="8.7109375" bestFit="1" customWidth="1"/>
    <col min="18" max="18" width="9.7109375" bestFit="1" customWidth="1"/>
  </cols>
  <sheetData>
    <row r="1" spans="1:43" x14ac:dyDescent="0.25">
      <c r="A1" t="s">
        <v>0</v>
      </c>
      <c r="B1" t="s">
        <v>8</v>
      </c>
      <c r="E1" t="s">
        <v>9</v>
      </c>
      <c r="H1" t="s">
        <v>10</v>
      </c>
      <c r="K1" t="s">
        <v>11</v>
      </c>
      <c r="O1" t="s">
        <v>12</v>
      </c>
      <c r="P1" t="s">
        <v>8</v>
      </c>
      <c r="S1" t="s">
        <v>9</v>
      </c>
      <c r="V1" t="s">
        <v>10</v>
      </c>
      <c r="Y1" t="s">
        <v>11</v>
      </c>
    </row>
    <row r="2" spans="1:43" x14ac:dyDescent="0.25">
      <c r="B2" t="s">
        <v>5</v>
      </c>
      <c r="C2" t="s">
        <v>6</v>
      </c>
      <c r="D2" t="s">
        <v>7</v>
      </c>
      <c r="E2" t="s">
        <v>5</v>
      </c>
      <c r="F2" t="s">
        <v>6</v>
      </c>
      <c r="G2" t="s">
        <v>7</v>
      </c>
      <c r="H2" t="s">
        <v>5</v>
      </c>
      <c r="I2" t="s">
        <v>6</v>
      </c>
      <c r="J2" t="s">
        <v>7</v>
      </c>
      <c r="K2" t="s">
        <v>5</v>
      </c>
      <c r="L2" t="s">
        <v>6</v>
      </c>
      <c r="M2" t="s">
        <v>7</v>
      </c>
      <c r="P2" t="s">
        <v>5</v>
      </c>
      <c r="Q2" t="s">
        <v>6</v>
      </c>
      <c r="R2" t="s">
        <v>7</v>
      </c>
      <c r="S2" t="s">
        <v>5</v>
      </c>
      <c r="T2" t="s">
        <v>6</v>
      </c>
      <c r="U2" t="s">
        <v>7</v>
      </c>
      <c r="V2" t="s">
        <v>5</v>
      </c>
      <c r="W2" t="s">
        <v>6</v>
      </c>
      <c r="X2" t="s">
        <v>7</v>
      </c>
      <c r="Y2" t="s">
        <v>5</v>
      </c>
      <c r="Z2" t="s">
        <v>6</v>
      </c>
      <c r="AA2" t="s">
        <v>7</v>
      </c>
      <c r="AE2" t="s">
        <v>12</v>
      </c>
      <c r="AF2" t="s">
        <v>8</v>
      </c>
      <c r="AI2" t="s">
        <v>9</v>
      </c>
      <c r="AL2" t="s">
        <v>10</v>
      </c>
      <c r="AO2" t="s">
        <v>11</v>
      </c>
    </row>
    <row r="3" spans="1:43" x14ac:dyDescent="0.25">
      <c r="A3" t="s">
        <v>1</v>
      </c>
      <c r="B3" s="1">
        <v>-1502.1690000000001</v>
      </c>
      <c r="C3" s="2">
        <v>-212.81049999999999</v>
      </c>
      <c r="D3" s="3">
        <v>-2612.5439999999999</v>
      </c>
      <c r="E3" s="10">
        <v>2422.241</v>
      </c>
      <c r="F3" s="10">
        <v>3.0201669999999998</v>
      </c>
      <c r="G3" s="10">
        <v>-23.488430000000001</v>
      </c>
      <c r="H3" s="10">
        <v>162.64769999999999</v>
      </c>
      <c r="I3" s="10">
        <v>-3.4883739999999999</v>
      </c>
      <c r="J3" s="10">
        <v>27.129940000000001</v>
      </c>
      <c r="K3" s="10">
        <v>-582.51199999999994</v>
      </c>
      <c r="L3" s="10">
        <v>1.3188599999999999</v>
      </c>
      <c r="M3" s="10">
        <v>-10.257149999999999</v>
      </c>
      <c r="O3" t="s">
        <v>1</v>
      </c>
      <c r="P3" s="1">
        <v>-1502.17</v>
      </c>
      <c r="Q3" s="2">
        <v>-212.81</v>
      </c>
      <c r="R3" s="3">
        <v>-2612.5439999999999</v>
      </c>
      <c r="S3" s="1">
        <v>-694.75599999999997</v>
      </c>
      <c r="T3" s="2">
        <v>-211.804</v>
      </c>
      <c r="U3" s="3">
        <v>-2620.37</v>
      </c>
      <c r="V3" s="1">
        <v>166.87</v>
      </c>
      <c r="W3" s="2">
        <v>-211.96</v>
      </c>
      <c r="X3" s="3">
        <v>-2619.1999999999998</v>
      </c>
      <c r="Y3" s="1">
        <v>500.20699999999999</v>
      </c>
      <c r="Z3" s="2">
        <v>-211.96</v>
      </c>
      <c r="AA3" s="3">
        <v>-2619.1999999999998</v>
      </c>
      <c r="AF3" t="s">
        <v>5</v>
      </c>
      <c r="AG3" t="s">
        <v>6</v>
      </c>
      <c r="AH3" t="s">
        <v>7</v>
      </c>
      <c r="AI3" t="s">
        <v>5</v>
      </c>
      <c r="AJ3" t="s">
        <v>6</v>
      </c>
      <c r="AK3" t="s">
        <v>7</v>
      </c>
      <c r="AL3" t="s">
        <v>5</v>
      </c>
      <c r="AM3" t="s">
        <v>6</v>
      </c>
      <c r="AN3" t="s">
        <v>7</v>
      </c>
      <c r="AO3" t="s">
        <v>5</v>
      </c>
      <c r="AP3" t="s">
        <v>6</v>
      </c>
      <c r="AQ3" t="s">
        <v>7</v>
      </c>
    </row>
    <row r="4" spans="1:43" x14ac:dyDescent="0.25">
      <c r="A4" t="s">
        <v>2</v>
      </c>
      <c r="B4" s="10">
        <v>0</v>
      </c>
      <c r="C4" s="10">
        <v>347.92469999999997</v>
      </c>
      <c r="D4" s="10">
        <v>-2705.8449999999998</v>
      </c>
      <c r="E4" s="10">
        <v>0</v>
      </c>
      <c r="F4" s="10">
        <v>-9.0605019999999996</v>
      </c>
      <c r="G4" s="10">
        <v>70.465280000000007</v>
      </c>
      <c r="H4" s="10">
        <v>0</v>
      </c>
      <c r="I4" s="10">
        <v>10.465120000000001</v>
      </c>
      <c r="J4" s="10">
        <v>-81.389809999999997</v>
      </c>
      <c r="K4" s="10">
        <v>0</v>
      </c>
      <c r="L4" s="10">
        <v>-3.9565800000000002</v>
      </c>
      <c r="M4" s="10">
        <v>30.771450000000002</v>
      </c>
      <c r="O4" t="s">
        <v>2</v>
      </c>
      <c r="P4" s="1">
        <v>-1502.17</v>
      </c>
      <c r="Q4" s="2">
        <v>-96.835599999999999</v>
      </c>
      <c r="R4" s="3">
        <v>-3514.49</v>
      </c>
      <c r="S4" s="1">
        <v>-694.75599999999997</v>
      </c>
      <c r="T4" s="2">
        <v>-96.835599999999999</v>
      </c>
      <c r="U4" s="3">
        <v>-3514.49</v>
      </c>
      <c r="V4" s="1">
        <v>166.87</v>
      </c>
      <c r="W4" s="2">
        <v>-96.835599999999999</v>
      </c>
      <c r="X4" s="3">
        <v>-3514.5</v>
      </c>
      <c r="Y4" s="1">
        <v>500.20699999999999</v>
      </c>
      <c r="Z4" s="2">
        <v>-96.835599999999999</v>
      </c>
      <c r="AA4" s="3">
        <v>-3514.5</v>
      </c>
      <c r="AE4" t="s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 t="s">
        <v>3</v>
      </c>
      <c r="B5" s="10">
        <v>0</v>
      </c>
      <c r="C5" s="10">
        <v>-347.92469999999997</v>
      </c>
      <c r="D5" s="10">
        <v>-223.1157</v>
      </c>
      <c r="E5" s="10">
        <v>0</v>
      </c>
      <c r="F5" s="10">
        <v>9.0605019999999996</v>
      </c>
      <c r="G5" s="10">
        <v>-70.465280000000007</v>
      </c>
      <c r="H5" s="10">
        <v>0</v>
      </c>
      <c r="I5" s="10">
        <v>-10.465120000000001</v>
      </c>
      <c r="J5" s="10">
        <v>81.389809999999997</v>
      </c>
      <c r="K5" s="10">
        <v>-354.1377</v>
      </c>
      <c r="L5" s="10">
        <v>3.9565800000000002</v>
      </c>
      <c r="M5" s="10">
        <v>-30.771450000000002</v>
      </c>
      <c r="O5" t="s">
        <v>3</v>
      </c>
      <c r="P5" s="1">
        <v>-1502.17</v>
      </c>
      <c r="Q5" s="2">
        <v>-96.835599999999999</v>
      </c>
      <c r="R5" s="3">
        <v>-4490.8100000000004</v>
      </c>
      <c r="S5" s="1">
        <v>-694.75599999999997</v>
      </c>
      <c r="T5" s="2">
        <v>-96.835599999999999</v>
      </c>
      <c r="U5" s="3">
        <v>-4490.8100000000004</v>
      </c>
      <c r="V5" s="1">
        <v>166.87</v>
      </c>
      <c r="W5" s="2">
        <v>-96.835599999999999</v>
      </c>
      <c r="X5" s="3">
        <v>-4490.8100000000004</v>
      </c>
      <c r="Y5" s="1">
        <v>382.161</v>
      </c>
      <c r="Z5" s="2">
        <v>-96.835599999999999</v>
      </c>
      <c r="AA5" s="3">
        <v>-4490.8100000000004</v>
      </c>
      <c r="AE5" t="s">
        <v>2</v>
      </c>
      <c r="AF5">
        <f t="shared" ref="AF5:AQ5" si="0">-(P3-P4)</f>
        <v>0</v>
      </c>
      <c r="AG5">
        <f t="shared" si="0"/>
        <v>115.9744</v>
      </c>
      <c r="AH5">
        <f t="shared" si="0"/>
        <v>-901.94599999999991</v>
      </c>
      <c r="AI5">
        <f t="shared" si="0"/>
        <v>0</v>
      </c>
      <c r="AJ5">
        <f t="shared" si="0"/>
        <v>114.9684</v>
      </c>
      <c r="AK5">
        <f t="shared" si="0"/>
        <v>-894.11999999999989</v>
      </c>
      <c r="AL5">
        <f t="shared" si="0"/>
        <v>0</v>
      </c>
      <c r="AM5">
        <f t="shared" si="0"/>
        <v>115.12440000000001</v>
      </c>
      <c r="AN5">
        <f t="shared" si="0"/>
        <v>-895.30000000000018</v>
      </c>
      <c r="AO5">
        <f t="shared" si="0"/>
        <v>0</v>
      </c>
      <c r="AP5">
        <f t="shared" si="0"/>
        <v>115.12440000000001</v>
      </c>
      <c r="AQ5">
        <f t="shared" si="0"/>
        <v>-895.30000000000018</v>
      </c>
    </row>
    <row r="6" spans="1:43" x14ac:dyDescent="0.25">
      <c r="A6" t="s">
        <v>4</v>
      </c>
      <c r="B6" s="10">
        <v>0</v>
      </c>
      <c r="C6" s="10">
        <v>115.97490000000001</v>
      </c>
      <c r="D6" s="10">
        <v>433.74459999999999</v>
      </c>
      <c r="E6" s="10">
        <v>0</v>
      </c>
      <c r="F6" s="10">
        <v>-3.0201669999999998</v>
      </c>
      <c r="G6" s="10">
        <v>23.488430000000001</v>
      </c>
      <c r="H6" s="10">
        <v>0</v>
      </c>
      <c r="I6" s="10">
        <v>3.4883739999999999</v>
      </c>
      <c r="J6" s="10">
        <v>-27.129940000000001</v>
      </c>
      <c r="K6" s="10">
        <v>354.1377</v>
      </c>
      <c r="L6" s="10">
        <v>-1.3188599999999999</v>
      </c>
      <c r="M6" s="10">
        <v>10.257149999999999</v>
      </c>
      <c r="O6" t="s">
        <v>4</v>
      </c>
      <c r="P6" s="1">
        <v>-1502.17</v>
      </c>
      <c r="Q6" s="2">
        <v>-96.835599999999999</v>
      </c>
      <c r="R6" s="3">
        <v>-5107.76</v>
      </c>
      <c r="S6" s="1">
        <v>-694.75599999999997</v>
      </c>
      <c r="T6" s="2">
        <v>-96.835599999999999</v>
      </c>
      <c r="U6" s="3">
        <v>-5107.76</v>
      </c>
      <c r="V6" s="1">
        <v>166.87</v>
      </c>
      <c r="W6" s="2">
        <v>-96.835599999999999</v>
      </c>
      <c r="X6" s="3">
        <v>-5107.76</v>
      </c>
      <c r="Y6" s="1">
        <v>500.20699999999999</v>
      </c>
      <c r="Z6" s="2">
        <v>-96.835599999999999</v>
      </c>
      <c r="AA6" s="3">
        <v>-5107.76</v>
      </c>
      <c r="AE6" t="s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AE7" t="s">
        <v>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9" spans="1:43" x14ac:dyDescent="0.25">
      <c r="A9" t="s">
        <v>13</v>
      </c>
      <c r="B9" t="s">
        <v>8</v>
      </c>
      <c r="E9" t="s">
        <v>9</v>
      </c>
      <c r="H9" t="s">
        <v>10</v>
      </c>
      <c r="K9" t="s">
        <v>11</v>
      </c>
    </row>
    <row r="10" spans="1:43" x14ac:dyDescent="0.25">
      <c r="B10" t="s">
        <v>5</v>
      </c>
      <c r="C10" t="s">
        <v>6</v>
      </c>
      <c r="D10" t="s">
        <v>7</v>
      </c>
      <c r="E10" t="s">
        <v>5</v>
      </c>
      <c r="F10" t="s">
        <v>6</v>
      </c>
      <c r="G10" t="s">
        <v>7</v>
      </c>
      <c r="H10" t="s">
        <v>5</v>
      </c>
      <c r="I10" t="s">
        <v>6</v>
      </c>
      <c r="J10" t="s">
        <v>7</v>
      </c>
      <c r="K10" t="s">
        <v>5</v>
      </c>
      <c r="L10" t="s">
        <v>6</v>
      </c>
      <c r="M10" t="s">
        <v>7</v>
      </c>
    </row>
    <row r="11" spans="1:43" x14ac:dyDescent="0.25">
      <c r="A11" t="s">
        <v>1</v>
      </c>
      <c r="B11" s="1">
        <v>-1502.1690000000001</v>
      </c>
      <c r="C11" s="2">
        <v>-212.81049999999999</v>
      </c>
      <c r="D11" s="3">
        <v>-2612.5439999999999</v>
      </c>
      <c r="E11" s="1">
        <f>B11+E3/3</f>
        <v>-694.7553333333334</v>
      </c>
      <c r="F11" s="1">
        <f>C11+F3/3</f>
        <v>-211.80377766666666</v>
      </c>
      <c r="G11" s="1">
        <f>D11+G3/3</f>
        <v>-2620.3734766666666</v>
      </c>
      <c r="H11" s="1">
        <f>E11+(E3+H3)/3</f>
        <v>166.87423333333322</v>
      </c>
      <c r="I11" s="1">
        <f>F11+(F3+I3)/3</f>
        <v>-211.95984666666666</v>
      </c>
      <c r="J11" s="1">
        <f>G11+(G3+J3)/3</f>
        <v>-2619.1596399999999</v>
      </c>
      <c r="K11" s="1">
        <f>B3+E3+H3+K3</f>
        <v>500.20769999999993</v>
      </c>
      <c r="L11" s="1">
        <f>C3+F3+I3+L3</f>
        <v>-211.959847</v>
      </c>
      <c r="M11" s="1">
        <f>D3+G3+J3+M3</f>
        <v>-2619.1596399999999</v>
      </c>
    </row>
    <row r="12" spans="1:43" x14ac:dyDescent="0.25">
      <c r="A12" t="s">
        <v>2</v>
      </c>
      <c r="B12" s="1">
        <f>B11+B4/3</f>
        <v>-1502.1690000000001</v>
      </c>
      <c r="C12" s="1">
        <f>C11+C4/3</f>
        <v>-96.835599999999999</v>
      </c>
      <c r="D12" s="7">
        <f>D11+D4/3</f>
        <v>-3514.4923333333331</v>
      </c>
      <c r="E12" s="1">
        <f>B11+(B4+E3+E4/3)/3</f>
        <v>-694.7553333333334</v>
      </c>
      <c r="F12" s="1">
        <f>C11+(C4+F3+F4/3)/3</f>
        <v>-96.835600111111106</v>
      </c>
      <c r="G12" s="1">
        <f>D11+(D4+G3+G4/3)/3</f>
        <v>-3514.4923344444442</v>
      </c>
      <c r="H12" s="8">
        <f>E12+(E3+H3+(E4 + H4)/3)/3</f>
        <v>166.87423333333322</v>
      </c>
      <c r="I12" s="8">
        <f>F12+(F3+I3+(F4 + I4)/3)/3</f>
        <v>-96.835600444444438</v>
      </c>
      <c r="J12" s="8">
        <f>G12+(G3+J3+(G4 + J4)/3)/3</f>
        <v>-3514.4923344444442</v>
      </c>
      <c r="K12" s="1">
        <f>K11+(B4+E4+H4+K4)/3</f>
        <v>500.20769999999993</v>
      </c>
      <c r="L12" s="1">
        <f>L11+(C4+F4+I4+L4)/3</f>
        <v>-96.835600999999983</v>
      </c>
      <c r="M12" s="1">
        <f>M11+(D4+G4+J4+M4)/3</f>
        <v>-3514.4923333333331</v>
      </c>
    </row>
    <row r="13" spans="1:43" x14ac:dyDescent="0.25">
      <c r="A13" t="s">
        <v>3</v>
      </c>
      <c r="B13" s="1">
        <f>B12+(B4+B5)/3</f>
        <v>-1502.1690000000001</v>
      </c>
      <c r="C13" s="1">
        <f>C12+(C4+C5)/3</f>
        <v>-96.835599999999999</v>
      </c>
      <c r="D13" s="1">
        <f>D12+(D4+D5)/3</f>
        <v>-4490.8125666666665</v>
      </c>
      <c r="E13" s="8">
        <f>E12+(B4+B5+(E4 + E5)/3)/3</f>
        <v>-694.7553333333334</v>
      </c>
      <c r="F13" s="8">
        <f>F12+(C4+C5+(F4 + F5)/3)/3</f>
        <v>-96.835600111111106</v>
      </c>
      <c r="G13" s="8">
        <f>G12+(D4+D5+(G4 + G5)/3)/3</f>
        <v>-4490.8125677777771</v>
      </c>
      <c r="H13" s="4"/>
      <c r="I13" s="8">
        <f>(F3+I3+(F4 + I4+F5+I5)/3)/3</f>
        <v>-0.15606900000000001</v>
      </c>
      <c r="J13" s="5"/>
      <c r="K13" s="4"/>
      <c r="L13" s="5"/>
      <c r="M13" s="6"/>
    </row>
    <row r="14" spans="1:43" x14ac:dyDescent="0.25">
      <c r="A14" t="s">
        <v>4</v>
      </c>
      <c r="B14" s="1">
        <f>B3+B4+B5+B6</f>
        <v>-1502.1690000000001</v>
      </c>
      <c r="C14" s="1">
        <f>C3+C4+C5+C6</f>
        <v>-96.835599999999985</v>
      </c>
      <c r="D14" s="1">
        <f>D3+D4+D5+D6</f>
        <v>-5107.7600999999995</v>
      </c>
      <c r="E14" s="1">
        <f>B14+(E3+E4+E5+E6)/3</f>
        <v>-694.7553333333334</v>
      </c>
      <c r="F14" s="1">
        <f>C14+(F3+F4+F5+F6)/3</f>
        <v>-96.835599999999985</v>
      </c>
      <c r="G14" s="1">
        <f>D14+(G3+G4+G5+G6)/3</f>
        <v>-5107.7600999999995</v>
      </c>
      <c r="H14" s="4"/>
      <c r="I14" s="5"/>
      <c r="J14" s="6"/>
      <c r="K14" s="4"/>
      <c r="L14" s="5"/>
      <c r="M14" s="6"/>
    </row>
    <row r="22" spans="3:9" x14ac:dyDescent="0.25">
      <c r="C22">
        <f>E11+(E3*0)+(E4/2)+(E5/13)+(B4/5)+(B5/13)</f>
        <v>-694.7553333333334</v>
      </c>
    </row>
    <row r="25" spans="3:9" x14ac:dyDescent="0.25">
      <c r="G25">
        <f>P6+(E3+E4+E5+E6)/3</f>
        <v>-694.75633333333337</v>
      </c>
      <c r="H25">
        <f>Q6+(F3+F4+F5+F6)/3</f>
        <v>-96.835599999999999</v>
      </c>
      <c r="I25">
        <f>R6+(G3+G4+G5+G6)/3</f>
        <v>-5107.76</v>
      </c>
    </row>
    <row r="32" spans="3:9" x14ac:dyDescent="0.25">
      <c r="C32" s="8" t="s">
        <v>14</v>
      </c>
      <c r="D32" s="9" t="s">
        <v>15</v>
      </c>
      <c r="E32" s="9"/>
      <c r="F32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tabSelected="1" workbookViewId="0">
      <selection activeCell="L21" sqref="L21"/>
    </sheetView>
  </sheetViews>
  <sheetFormatPr defaultRowHeight="15" x14ac:dyDescent="0.25"/>
  <cols>
    <col min="1" max="1" width="15" customWidth="1"/>
    <col min="2" max="3" width="9.7109375" bestFit="1" customWidth="1"/>
    <col min="4" max="4" width="9.7109375" customWidth="1"/>
    <col min="5" max="5" width="11.85546875" customWidth="1"/>
    <col min="6" max="6" width="9.7109375" bestFit="1" customWidth="1"/>
    <col min="7" max="7" width="12.140625" customWidth="1"/>
    <col min="8" max="8" width="9.5703125" customWidth="1"/>
    <col min="9" max="11" width="9.7109375" bestFit="1" customWidth="1"/>
    <col min="12" max="12" width="8.7109375" bestFit="1" customWidth="1"/>
    <col min="13" max="13" width="9.7109375" bestFit="1" customWidth="1"/>
    <col min="16" max="17" width="8.7109375" bestFit="1" customWidth="1"/>
    <col min="18" max="18" width="9.7109375" bestFit="1" customWidth="1"/>
  </cols>
  <sheetData>
    <row r="1" spans="1:43" x14ac:dyDescent="0.25">
      <c r="A1" t="s">
        <v>0</v>
      </c>
      <c r="B1" t="s">
        <v>8</v>
      </c>
      <c r="E1" t="s">
        <v>9</v>
      </c>
      <c r="H1" t="s">
        <v>10</v>
      </c>
      <c r="K1" t="s">
        <v>11</v>
      </c>
      <c r="O1" t="s">
        <v>12</v>
      </c>
      <c r="P1" t="s">
        <v>8</v>
      </c>
      <c r="S1" t="s">
        <v>9</v>
      </c>
      <c r="V1" t="s">
        <v>10</v>
      </c>
      <c r="Y1" t="s">
        <v>11</v>
      </c>
    </row>
    <row r="2" spans="1:43" x14ac:dyDescent="0.25">
      <c r="B2" t="s">
        <v>5</v>
      </c>
      <c r="C2" t="s">
        <v>6</v>
      </c>
      <c r="D2" t="s">
        <v>7</v>
      </c>
      <c r="E2" t="s">
        <v>5</v>
      </c>
      <c r="F2" t="s">
        <v>6</v>
      </c>
      <c r="G2" t="s">
        <v>7</v>
      </c>
      <c r="H2" t="s">
        <v>5</v>
      </c>
      <c r="I2" t="s">
        <v>6</v>
      </c>
      <c r="J2" t="s">
        <v>7</v>
      </c>
      <c r="K2" t="s">
        <v>5</v>
      </c>
      <c r="L2" t="s">
        <v>6</v>
      </c>
      <c r="M2" t="s">
        <v>7</v>
      </c>
      <c r="P2" t="s">
        <v>5</v>
      </c>
      <c r="Q2" t="s">
        <v>6</v>
      </c>
      <c r="R2" t="s">
        <v>7</v>
      </c>
      <c r="S2" t="s">
        <v>5</v>
      </c>
      <c r="T2" t="s">
        <v>6</v>
      </c>
      <c r="U2" t="s">
        <v>7</v>
      </c>
      <c r="V2" t="s">
        <v>5</v>
      </c>
      <c r="W2" t="s">
        <v>6</v>
      </c>
      <c r="X2" t="s">
        <v>7</v>
      </c>
      <c r="Y2" t="s">
        <v>5</v>
      </c>
      <c r="Z2" t="s">
        <v>6</v>
      </c>
      <c r="AA2" t="s">
        <v>7</v>
      </c>
      <c r="AE2" t="s">
        <v>12</v>
      </c>
      <c r="AF2" t="s">
        <v>8</v>
      </c>
      <c r="AI2" t="s">
        <v>9</v>
      </c>
      <c r="AL2" t="s">
        <v>10</v>
      </c>
      <c r="AO2" t="s">
        <v>11</v>
      </c>
    </row>
    <row r="3" spans="1:43" x14ac:dyDescent="0.25">
      <c r="A3" t="s">
        <v>1</v>
      </c>
      <c r="B3" s="1">
        <v>-85.237809999999996</v>
      </c>
      <c r="C3" s="2">
        <v>-20654.009999999998</v>
      </c>
      <c r="D3" s="3">
        <v>8679.0730000000003</v>
      </c>
      <c r="E3" s="10">
        <v>-1618.1489999999999</v>
      </c>
      <c r="F3" s="10">
        <v>453.10359999999997</v>
      </c>
      <c r="G3" s="10">
        <v>490.26949999999999</v>
      </c>
      <c r="H3" s="10">
        <v>367.83620000000002</v>
      </c>
      <c r="I3" s="10">
        <v>265.60359999999997</v>
      </c>
      <c r="J3" s="10">
        <v>-70.117949999999993</v>
      </c>
      <c r="K3" s="10">
        <v>121.5496</v>
      </c>
      <c r="L3" s="10">
        <v>217.6498</v>
      </c>
      <c r="M3" s="10">
        <v>-51.80359</v>
      </c>
      <c r="O3" t="s">
        <v>1</v>
      </c>
      <c r="P3" s="1">
        <v>-85.237799999999993</v>
      </c>
      <c r="Q3" s="2">
        <v>-20654</v>
      </c>
      <c r="R3" s="3">
        <v>8679.07</v>
      </c>
      <c r="S3" s="1">
        <v>-624.62099999999998</v>
      </c>
      <c r="T3" s="2">
        <v>-20503</v>
      </c>
      <c r="U3" s="3">
        <v>8842.5</v>
      </c>
      <c r="V3" s="1">
        <v>-1041.3900000000001</v>
      </c>
      <c r="W3" s="2">
        <v>-20263.400000000001</v>
      </c>
      <c r="X3" s="3">
        <v>8982.5499999999993</v>
      </c>
      <c r="Y3" s="1">
        <v>-1214</v>
      </c>
      <c r="Z3" s="2">
        <v>-19717.7</v>
      </c>
      <c r="AA3" s="3">
        <v>9047.42</v>
      </c>
      <c r="AF3" t="s">
        <v>5</v>
      </c>
      <c r="AG3" t="s">
        <v>6</v>
      </c>
      <c r="AH3" t="s">
        <v>7</v>
      </c>
      <c r="AI3" t="s">
        <v>5</v>
      </c>
      <c r="AJ3" t="s">
        <v>6</v>
      </c>
      <c r="AK3" t="s">
        <v>7</v>
      </c>
      <c r="AL3" t="s">
        <v>5</v>
      </c>
      <c r="AM3" t="s">
        <v>6</v>
      </c>
      <c r="AN3" t="s">
        <v>7</v>
      </c>
      <c r="AO3" t="s">
        <v>5</v>
      </c>
      <c r="AP3" t="s">
        <v>6</v>
      </c>
      <c r="AQ3" t="s">
        <v>7</v>
      </c>
    </row>
    <row r="4" spans="1:43" x14ac:dyDescent="0.25">
      <c r="A4" t="s">
        <v>2</v>
      </c>
      <c r="B4" s="10">
        <v>180.05250000000001</v>
      </c>
      <c r="C4" s="10">
        <v>-498.89830000000001</v>
      </c>
      <c r="D4" s="10">
        <v>1226.9100000000001</v>
      </c>
      <c r="E4" s="10">
        <v>289.29090000000002</v>
      </c>
      <c r="F4" s="10">
        <v>195.8038</v>
      </c>
      <c r="G4" s="10">
        <v>547.39380000000006</v>
      </c>
      <c r="H4" s="10">
        <v>442.00060000000002</v>
      </c>
      <c r="I4" s="10">
        <v>-128.5812</v>
      </c>
      <c r="J4" s="10">
        <v>-133.49080000000001</v>
      </c>
      <c r="K4" s="10">
        <v>-20.370909999999999</v>
      </c>
      <c r="L4" s="10">
        <v>46.600340000000003</v>
      </c>
      <c r="M4" s="10">
        <v>-91.715239999999994</v>
      </c>
      <c r="O4" t="s">
        <v>2</v>
      </c>
      <c r="P4" s="1">
        <v>-25.220300000000002</v>
      </c>
      <c r="Q4" s="2">
        <v>-20820.3</v>
      </c>
      <c r="R4" s="3">
        <v>9088.0400000000009</v>
      </c>
      <c r="S4" s="1">
        <v>-532.46</v>
      </c>
      <c r="T4" s="2">
        <v>-20647.5</v>
      </c>
      <c r="U4" s="3">
        <v>9312.2900000000009</v>
      </c>
      <c r="V4" s="1">
        <v>-867.976</v>
      </c>
      <c r="W4" s="2">
        <v>-20400.5</v>
      </c>
      <c r="X4" s="3">
        <v>9498.33</v>
      </c>
      <c r="Y4" s="1">
        <v>-917</v>
      </c>
      <c r="Z4" s="2">
        <v>-19846</v>
      </c>
      <c r="AA4" s="3">
        <v>9563.7900000000009</v>
      </c>
      <c r="AE4" t="s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 t="s">
        <v>3</v>
      </c>
      <c r="B5" s="10">
        <v>-31.674469999999999</v>
      </c>
      <c r="C5" s="10">
        <v>214.5676</v>
      </c>
      <c r="D5" s="10">
        <v>-250.47909999999999</v>
      </c>
      <c r="E5" s="10">
        <v>130.35220000000001</v>
      </c>
      <c r="F5" s="10">
        <v>38.012700000000002</v>
      </c>
      <c r="G5" s="10">
        <v>-343.2747</v>
      </c>
      <c r="H5" s="10">
        <v>104.08920000000001</v>
      </c>
      <c r="I5" s="10">
        <v>12.853999999999999</v>
      </c>
      <c r="J5" s="10">
        <v>-480.74110000000002</v>
      </c>
      <c r="K5" s="10">
        <v>-461.38709999999998</v>
      </c>
      <c r="L5" s="10">
        <v>-78.231809999999996</v>
      </c>
      <c r="M5" s="10">
        <v>393.67899999999997</v>
      </c>
      <c r="O5" t="s">
        <v>3</v>
      </c>
      <c r="P5" s="1">
        <v>24.239000000000001</v>
      </c>
      <c r="Q5" s="2">
        <v>-20915.099999999999</v>
      </c>
      <c r="R5" s="3">
        <v>9413.52</v>
      </c>
      <c r="S5" s="1">
        <v>-436.37400000000002</v>
      </c>
      <c r="T5" s="2">
        <v>-20716.3</v>
      </c>
      <c r="U5" s="3">
        <v>9660.44</v>
      </c>
      <c r="V5" s="1">
        <v>-664.58600000000001</v>
      </c>
      <c r="W5" s="2">
        <v>-20456.2</v>
      </c>
      <c r="X5" s="3">
        <v>9800.92</v>
      </c>
      <c r="Y5" s="1">
        <v>-706.226</v>
      </c>
      <c r="Z5" s="2">
        <v>-19912</v>
      </c>
      <c r="AA5" s="3">
        <v>9853.2099999999991</v>
      </c>
      <c r="AE5" t="s">
        <v>2</v>
      </c>
      <c r="AF5">
        <f t="shared" ref="AF5:AQ5" si="0">-(P3-P4)</f>
        <v>60.017499999999991</v>
      </c>
      <c r="AG5">
        <f t="shared" si="0"/>
        <v>-166.29999999999927</v>
      </c>
      <c r="AH5">
        <f t="shared" si="0"/>
        <v>408.97000000000116</v>
      </c>
      <c r="AI5">
        <f t="shared" si="0"/>
        <v>92.160999999999945</v>
      </c>
      <c r="AJ5">
        <f t="shared" si="0"/>
        <v>-144.5</v>
      </c>
      <c r="AK5">
        <f t="shared" si="0"/>
        <v>469.79000000000087</v>
      </c>
      <c r="AL5">
        <f t="shared" si="0"/>
        <v>173.4140000000001</v>
      </c>
      <c r="AM5">
        <f t="shared" si="0"/>
        <v>-137.09999999999854</v>
      </c>
      <c r="AN5">
        <f t="shared" si="0"/>
        <v>515.78000000000065</v>
      </c>
      <c r="AO5">
        <f t="shared" si="0"/>
        <v>297</v>
      </c>
      <c r="AP5">
        <f t="shared" si="0"/>
        <v>-128.29999999999927</v>
      </c>
      <c r="AQ5">
        <f t="shared" si="0"/>
        <v>516.3700000000008</v>
      </c>
    </row>
    <row r="6" spans="1:43" x14ac:dyDescent="0.25">
      <c r="A6" t="s">
        <v>4</v>
      </c>
      <c r="B6" s="10">
        <v>113.0776</v>
      </c>
      <c r="C6" s="10">
        <v>-72.866820000000004</v>
      </c>
      <c r="D6" s="10">
        <v>28.23563</v>
      </c>
      <c r="E6" s="10">
        <v>-41.543100000000003</v>
      </c>
      <c r="F6" s="10">
        <v>-49.461359999999999</v>
      </c>
      <c r="G6" s="10">
        <v>126.5671</v>
      </c>
      <c r="H6" s="10">
        <v>-180.99440000000001</v>
      </c>
      <c r="I6" s="10">
        <v>14.089969999999999</v>
      </c>
      <c r="J6" s="10">
        <v>257.24259999999998</v>
      </c>
      <c r="K6" s="10">
        <v>251.55950000000001</v>
      </c>
      <c r="L6" s="10">
        <v>18.29224</v>
      </c>
      <c r="M6" s="10">
        <v>-188.6063</v>
      </c>
      <c r="O6" t="s">
        <v>4</v>
      </c>
      <c r="P6" s="1">
        <v>176.21799999999999</v>
      </c>
      <c r="Q6" s="2">
        <v>-21011.200000000001</v>
      </c>
      <c r="R6" s="3">
        <v>9683.74</v>
      </c>
      <c r="S6" s="1">
        <v>-237.13200000000001</v>
      </c>
      <c r="T6" s="2">
        <v>-20798.7</v>
      </c>
      <c r="U6" s="3">
        <v>9957.39</v>
      </c>
      <c r="V6" s="1">
        <v>-406.17099999999999</v>
      </c>
      <c r="W6" s="2">
        <v>-20531.599999999999</v>
      </c>
      <c r="X6" s="3">
        <v>10088.700000000001</v>
      </c>
      <c r="Y6" s="1">
        <v>-439.548</v>
      </c>
      <c r="Z6" s="2">
        <v>-20005.5</v>
      </c>
      <c r="AA6" s="3">
        <v>10139.1</v>
      </c>
      <c r="AE6" t="s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AE7" t="s">
        <v>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9" spans="1:43" x14ac:dyDescent="0.25">
      <c r="A9" t="s">
        <v>13</v>
      </c>
      <c r="B9" t="s">
        <v>8</v>
      </c>
      <c r="E9" t="s">
        <v>9</v>
      </c>
      <c r="H9" t="s">
        <v>10</v>
      </c>
      <c r="K9" t="s">
        <v>11</v>
      </c>
    </row>
    <row r="10" spans="1:43" x14ac:dyDescent="0.25">
      <c r="B10" t="s">
        <v>5</v>
      </c>
      <c r="C10" t="s">
        <v>6</v>
      </c>
      <c r="D10" t="s">
        <v>7</v>
      </c>
      <c r="E10" t="s">
        <v>5</v>
      </c>
      <c r="F10" t="s">
        <v>6</v>
      </c>
      <c r="G10" t="s">
        <v>7</v>
      </c>
      <c r="H10" t="s">
        <v>5</v>
      </c>
      <c r="I10" t="s">
        <v>6</v>
      </c>
      <c r="J10" t="s">
        <v>7</v>
      </c>
      <c r="K10" t="s">
        <v>5</v>
      </c>
      <c r="L10" t="s">
        <v>6</v>
      </c>
      <c r="M10" t="s">
        <v>7</v>
      </c>
    </row>
    <row r="11" spans="1:43" x14ac:dyDescent="0.25">
      <c r="A11" t="s">
        <v>1</v>
      </c>
      <c r="B11" s="1">
        <v>-85.237809999999996</v>
      </c>
      <c r="C11" s="2">
        <v>-20654.009999999998</v>
      </c>
      <c r="D11" s="3">
        <v>8679.0730000000003</v>
      </c>
      <c r="E11" s="1">
        <f>B11+E3/3</f>
        <v>-624.62080999999989</v>
      </c>
      <c r="F11" s="1">
        <f>C11+F3/3</f>
        <v>-20502.975466666667</v>
      </c>
      <c r="G11" s="1">
        <f>D11+G3/3</f>
        <v>8842.4961666666677</v>
      </c>
      <c r="H11" s="1">
        <f>E11+(E3+H3)/3</f>
        <v>-1041.3917433333331</v>
      </c>
      <c r="I11" s="1">
        <f>F11+(F3+I3)/3</f>
        <v>-20263.4064</v>
      </c>
      <c r="J11" s="1">
        <f>G11+(G3+J3)/3</f>
        <v>8982.5466833333339</v>
      </c>
      <c r="K11" s="1">
        <f>B3+E3+H3+K3</f>
        <v>-1214.00101</v>
      </c>
      <c r="L11" s="1">
        <f>C3+F3+I3+L3</f>
        <v>-19717.653000000002</v>
      </c>
      <c r="M11" s="1">
        <f>D3+G3+J3+M3</f>
        <v>9047.4209600000013</v>
      </c>
    </row>
    <row r="12" spans="1:43" x14ac:dyDescent="0.25">
      <c r="A12" t="s">
        <v>2</v>
      </c>
      <c r="B12" s="1">
        <f>B11+B4/3</f>
        <v>-25.220309999999991</v>
      </c>
      <c r="C12" s="1">
        <f>C11+C4/3</f>
        <v>-20820.309433333332</v>
      </c>
      <c r="D12" s="7">
        <f>D11+D4/3</f>
        <v>9088.0429999999997</v>
      </c>
      <c r="E12" s="1">
        <f>B11+(B4+E3+E4/3)/3</f>
        <v>-532.45987666666667</v>
      </c>
      <c r="F12" s="1">
        <f>C11+(C4+F3+F4/3)/3</f>
        <v>-20647.518922222222</v>
      </c>
      <c r="G12" s="1">
        <f>D11+(D4+G3+G4/3)/3</f>
        <v>9312.2877000000008</v>
      </c>
      <c r="H12" s="8">
        <f>E12+(E3+H3+(E4 + H4)/3)/3</f>
        <v>-867.9761988888888</v>
      </c>
      <c r="I12" s="8">
        <f>F12+(F3+I3+(F4 + I4)/3)/3</f>
        <v>-20400.480677777778</v>
      </c>
      <c r="J12" s="8">
        <f>G12+(G3+J3+(G4 + J4)/3)/3</f>
        <v>9498.3274388888894</v>
      </c>
      <c r="K12" s="1">
        <f>K11+(B4+E4+H4+K4)/3</f>
        <v>-917.00997999999993</v>
      </c>
      <c r="L12" s="1">
        <f>L11+(C4+F4+I4+L4)/3</f>
        <v>-19846.011453333336</v>
      </c>
      <c r="M12" s="1">
        <f>M11+(D4+G4+J4+M4)/3</f>
        <v>9563.7868800000015</v>
      </c>
    </row>
    <row r="13" spans="1:43" x14ac:dyDescent="0.25">
      <c r="A13" t="s">
        <v>3</v>
      </c>
      <c r="B13" s="1">
        <f>B12+(B4+B5)/3</f>
        <v>24.239033333333353</v>
      </c>
      <c r="C13" s="1">
        <f>C12+(C4+C5)/3</f>
        <v>-20915.086333333333</v>
      </c>
      <c r="D13" s="1">
        <f>D12+(D4+D5)/3</f>
        <v>9413.5199666666667</v>
      </c>
      <c r="E13" s="8">
        <f>E12+(B4+B5+(E4 + E5)/3)/3</f>
        <v>-436.37352222222222</v>
      </c>
      <c r="F13" s="8">
        <f>F12+(C4+C5+(F4 + F5)/3)/3</f>
        <v>-20716.316211111109</v>
      </c>
      <c r="G13" s="8">
        <f>G12+(D4+D5+(G4 + G5)/3)/3</f>
        <v>9660.444566666667</v>
      </c>
      <c r="H13" s="4"/>
      <c r="I13" s="4"/>
      <c r="J13" s="4"/>
      <c r="K13" s="4"/>
      <c r="L13" s="5"/>
      <c r="M13" s="6"/>
    </row>
    <row r="14" spans="1:43" x14ac:dyDescent="0.25">
      <c r="A14" t="s">
        <v>4</v>
      </c>
      <c r="B14" s="1">
        <f>B3+B4+B5+B6</f>
        <v>176.21782000000002</v>
      </c>
      <c r="C14" s="1">
        <f>C3+C4+C5+C6</f>
        <v>-21011.20752</v>
      </c>
      <c r="D14" s="1">
        <f>D3+D4+D5+D6</f>
        <v>9683.7395299999989</v>
      </c>
      <c r="E14" s="1">
        <f>B14+(E3+E4+E5+E6)/3</f>
        <v>-237.13184666666666</v>
      </c>
      <c r="F14" s="1">
        <f>C14+(F3+F4+F5+F6)/3</f>
        <v>-20798.721273333333</v>
      </c>
      <c r="G14" s="1">
        <f>D14+(G3+G4+G5+G6)/3</f>
        <v>9957.3914299999997</v>
      </c>
      <c r="I14" s="5"/>
      <c r="J14" s="6"/>
      <c r="K14" s="4"/>
      <c r="L14" s="5"/>
      <c r="M14" s="6"/>
    </row>
    <row r="15" spans="1:43" x14ac:dyDescent="0.25">
      <c r="P15" s="1"/>
      <c r="Q15" s="2"/>
      <c r="R15" s="3"/>
    </row>
    <row r="18" spans="5:8" x14ac:dyDescent="0.25">
      <c r="E18">
        <f>B3+E3/3</f>
        <v>-624.62080999999989</v>
      </c>
      <c r="F18">
        <f>B3+(E3/3)*2+H3/3</f>
        <v>-1041.3917433333334</v>
      </c>
      <c r="H18" s="8"/>
    </row>
    <row r="19" spans="5:8" x14ac:dyDescent="0.25">
      <c r="E19">
        <f>B11+(B4/3)+(E3/3)+E4/9</f>
        <v>-532.45987666666667</v>
      </c>
    </row>
    <row r="20" spans="5:8" x14ac:dyDescent="0.25">
      <c r="E20">
        <f>B11+2*(B4/3+E4/9)+E3/3+E5/9+B5/3</f>
        <v>-436.37352222222211</v>
      </c>
      <c r="F20">
        <f>H3/3+B13/3</f>
        <v>130.69174444444445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RowHeight="15" x14ac:dyDescent="0.25"/>
  <cols>
    <col min="1" max="1" width="115" customWidth="1"/>
  </cols>
  <sheetData>
    <row r="1" spans="1:1" x14ac:dyDescent="0.25">
      <c r="A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Patch 36</vt:lpstr>
      <vt:lpstr>Patch 145</vt:lpstr>
      <vt:lpstr>Other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kalf</dc:creator>
  <cp:lastModifiedBy>lachlan kalf</cp:lastModifiedBy>
  <dcterms:created xsi:type="dcterms:W3CDTF">2022-08-03T07:30:15Z</dcterms:created>
  <dcterms:modified xsi:type="dcterms:W3CDTF">2022-08-14T01:33:31Z</dcterms:modified>
</cp:coreProperties>
</file>