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ne\Box Sync\CL_BUD\Data\Road_Salt\Madison\"/>
    </mc:Choice>
  </mc:AlternateContent>
  <xr:revisionPtr revIDLastSave="0" documentId="8_{6CC26ECC-FB63-453F-A619-70BB38BEDB35}" xr6:coauthVersionLast="46" xr6:coauthVersionMax="46" xr10:uidLastSave="{00000000-0000-0000-0000-000000000000}"/>
  <bookViews>
    <workbookView xWindow="-108" yWindow="-108" windowWidth="23256" windowHeight="12576" xr2:uid="{AC097818-1C76-4010-8328-72BF49E57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F22" i="1"/>
  <c r="E22" i="1"/>
  <c r="D22" i="1"/>
  <c r="F21" i="1"/>
  <c r="E21" i="1"/>
  <c r="D21" i="1"/>
  <c r="F20" i="1"/>
  <c r="E20" i="1"/>
  <c r="D20" i="1"/>
  <c r="F17" i="1"/>
  <c r="E17" i="1"/>
  <c r="D17" i="1"/>
  <c r="F16" i="1"/>
  <c r="E16" i="1"/>
  <c r="D16" i="1"/>
  <c r="F15" i="1"/>
  <c r="E15" i="1"/>
  <c r="D15" i="1"/>
</calcChain>
</file>

<file path=xl/sharedStrings.xml><?xml version="1.0" encoding="utf-8"?>
<sst xmlns="http://schemas.openxmlformats.org/spreadsheetml/2006/main" count="30" uniqueCount="30">
  <si>
    <t>Year</t>
  </si>
  <si>
    <t>Snow_in</t>
  </si>
  <si>
    <t>spread_events</t>
  </si>
  <si>
    <t>BRINE_gal</t>
  </si>
  <si>
    <t>SAND_ton</t>
  </si>
  <si>
    <t>SALT_ton</t>
  </si>
  <si>
    <t>TOTAL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</si>
  <si>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</si>
  <si>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</si>
  <si>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</si>
  <si>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</si>
  <si>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</si>
  <si>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</si>
  <si>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</si>
  <si>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</si>
  <si>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</si>
  <si>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</si>
  <si>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</si>
  <si>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</si>
  <si>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</si>
  <si>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</si>
  <si>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</si>
  <si>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</si>
  <si>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</si>
  <si>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</si>
  <si>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</si>
  <si>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</si>
  <si>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Price_per_ton</t>
  </si>
  <si>
    <t>total_cost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</si>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</sst>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2" borderId="0" xfId="1" applyFont="1" applyFill="1" applyAlignment="1">
      <alignment horizontal="center"/>
    </xf>
    <xf numFmtId="3" fontId="3" fillId="0" borderId="0" xfId="1" applyNumberFormat="1" applyFont="1" applyAlignment="1">
      <alignment horizontal="center"/>
    </xf>
    <xf numFmtId="3" fontId="3" fillId="2" borderId="0" xfId="1" applyNumberFormat="1" applyFont="1" applyFill="1" applyAlignment="1">
      <alignment horizontal="center"/>
    </xf>
    <xf numFmtId="43" fontId="3" fillId="0" borderId="0" xfId="2" applyFont="1"/>
    <xf numFmtId="43" fontId="3" fillId="0" borderId="0" xfId="2" applyFont="1" applyFill="1"/>
    <xf numFmtId="43" fontId="3" fillId="2" borderId="0" xfId="2" applyFont="1" applyFill="1"/>
    <xf numFmtId="165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</cellXfs>
  <cellStyles count="4">
    <cellStyle name="Comma 2" xfId="2" xr:uid="{7FBA397E-4142-4400-87D3-8F5F58230269}"/>
    <cellStyle name="Currency 3" xfId="3" xr:uid="{188F8A89-EE2B-4896-9F8C-F29B0BE46226}"/>
    <cellStyle name="Normal" xfId="0" builtinId="0"/>
    <cellStyle name="Normal 2" xfId="1" xr:uid="{821302BA-A77E-4DDA-9067-169676FEC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C8C-8396-44DC-9AF2-4122BC315ADE}">
  <dimension ref="A2:I23"/>
  <sheetViews>
    <sheetView tabSelected="1" workbookViewId="0">
      <selection activeCell="M21" sqref="M21"/>
    </sheetView>
  </sheetViews>
  <sheetFormatPr defaultRowHeight="14.4" x14ac:dyDescent="0.3"/>
  <cols>
    <col min="3" max="3" width="13.77734375" bestFit="1" customWidth="1"/>
    <col min="4" max="5" width="10.44140625" bestFit="1" customWidth="1"/>
    <col min="6" max="6" width="11.44140625" bestFit="1" customWidth="1"/>
    <col min="7" max="7" width="12" bestFit="1" customWidth="1"/>
  </cols>
  <sheetData>
    <row r="2" spans="1:9" x14ac:dyDescent="0.3">
      <c r="A2" t="s">
        <v>0</v>
      </c>
      <c r="B2" t="s">
        <v>1</v>
      </c>
      <c r="C2" t="s">
        <v>2</v>
      </c>
      <c r="D2" t="s">
        <v>5</v>
      </c>
      <c r="E2" t="s">
        <v>4</v>
      </c>
      <c r="F2" t="s">
        <v>3</v>
      </c>
      <c r="G2" t="s">
        <v>6</v>
      </c>
      <c r="H2" t="s">
        <v>27</v>
      </c>
      <c r="I2" t="s">
        <v>28</v>
      </c>
    </row>
    <row r="3" spans="1:9" x14ac:dyDescent="0.3">
      <c r="A3" s="1" t="s">
        <v>7</v>
      </c>
      <c r="B3" s="2">
        <v>52.2</v>
      </c>
      <c r="C3" s="5">
        <v>28</v>
      </c>
      <c r="D3" s="7">
        <v>12485.03</v>
      </c>
      <c r="E3" s="7">
        <v>7818.43</v>
      </c>
      <c r="F3" s="7"/>
      <c r="G3">
        <v>13266.873000000001</v>
      </c>
    </row>
    <row r="4" spans="1:9" x14ac:dyDescent="0.3">
      <c r="A4" s="1" t="s">
        <v>8</v>
      </c>
      <c r="B4" s="1">
        <v>31.8</v>
      </c>
      <c r="C4" s="5">
        <v>20</v>
      </c>
      <c r="D4" s="7">
        <v>6423.02</v>
      </c>
      <c r="E4" s="7">
        <v>2320</v>
      </c>
      <c r="F4" s="7"/>
      <c r="G4">
        <v>6655.02</v>
      </c>
    </row>
    <row r="5" spans="1:9" x14ac:dyDescent="0.3">
      <c r="A5" s="1" t="s">
        <v>9</v>
      </c>
      <c r="B5" s="1">
        <v>28.8</v>
      </c>
      <c r="C5" s="5">
        <v>20</v>
      </c>
      <c r="D5" s="7">
        <v>9010.33</v>
      </c>
      <c r="E5" s="7">
        <v>3162.5</v>
      </c>
      <c r="F5" s="7"/>
      <c r="G5">
        <v>9326.58</v>
      </c>
    </row>
    <row r="6" spans="1:9" x14ac:dyDescent="0.3">
      <c r="A6" s="1" t="s">
        <v>10</v>
      </c>
      <c r="B6" s="1">
        <v>31.6</v>
      </c>
      <c r="C6" s="5">
        <v>22</v>
      </c>
      <c r="D6" s="7">
        <v>7852.65</v>
      </c>
      <c r="E6" s="7">
        <v>4908.59</v>
      </c>
      <c r="F6" s="7"/>
      <c r="G6">
        <v>8343.509</v>
      </c>
      <c r="H6">
        <v>34.130000000000003</v>
      </c>
      <c r="I6">
        <v>284763.96217000001</v>
      </c>
    </row>
    <row r="7" spans="1:9" x14ac:dyDescent="0.3">
      <c r="A7" s="1" t="s">
        <v>11</v>
      </c>
      <c r="B7" s="1">
        <v>43.9</v>
      </c>
      <c r="C7" s="5">
        <v>22</v>
      </c>
      <c r="D7" s="7">
        <v>12037.06</v>
      </c>
      <c r="E7" s="7">
        <v>3926.42</v>
      </c>
      <c r="F7" s="7">
        <v>8066</v>
      </c>
      <c r="G7">
        <v>12438.816579999999</v>
      </c>
      <c r="H7">
        <v>35.6</v>
      </c>
      <c r="I7">
        <v>442821.87024799996</v>
      </c>
    </row>
    <row r="8" spans="1:9" x14ac:dyDescent="0.3">
      <c r="A8" s="1" t="s">
        <v>12</v>
      </c>
      <c r="B8" s="1">
        <v>47.6</v>
      </c>
      <c r="C8" s="5">
        <v>24</v>
      </c>
      <c r="D8" s="7">
        <v>9762.3799999999992</v>
      </c>
      <c r="E8" s="7">
        <v>2928.56</v>
      </c>
      <c r="F8" s="7">
        <v>2040</v>
      </c>
      <c r="G8">
        <v>10057.5412</v>
      </c>
      <c r="H8">
        <v>39.61</v>
      </c>
      <c r="I8">
        <v>398379.206932</v>
      </c>
    </row>
    <row r="9" spans="1:9" x14ac:dyDescent="0.3">
      <c r="A9" s="1" t="s">
        <v>13</v>
      </c>
      <c r="B9" s="1">
        <v>55.1</v>
      </c>
      <c r="C9" s="5">
        <v>24</v>
      </c>
      <c r="D9" s="7">
        <v>10984.19</v>
      </c>
      <c r="E9" s="7">
        <v>4640.47</v>
      </c>
      <c r="F9" s="7">
        <v>30324.5</v>
      </c>
      <c r="G9">
        <v>11482.503685000001</v>
      </c>
      <c r="H9">
        <v>38.44</v>
      </c>
      <c r="I9">
        <v>441387.4416514</v>
      </c>
    </row>
    <row r="10" spans="1:9" x14ac:dyDescent="0.3">
      <c r="A10" s="1" t="s">
        <v>14</v>
      </c>
      <c r="B10" s="3">
        <v>101.4</v>
      </c>
      <c r="C10" s="5">
        <v>36</v>
      </c>
      <c r="D10" s="7">
        <v>17945.939999999999</v>
      </c>
      <c r="E10" s="7">
        <v>15626.47</v>
      </c>
      <c r="F10" s="7">
        <v>37669</v>
      </c>
      <c r="G10">
        <v>19551.152969999999</v>
      </c>
      <c r="H10">
        <v>41.72</v>
      </c>
      <c r="I10">
        <v>815674.10190839996</v>
      </c>
    </row>
    <row r="11" spans="1:9" x14ac:dyDescent="0.3">
      <c r="A11" s="1" t="s">
        <v>15</v>
      </c>
      <c r="B11" s="3">
        <v>72</v>
      </c>
      <c r="C11" s="5">
        <v>31</v>
      </c>
      <c r="D11" s="7">
        <v>9780.84</v>
      </c>
      <c r="E11" s="7">
        <v>10715.59</v>
      </c>
      <c r="F11" s="7">
        <v>29456</v>
      </c>
      <c r="G11">
        <v>10885.684279999999</v>
      </c>
      <c r="H11">
        <v>46.35</v>
      </c>
      <c r="I11">
        <v>504551.46637799998</v>
      </c>
    </row>
    <row r="12" spans="1:9" x14ac:dyDescent="0.3">
      <c r="A12" s="1" t="s">
        <v>16</v>
      </c>
      <c r="B12" s="1">
        <v>51.6</v>
      </c>
      <c r="C12" s="5">
        <v>22</v>
      </c>
      <c r="D12" s="7">
        <v>10751.98</v>
      </c>
      <c r="E12" s="7">
        <v>6197.74</v>
      </c>
      <c r="F12" s="7">
        <v>62571</v>
      </c>
      <c r="G12">
        <v>11442.459229999999</v>
      </c>
      <c r="H12">
        <v>62</v>
      </c>
      <c r="I12">
        <v>709432.47225999995</v>
      </c>
    </row>
    <row r="13" spans="1:9" x14ac:dyDescent="0.3">
      <c r="A13" s="1" t="s">
        <v>17</v>
      </c>
      <c r="B13" s="1">
        <v>73.400000000000006</v>
      </c>
      <c r="C13" s="5">
        <v>38</v>
      </c>
      <c r="D13" s="7">
        <v>13837.01</v>
      </c>
      <c r="E13" s="7">
        <v>8112.77</v>
      </c>
      <c r="F13" s="7">
        <v>128955</v>
      </c>
      <c r="G13">
        <v>14794.006150000001</v>
      </c>
      <c r="H13">
        <v>61.07</v>
      </c>
      <c r="I13">
        <v>903469.95558050007</v>
      </c>
    </row>
    <row r="14" spans="1:9" x14ac:dyDescent="0.3">
      <c r="A14" s="1" t="s">
        <v>18</v>
      </c>
      <c r="B14" s="1">
        <v>31.4</v>
      </c>
      <c r="C14" s="5">
        <v>23</v>
      </c>
      <c r="D14" s="8">
        <v>7595</v>
      </c>
      <c r="E14" s="8">
        <v>4401.51</v>
      </c>
      <c r="F14" s="8">
        <v>96540</v>
      </c>
      <c r="G14">
        <v>8144.2411999999995</v>
      </c>
      <c r="H14">
        <v>61.86</v>
      </c>
      <c r="I14">
        <v>503802.76063199999</v>
      </c>
    </row>
    <row r="15" spans="1:9" x14ac:dyDescent="0.3">
      <c r="A15" s="1" t="s">
        <v>19</v>
      </c>
      <c r="B15" s="1">
        <v>70.599999999999994</v>
      </c>
      <c r="C15" s="5">
        <v>34</v>
      </c>
      <c r="D15" s="8">
        <f>3761.28+10972.26</f>
        <v>14733.54</v>
      </c>
      <c r="E15" s="8">
        <f>12+5449.16+8969.05</f>
        <v>14430.21</v>
      </c>
      <c r="F15" s="8">
        <f>56819+88606.5</f>
        <v>145425.5</v>
      </c>
      <c r="G15">
        <v>16340.891815000001</v>
      </c>
      <c r="H15">
        <v>61.4</v>
      </c>
      <c r="I15">
        <v>1003330.7574410001</v>
      </c>
    </row>
    <row r="16" spans="1:9" x14ac:dyDescent="0.3">
      <c r="A16" s="1" t="s">
        <v>20</v>
      </c>
      <c r="B16" s="4">
        <v>59.2</v>
      </c>
      <c r="C16" s="6">
        <v>60</v>
      </c>
      <c r="D16" s="9">
        <f>6285.66+6833.46</f>
        <v>13119.119999999999</v>
      </c>
      <c r="E16" s="9">
        <f>5719.53+9185.31</f>
        <v>14904.84</v>
      </c>
      <c r="F16" s="9">
        <f>60160+57006</f>
        <v>117166</v>
      </c>
      <c r="G16">
        <v>14742.00158</v>
      </c>
      <c r="H16">
        <v>63.16</v>
      </c>
      <c r="I16">
        <v>991879.8197928</v>
      </c>
    </row>
    <row r="17" spans="1:9" x14ac:dyDescent="0.3">
      <c r="A17" s="1" t="s">
        <v>21</v>
      </c>
      <c r="B17" s="1">
        <v>33.700000000000003</v>
      </c>
      <c r="C17" s="5">
        <v>36</v>
      </c>
      <c r="D17" s="8">
        <f>2334.65+4879.02</f>
        <v>7213.67</v>
      </c>
      <c r="E17" s="8">
        <f>1522.47+6897.7</f>
        <v>8420.17</v>
      </c>
      <c r="F17" s="8">
        <f>43577+79441</f>
        <v>123018</v>
      </c>
      <c r="G17">
        <v>8194.6973400000006</v>
      </c>
      <c r="H17">
        <v>72.63</v>
      </c>
      <c r="I17">
        <v>595180.86780420004</v>
      </c>
    </row>
    <row r="18" spans="1:9" x14ac:dyDescent="0.3">
      <c r="A18" s="1" t="s">
        <v>22</v>
      </c>
      <c r="B18" s="1">
        <v>32.700000000000003</v>
      </c>
      <c r="C18" s="5">
        <v>21</v>
      </c>
      <c r="D18" s="8">
        <v>6437.26</v>
      </c>
      <c r="E18" s="8">
        <v>7822.84</v>
      </c>
      <c r="F18" s="8">
        <v>109786</v>
      </c>
      <c r="G18">
        <v>7343.6021799999999</v>
      </c>
      <c r="H18">
        <v>74.16</v>
      </c>
      <c r="I18">
        <v>544601.53766879998</v>
      </c>
    </row>
    <row r="19" spans="1:9" x14ac:dyDescent="0.3">
      <c r="A19" s="1" t="s">
        <v>23</v>
      </c>
      <c r="B19" s="3">
        <v>44</v>
      </c>
      <c r="C19" s="5">
        <v>27</v>
      </c>
      <c r="D19" s="8">
        <v>7586</v>
      </c>
      <c r="E19" s="8">
        <v>7091.6900000000005</v>
      </c>
      <c r="F19" s="8">
        <v>115383</v>
      </c>
      <c r="G19">
        <v>8425.5517899999995</v>
      </c>
      <c r="H19">
        <v>72.31</v>
      </c>
      <c r="I19">
        <v>609251.64993489999</v>
      </c>
    </row>
    <row r="20" spans="1:9" x14ac:dyDescent="0.3">
      <c r="A20" s="1" t="s">
        <v>24</v>
      </c>
      <c r="B20" s="3">
        <v>44.4</v>
      </c>
      <c r="C20" s="5">
        <v>34</v>
      </c>
      <c r="D20" s="8">
        <f>3357.2+3347.8</f>
        <v>6705</v>
      </c>
      <c r="E20" s="8">
        <f>3428.9+3940.9</f>
        <v>7369.8</v>
      </c>
      <c r="F20" s="8">
        <f>33010+23043</f>
        <v>56053</v>
      </c>
      <c r="G20">
        <v>7505.3198899999998</v>
      </c>
      <c r="H20">
        <v>70.5</v>
      </c>
      <c r="I20">
        <v>529125.05224500003</v>
      </c>
    </row>
    <row r="21" spans="1:9" x14ac:dyDescent="0.3">
      <c r="A21" s="1" t="s">
        <v>25</v>
      </c>
      <c r="B21" s="3">
        <v>57.2</v>
      </c>
      <c r="C21" s="5">
        <v>41</v>
      </c>
      <c r="D21" s="8">
        <f>4845.2+4476.4</f>
        <v>9321.5999999999985</v>
      </c>
      <c r="E21" s="8">
        <f>4395+5409.6</f>
        <v>9804.6</v>
      </c>
      <c r="F21" s="8">
        <f>52285+68325</f>
        <v>120610</v>
      </c>
      <c r="G21">
        <v>10438.349299999998</v>
      </c>
      <c r="H21">
        <v>74.02</v>
      </c>
      <c r="I21">
        <v>772646.61518599978</v>
      </c>
    </row>
    <row r="22" spans="1:9" x14ac:dyDescent="0.3">
      <c r="A22" s="1" t="s">
        <v>26</v>
      </c>
      <c r="B22" s="10">
        <v>53.5</v>
      </c>
      <c r="C22" s="11">
        <v>31</v>
      </c>
      <c r="D22" s="8">
        <f>2977.6+3507.3</f>
        <v>6484.9</v>
      </c>
      <c r="E22" s="8">
        <f>3811.5+3551.6</f>
        <v>7363.1</v>
      </c>
      <c r="F22" s="8">
        <f>84077.75+60331</f>
        <v>144408.75</v>
      </c>
      <c r="G22">
        <v>7384.3918874999999</v>
      </c>
      <c r="H22">
        <v>78.459999999999994</v>
      </c>
      <c r="I22">
        <v>579379.38749324996</v>
      </c>
    </row>
    <row r="23" spans="1:9" x14ac:dyDescent="0.3">
      <c r="A23" s="12" t="s">
        <v>29</v>
      </c>
      <c r="D23">
        <f>3131+2961.5</f>
        <v>6092.5</v>
      </c>
      <c r="E23">
        <f>4095+4082.3</f>
        <v>8177.3</v>
      </c>
      <c r="F23">
        <f>33235+41489.2</f>
        <v>74724.2</v>
      </c>
      <c r="G23">
        <f>3578.02+3416.6</f>
        <v>6994.62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Rock</cp:lastModifiedBy>
  <dcterms:created xsi:type="dcterms:W3CDTF">2021-04-14T21:47:16Z</dcterms:created>
  <dcterms:modified xsi:type="dcterms:W3CDTF">2021-04-14T22:04:10Z</dcterms:modified>
</cp:coreProperties>
</file>