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linne\Box Sync\Chloride Research\Data\"/>
    </mc:Choice>
  </mc:AlternateContent>
  <xr:revisionPtr revIDLastSave="0" documentId="13_ncr:1_{36A60886-84DF-4D77-B931-8E0FE054823A}" xr6:coauthVersionLast="45" xr6:coauthVersionMax="45" xr10:uidLastSave="{00000000-0000-0000-0000-000000000000}"/>
  <bookViews>
    <workbookView xWindow="-120" yWindow="-120" windowWidth="29040" windowHeight="15840" firstSheet="1" activeTab="1" xr2:uid="{00000000-000D-0000-FFFF-FFFF00000000}"/>
  </bookViews>
  <sheets>
    <sheet name="Explanation" sheetId="2" r:id="rId1"/>
    <sheet name="RoadDensity"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2" i="1" l="1"/>
  <c r="J7" i="1"/>
  <c r="J23" i="1"/>
  <c r="J24" i="1"/>
  <c r="J38" i="1"/>
  <c r="J46" i="1"/>
  <c r="J48" i="1"/>
  <c r="J52" i="1"/>
  <c r="J55" i="1"/>
  <c r="I62" i="1"/>
  <c r="I55" i="1"/>
  <c r="I52" i="1"/>
  <c r="I48" i="1"/>
  <c r="I46" i="1"/>
  <c r="I38" i="1"/>
  <c r="I24" i="1"/>
  <c r="I23" i="1"/>
  <c r="I7"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2" i="1"/>
  <c r="G3" i="1"/>
  <c r="G6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2" i="1"/>
  <c r="H62" i="1" l="1"/>
  <c r="D63" i="1"/>
  <c r="C63" i="1"/>
  <c r="E61" i="1"/>
  <c r="D61" i="1"/>
  <c r="C61"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2" i="1"/>
</calcChain>
</file>

<file path=xl/sharedStrings.xml><?xml version="1.0" encoding="utf-8"?>
<sst xmlns="http://schemas.openxmlformats.org/spreadsheetml/2006/main" count="76" uniqueCount="72">
  <si>
    <t>HUC12_NAME</t>
  </si>
  <si>
    <t>HUC12_CODE</t>
  </si>
  <si>
    <t>100 Mile Grove Cemetary</t>
  </si>
  <si>
    <t>Badfish Creek</t>
  </si>
  <si>
    <t>Badger Mill Creek</t>
  </si>
  <si>
    <t>Blue Mounds Branch</t>
  </si>
  <si>
    <t>Blue Mounds Creek</t>
  </si>
  <si>
    <t>Cherokee Lake-Yahara River</t>
  </si>
  <si>
    <t>City of Evansville-Allen Creek</t>
  </si>
  <si>
    <t>City of Stoughton-Yahara River</t>
  </si>
  <si>
    <t>Deansville Marsh-Maunesha River</t>
  </si>
  <si>
    <t>Door Creek</t>
  </si>
  <si>
    <t>Dunbar Creek-Wisconsin River</t>
  </si>
  <si>
    <t>East Branch Blue Mounds Creek</t>
  </si>
  <si>
    <t>Goose Lake-Yahara River</t>
  </si>
  <si>
    <t>Halfway Prairie Creek</t>
  </si>
  <si>
    <t>Headwaters Crawfish River</t>
  </si>
  <si>
    <t>Headwaters Koshkonong Creek</t>
  </si>
  <si>
    <t>Headwaters Maunesha River</t>
  </si>
  <si>
    <t>Headwaters Sugar River</t>
  </si>
  <si>
    <t>Koshkonong Creek</t>
  </si>
  <si>
    <t>Lake Kegonsa-Yahara River</t>
  </si>
  <si>
    <t>Lake Koshkonong-Rock River</t>
  </si>
  <si>
    <t>Lake Mendota-Yahara River</t>
  </si>
  <si>
    <t>Lake Monona-Yahara River</t>
  </si>
  <si>
    <t>Lake Ripley-Koshkonong Creek</t>
  </si>
  <si>
    <t>Lake Waubesa-Yahara River</t>
  </si>
  <si>
    <t>Lower Black Earth Creek</t>
  </si>
  <si>
    <t>Marsh Creek-Wisconsin River</t>
  </si>
  <si>
    <t>Maunesha River</t>
  </si>
  <si>
    <t>Middle Black Earth Creek</t>
  </si>
  <si>
    <t>Mt. Vernon Creek</t>
  </si>
  <si>
    <t>Mud Creek</t>
  </si>
  <si>
    <t>Mud Creek-Crawfish River</t>
  </si>
  <si>
    <t>Mud Lake-Koshkonong Creek</t>
  </si>
  <si>
    <t>Nolan Creek-Crawfish River</t>
  </si>
  <si>
    <t>Oregon Branch</t>
  </si>
  <si>
    <t>Paoli-Sugar River</t>
  </si>
  <si>
    <t>Pheasant Branch</t>
  </si>
  <si>
    <t>Pleasant Branch</t>
  </si>
  <si>
    <t>Primrose Branch-West Branch Sugar River</t>
  </si>
  <si>
    <t>Robbins Creek-Crawfish River</t>
  </si>
  <si>
    <t>Ross Crossing-Sugar River</t>
  </si>
  <si>
    <t>Roxbury Creek</t>
  </si>
  <si>
    <t>Rutland Creek-Badfish Creek</t>
  </si>
  <si>
    <t>Saunders Creek</t>
  </si>
  <si>
    <t>Sixmile Creek</t>
  </si>
  <si>
    <t>Spring Creek</t>
  </si>
  <si>
    <t>Starkweather Creek</t>
  </si>
  <si>
    <t>Stony Brook</t>
  </si>
  <si>
    <t>Story Creek</t>
  </si>
  <si>
    <t>Stoughton Airfield-Yahara River</t>
  </si>
  <si>
    <t>Token Creek</t>
  </si>
  <si>
    <t>Upper Black Earth Creek</t>
  </si>
  <si>
    <t>Ward Creek-Little Sugar River</t>
  </si>
  <si>
    <t>Waunakee Marsh-Sixmile Creek</t>
  </si>
  <si>
    <t>West Branch Sugar River</t>
  </si>
  <si>
    <t>Williams Creek-East Branch Pecatonica River</t>
  </si>
  <si>
    <t>Yahara River</t>
  </si>
  <si>
    <t>Prairie du Sac Dam-Wisconsin River</t>
  </si>
  <si>
    <t>NA</t>
  </si>
  <si>
    <t>West Branch Blue Mounds Creek</t>
  </si>
  <si>
    <t>HUC12 area (sq mi)</t>
  </si>
  <si>
    <t>Right of Way Area (sq mi)</t>
  </si>
  <si>
    <t>Density</t>
  </si>
  <si>
    <t>Percent</t>
  </si>
  <si>
    <t xml:space="preserve">This map shows the clipped watersheds and the area designated as "road right of way" (when zoomed in, the roads are continuous, not dotted as they appear here) </t>
  </si>
  <si>
    <t>HUC 12 watersheds were clipped to Dane County area</t>
  </si>
  <si>
    <t xml:space="preserve">Road area includes the total area of "road right of way" for land use from 2015. The right of way extends beyond the actual paved area, so the calculated density is a slight over estimate. </t>
  </si>
  <si>
    <t>area weighted density</t>
  </si>
  <si>
    <t>%areaDC</t>
  </si>
  <si>
    <t>%areaUYRW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</si>
</sst>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xf>
    <xf numFmtId="1" fontId="0" fillId="0" borderId="0" xfId="0" applyNumberFormat="1" applyAlignment="1">
      <alignment horizontal="center"/>
    </xf>
    <xf numFmtId="0" fontId="16" fillId="0" borderId="0" xfId="0" applyFont="1" applyAlignment="1">
      <alignment horizontal="center"/>
    </xf>
    <xf numFmtId="0" fontId="0" fillId="33" borderId="0" xfId="0" applyFill="1" applyAlignment="1">
      <alignment horizontal="center"/>
    </xf>
    <xf numFmtId="1" fontId="0" fillId="33" borderId="0" xfId="0" applyNumberForma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314325</xdr:colOff>
      <xdr:row>2</xdr:row>
      <xdr:rowOff>180975</xdr:rowOff>
    </xdr:from>
    <xdr:to>
      <xdr:col>11</xdr:col>
      <xdr:colOff>151582</xdr:colOff>
      <xdr:row>28</xdr:row>
      <xdr:rowOff>113689</xdr:rowOff>
    </xdr:to>
    <xdr:pic>
      <xdr:nvPicPr>
        <xdr:cNvPr id="2" name="Picture 1">
          <a:extLst>
            <a:ext uri="{FF2B5EF4-FFF2-40B4-BE49-F238E27FC236}">
              <a16:creationId xmlns:a16="http://schemas.microsoft.com/office/drawing/2014/main" id="{BDF43E4A-4446-424F-B612-0D88E47FD30E}"/>
            </a:ext>
          </a:extLst>
        </xdr:cNvPr>
        <xdr:cNvPicPr>
          <a:picLocks noChangeAspect="1"/>
        </xdr:cNvPicPr>
      </xdr:nvPicPr>
      <xdr:blipFill>
        <a:blip xmlns:r="http://schemas.openxmlformats.org/officeDocument/2006/relationships" r:embed="rId1"/>
        <a:stretch>
          <a:fillRect/>
        </a:stretch>
      </xdr:blipFill>
      <xdr:spPr>
        <a:xfrm>
          <a:off x="314325" y="561975"/>
          <a:ext cx="6542857" cy="4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N22" sqref="N22"/>
    </sheetView>
  </sheetViews>
  <sheetFormatPr defaultRowHeight="15" x14ac:dyDescent="0.25"/>
  <sheetData>
    <row r="1" spans="1:1" x14ac:dyDescent="0.25">
      <c r="A1" t="s">
        <v>67</v>
      </c>
    </row>
    <row r="2" spans="1:1" x14ac:dyDescent="0.25">
      <c r="A2" t="s">
        <v>68</v>
      </c>
    </row>
    <row r="30" spans="1:1" x14ac:dyDescent="0.25">
      <c r="A30" t="s">
        <v>66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3"/>
  <sheetViews>
    <sheetView tabSelected="1" zoomScaleNormal="100" workbookViewId="0">
      <pane ySplit="1" topLeftCell="A44" activePane="bottomLeft" state="frozen"/>
      <selection pane="bottomLeft" activeCell="D66" sqref="D66"/>
    </sheetView>
  </sheetViews>
  <sheetFormatPr defaultRowHeight="15" x14ac:dyDescent="0.25"/>
  <cols>
    <col min="1" max="1" width="35.5703125" style="1" customWidth="1"/>
    <col min="2" max="2" width="24.5703125" style="1" customWidth="1"/>
    <col min="3" max="3" width="38.5703125" style="1" customWidth="1"/>
    <col min="4" max="4" width="17.5703125" style="1" customWidth="1"/>
    <col min="5" max="5" width="9.140625" style="1"/>
    <col min="6" max="6" width="10.5703125" style="1" bestFit="1" customWidth="1"/>
    <col min="7" max="8" width="12" bestFit="1" customWidth="1"/>
    <col min="9" max="9" width="12.140625" bestFit="1" customWidth="1"/>
    <col min="10" max="10" width="21" bestFit="1" customWidth="1"/>
  </cols>
  <sheetData>
    <row r="1" spans="1:10" x14ac:dyDescent="0.25">
      <c r="A1" s="3" t="s">
        <v>0</v>
      </c>
      <c r="B1" s="3" t="s">
        <v>1</v>
      </c>
      <c r="C1" s="3" t="s">
        <v>63</v>
      </c>
      <c r="D1" s="3" t="s">
        <v>62</v>
      </c>
      <c r="E1" s="3" t="s">
        <v>64</v>
      </c>
      <c r="F1" s="3" t="s">
        <v>65</v>
      </c>
      <c r="G1" s="3" t="s">
        <v>70</v>
      </c>
      <c r="H1" s="3" t="s">
        <v>69</v>
      </c>
      <c r="I1" s="3" t="s">
        <v>71</v>
      </c>
      <c r="J1" s="3" t="s">
        <v>69</v>
      </c>
    </row>
    <row r="2" spans="1:10" x14ac:dyDescent="0.25">
      <c r="A2" s="1" t="s">
        <v>2</v>
      </c>
      <c r="B2" s="1">
        <v>70900020502</v>
      </c>
      <c r="C2" s="1">
        <v>0.87559762967499999</v>
      </c>
      <c r="D2" s="1">
        <v>21.418800350000001</v>
      </c>
      <c r="E2" s="1">
        <v>4.08798632681125E-2</v>
      </c>
      <c r="F2" s="2">
        <f>C2/D2*100</f>
        <v>4.0879863268112482</v>
      </c>
      <c r="G2">
        <f>D2/$D$61</f>
        <v>1.7310824539830454E-2</v>
      </c>
      <c r="H2">
        <f>G2*E2</f>
        <v>7.0766414024655546E-4</v>
      </c>
    </row>
    <row r="3" spans="1:10" x14ac:dyDescent="0.25">
      <c r="A3" s="1" t="s">
        <v>3</v>
      </c>
      <c r="B3" s="1">
        <v>70900020803</v>
      </c>
      <c r="C3" s="1">
        <v>0.14533716699999999</v>
      </c>
      <c r="D3" s="1">
        <v>5.0551900859999996</v>
      </c>
      <c r="E3" s="1">
        <v>2.8750089418497101E-2</v>
      </c>
      <c r="F3" s="2">
        <f t="shared" ref="F3:F60" si="0">C3/D3*100</f>
        <v>2.8750089418497091</v>
      </c>
      <c r="G3">
        <f>D3/$D$61</f>
        <v>4.0856400528630167E-3</v>
      </c>
      <c r="H3">
        <f t="shared" ref="H3:H60" si="1">G3*E3</f>
        <v>1.1746251685160495E-4</v>
      </c>
    </row>
    <row r="4" spans="1:10" x14ac:dyDescent="0.25">
      <c r="A4" s="1" t="s">
        <v>4</v>
      </c>
      <c r="B4" s="1">
        <v>70900040201</v>
      </c>
      <c r="C4" s="1">
        <v>3.9779337561571002</v>
      </c>
      <c r="D4" s="1">
        <v>33.8207016</v>
      </c>
      <c r="E4" s="1">
        <v>0.117618309732436</v>
      </c>
      <c r="F4" s="2">
        <f t="shared" si="0"/>
        <v>11.761830973243619</v>
      </c>
      <c r="G4">
        <f t="shared" ref="G4:G60" si="2">D4/$D$61</f>
        <v>2.7334128039134695E-2</v>
      </c>
      <c r="H4">
        <f t="shared" si="1"/>
        <v>3.214993937973008E-3</v>
      </c>
    </row>
    <row r="5" spans="1:10" x14ac:dyDescent="0.25">
      <c r="A5" s="1" t="s">
        <v>5</v>
      </c>
      <c r="B5" s="1">
        <v>70900030502</v>
      </c>
      <c r="C5" s="1">
        <v>0.75902625049719996</v>
      </c>
      <c r="D5" s="1">
        <v>21.32900047</v>
      </c>
      <c r="E5" s="1">
        <v>3.5586583232758498E-2</v>
      </c>
      <c r="F5" s="2">
        <f t="shared" si="0"/>
        <v>3.5586583232758491</v>
      </c>
      <c r="G5">
        <f t="shared" si="2"/>
        <v>1.7238247647522017E-2</v>
      </c>
      <c r="H5">
        <f t="shared" si="1"/>
        <v>6.134503346954456E-4</v>
      </c>
    </row>
    <row r="6" spans="1:10" x14ac:dyDescent="0.25">
      <c r="A6" s="1" t="s">
        <v>6</v>
      </c>
      <c r="B6" s="1">
        <v>70700050603</v>
      </c>
      <c r="C6" s="1">
        <v>7.8615500000000001E-3</v>
      </c>
      <c r="D6" s="1">
        <v>1.2173099519999999</v>
      </c>
      <c r="E6" s="1">
        <v>6.4581333513980804E-3</v>
      </c>
      <c r="F6" s="2">
        <f t="shared" si="0"/>
        <v>0.64581333513980843</v>
      </c>
      <c r="G6">
        <f t="shared" si="2"/>
        <v>9.8383843377397324E-4</v>
      </c>
      <c r="H6">
        <f t="shared" si="1"/>
        <v>6.3537598015429484E-6</v>
      </c>
    </row>
    <row r="7" spans="1:10" s="6" customFormat="1" x14ac:dyDescent="0.25">
      <c r="A7" s="4" t="s">
        <v>7</v>
      </c>
      <c r="B7" s="4">
        <v>70900020504</v>
      </c>
      <c r="C7" s="4">
        <v>2.6184195813773901</v>
      </c>
      <c r="D7" s="4">
        <v>28.485900879999999</v>
      </c>
      <c r="E7" s="4">
        <v>9.1919844571802994E-2</v>
      </c>
      <c r="F7" s="5">
        <f t="shared" si="0"/>
        <v>9.1919844571803129</v>
      </c>
      <c r="G7">
        <f t="shared" si="2"/>
        <v>2.302250471243978E-2</v>
      </c>
      <c r="H7">
        <f t="shared" si="1"/>
        <v>2.1162250548210667E-3</v>
      </c>
      <c r="I7" s="6">
        <f>D7/$D$63</f>
        <v>0.11776498249537602</v>
      </c>
      <c r="J7" s="6">
        <f>I7*E7</f>
        <v>1.0824938886976065E-2</v>
      </c>
    </row>
    <row r="8" spans="1:10" x14ac:dyDescent="0.25">
      <c r="A8" s="1" t="s">
        <v>8</v>
      </c>
      <c r="B8" s="1">
        <v>70900040301</v>
      </c>
      <c r="C8" s="1">
        <v>0.124404903</v>
      </c>
      <c r="D8" s="1">
        <v>5.8371601100000001</v>
      </c>
      <c r="E8" s="1">
        <v>2.1312573349988199E-2</v>
      </c>
      <c r="F8" s="2">
        <f t="shared" si="0"/>
        <v>2.1312573349988169</v>
      </c>
      <c r="G8">
        <f t="shared" si="2"/>
        <v>4.7176337060869716E-3</v>
      </c>
      <c r="H8">
        <f t="shared" si="1"/>
        <v>1.0054491439935526E-4</v>
      </c>
    </row>
    <row r="9" spans="1:10" x14ac:dyDescent="0.25">
      <c r="A9" s="1" t="s">
        <v>9</v>
      </c>
      <c r="B9" s="1">
        <v>70900020903</v>
      </c>
      <c r="C9" s="1">
        <v>1.65482925666</v>
      </c>
      <c r="D9" s="1">
        <v>25.040800090000001</v>
      </c>
      <c r="E9" s="1">
        <v>6.6085318788230499E-2</v>
      </c>
      <c r="F9" s="2">
        <f t="shared" si="0"/>
        <v>6.6085318788230456</v>
      </c>
      <c r="G9">
        <f t="shared" si="2"/>
        <v>2.0238150111659293E-2</v>
      </c>
      <c r="H9">
        <f t="shared" si="1"/>
        <v>1.337444601813067E-3</v>
      </c>
    </row>
    <row r="10" spans="1:10" x14ac:dyDescent="0.25">
      <c r="A10" s="1" t="s">
        <v>10</v>
      </c>
      <c r="B10" s="1">
        <v>70900010802</v>
      </c>
      <c r="C10" s="1">
        <v>1.4268807887846</v>
      </c>
      <c r="D10" s="1">
        <v>43.338100429999997</v>
      </c>
      <c r="E10" s="1">
        <v>3.2924396192429102E-2</v>
      </c>
      <c r="F10" s="2">
        <f t="shared" si="0"/>
        <v>3.2924396192429062</v>
      </c>
      <c r="G10">
        <f t="shared" si="2"/>
        <v>3.502615646880898E-2</v>
      </c>
      <c r="H10">
        <f t="shared" si="1"/>
        <v>1.1532150526770803E-3</v>
      </c>
    </row>
    <row r="11" spans="1:10" x14ac:dyDescent="0.25">
      <c r="A11" s="1" t="s">
        <v>11</v>
      </c>
      <c r="B11" s="1">
        <v>70900020901</v>
      </c>
      <c r="C11" s="1">
        <v>2.4078200161322001</v>
      </c>
      <c r="D11" s="1">
        <v>32.013698580000003</v>
      </c>
      <c r="E11" s="1">
        <v>7.5212178627696705E-2</v>
      </c>
      <c r="F11" s="2">
        <f t="shared" si="0"/>
        <v>7.5212178627696691</v>
      </c>
      <c r="G11">
        <f t="shared" si="2"/>
        <v>2.5873695535399085E-2</v>
      </c>
      <c r="H11">
        <f t="shared" si="1"/>
        <v>1.9460170103670748E-3</v>
      </c>
    </row>
    <row r="12" spans="1:10" x14ac:dyDescent="0.25">
      <c r="A12" s="1" t="s">
        <v>12</v>
      </c>
      <c r="B12" s="1">
        <v>70700050303</v>
      </c>
      <c r="C12" s="1">
        <v>0.88422568011619995</v>
      </c>
      <c r="D12" s="1">
        <v>32.96749878</v>
      </c>
      <c r="E12" s="1">
        <v>2.6821133323363399E-2</v>
      </c>
      <c r="F12" s="2">
        <f t="shared" si="0"/>
        <v>2.6821133323363391</v>
      </c>
      <c r="G12">
        <f t="shared" si="2"/>
        <v>2.6644563541004036E-2</v>
      </c>
      <c r="H12">
        <f t="shared" si="1"/>
        <v>7.1463739107609681E-4</v>
      </c>
    </row>
    <row r="13" spans="1:10" x14ac:dyDescent="0.25">
      <c r="A13" s="1" t="s">
        <v>13</v>
      </c>
      <c r="B13" s="1">
        <v>70700050601</v>
      </c>
      <c r="C13" s="1">
        <v>0.92570836991539995</v>
      </c>
      <c r="D13" s="1">
        <v>33.978099819999997</v>
      </c>
      <c r="E13" s="1">
        <v>2.7244265418589299E-2</v>
      </c>
      <c r="F13" s="2">
        <f t="shared" si="0"/>
        <v>2.724426541858926</v>
      </c>
      <c r="G13">
        <f t="shared" si="2"/>
        <v>2.7461338383541381E-2</v>
      </c>
      <c r="H13">
        <f t="shared" si="1"/>
        <v>7.481639916708954E-4</v>
      </c>
    </row>
    <row r="14" spans="1:10" x14ac:dyDescent="0.25">
      <c r="A14" s="1" t="s">
        <v>14</v>
      </c>
      <c r="B14" s="1">
        <v>70900020501</v>
      </c>
      <c r="C14" s="1">
        <v>0.30401609600000001</v>
      </c>
      <c r="D14" s="1">
        <v>8.6681299210000002</v>
      </c>
      <c r="E14" s="1">
        <v>3.5072858710097299E-2</v>
      </c>
      <c r="F14" s="2">
        <f t="shared" si="0"/>
        <v>3.5072858710097314</v>
      </c>
      <c r="G14">
        <f t="shared" si="2"/>
        <v>7.0056433459815782E-3</v>
      </c>
      <c r="H14">
        <f t="shared" si="1"/>
        <v>2.457079392469452E-4</v>
      </c>
    </row>
    <row r="15" spans="1:10" x14ac:dyDescent="0.25">
      <c r="A15" s="1" t="s">
        <v>15</v>
      </c>
      <c r="B15" s="1">
        <v>70700050503</v>
      </c>
      <c r="C15" s="1">
        <v>0.68188254025299999</v>
      </c>
      <c r="D15" s="1">
        <v>27.29759979</v>
      </c>
      <c r="E15" s="1">
        <v>2.4979578625912598E-2</v>
      </c>
      <c r="F15" s="2">
        <f t="shared" si="0"/>
        <v>2.4979578625912593</v>
      </c>
      <c r="G15">
        <f t="shared" si="2"/>
        <v>2.2062111444220198E-2</v>
      </c>
      <c r="H15">
        <f t="shared" si="1"/>
        <v>5.5110224747454458E-4</v>
      </c>
    </row>
    <row r="16" spans="1:10" x14ac:dyDescent="0.25">
      <c r="A16" s="1" t="s">
        <v>16</v>
      </c>
      <c r="B16" s="1">
        <v>70900010701</v>
      </c>
      <c r="C16" s="1">
        <v>9.3367840999999993E-2</v>
      </c>
      <c r="D16" s="1">
        <v>3.498470068</v>
      </c>
      <c r="E16" s="1">
        <v>2.6688192034004299E-2</v>
      </c>
      <c r="F16" s="2">
        <f t="shared" si="0"/>
        <v>2.6688192034004277</v>
      </c>
      <c r="G16">
        <f t="shared" si="2"/>
        <v>2.8274880252570594E-3</v>
      </c>
      <c r="H16">
        <f t="shared" si="1"/>
        <v>7.5460543391907994E-5</v>
      </c>
    </row>
    <row r="17" spans="1:10" x14ac:dyDescent="0.25">
      <c r="A17" s="1" t="s">
        <v>17</v>
      </c>
      <c r="B17" s="1">
        <v>70900020401</v>
      </c>
      <c r="C17" s="1">
        <v>2.65174180669166</v>
      </c>
      <c r="D17" s="1">
        <v>30.64909935</v>
      </c>
      <c r="E17" s="1">
        <v>8.6519403927987196E-2</v>
      </c>
      <c r="F17" s="2">
        <f t="shared" si="0"/>
        <v>8.6519403927987213</v>
      </c>
      <c r="G17">
        <f t="shared" si="2"/>
        <v>2.4770816874983455E-2</v>
      </c>
      <c r="H17">
        <f t="shared" si="1"/>
        <v>2.1431563108328952E-3</v>
      </c>
    </row>
    <row r="18" spans="1:10" x14ac:dyDescent="0.25">
      <c r="A18" s="1" t="s">
        <v>18</v>
      </c>
      <c r="B18" s="1">
        <v>70900010801</v>
      </c>
      <c r="C18" s="1">
        <v>1.6023874490000001</v>
      </c>
      <c r="D18" s="1">
        <v>31.820999149999999</v>
      </c>
      <c r="E18" s="1">
        <v>5.0356289613866498E-2</v>
      </c>
      <c r="F18" s="2">
        <f t="shared" si="0"/>
        <v>5.0356289613866512</v>
      </c>
      <c r="G18">
        <f t="shared" si="2"/>
        <v>2.5717954505689387E-2</v>
      </c>
      <c r="H18">
        <f t="shared" si="1"/>
        <v>1.2950607653647375E-3</v>
      </c>
    </row>
    <row r="19" spans="1:10" x14ac:dyDescent="0.25">
      <c r="A19" s="1" t="s">
        <v>19</v>
      </c>
      <c r="B19" s="1">
        <v>70900040202</v>
      </c>
      <c r="C19" s="1">
        <v>2.0650289974543199</v>
      </c>
      <c r="D19" s="1">
        <v>47.410800930000001</v>
      </c>
      <c r="E19" s="1">
        <v>4.3556087578086801E-2</v>
      </c>
      <c r="F19" s="2">
        <f t="shared" si="0"/>
        <v>4.3556087578086817</v>
      </c>
      <c r="G19">
        <f t="shared" si="2"/>
        <v>3.831774155325466E-2</v>
      </c>
      <c r="H19">
        <f t="shared" si="1"/>
        <v>1.6689709068880556E-3</v>
      </c>
    </row>
    <row r="20" spans="1:10" x14ac:dyDescent="0.25">
      <c r="A20" s="1" t="s">
        <v>20</v>
      </c>
      <c r="B20" s="1">
        <v>70900020405</v>
      </c>
      <c r="C20" s="1">
        <v>0.431106547103</v>
      </c>
      <c r="D20" s="1">
        <v>14.33940029</v>
      </c>
      <c r="E20" s="1">
        <v>3.00644753883916E-2</v>
      </c>
      <c r="F20" s="2">
        <f t="shared" si="0"/>
        <v>3.0064475388391574</v>
      </c>
      <c r="G20">
        <f t="shared" si="2"/>
        <v>1.1589203800883456E-2</v>
      </c>
      <c r="H20">
        <f t="shared" si="1"/>
        <v>3.4842333244271506E-4</v>
      </c>
    </row>
    <row r="21" spans="1:10" x14ac:dyDescent="0.25">
      <c r="A21" s="1" t="s">
        <v>21</v>
      </c>
      <c r="B21" s="1">
        <v>70900020902</v>
      </c>
      <c r="C21" s="1">
        <v>1.48652541496697</v>
      </c>
      <c r="D21" s="1">
        <v>28.739900590000001</v>
      </c>
      <c r="E21" s="1">
        <v>5.1723401419286899E-2</v>
      </c>
      <c r="F21" s="2">
        <f t="shared" si="0"/>
        <v>5.1723401419286885</v>
      </c>
      <c r="G21">
        <f t="shared" si="2"/>
        <v>2.3227789058020688E-2</v>
      </c>
      <c r="H21">
        <f t="shared" si="1"/>
        <v>1.201420257530524E-3</v>
      </c>
    </row>
    <row r="22" spans="1:10" x14ac:dyDescent="0.25">
      <c r="A22" s="1" t="s">
        <v>22</v>
      </c>
      <c r="B22" s="1">
        <v>70900021003</v>
      </c>
      <c r="C22" s="1">
        <v>0.32070238292999997</v>
      </c>
      <c r="D22" s="1">
        <v>5.3616900440000004</v>
      </c>
      <c r="E22" s="1">
        <v>5.9813674475435598E-2</v>
      </c>
      <c r="F22" s="2">
        <f t="shared" si="0"/>
        <v>5.9813674475435601</v>
      </c>
      <c r="G22">
        <f t="shared" si="2"/>
        <v>4.3333554667845725E-3</v>
      </c>
      <c r="H22">
        <f t="shared" si="1"/>
        <v>2.5919391327660171E-4</v>
      </c>
    </row>
    <row r="23" spans="1:10" s="6" customFormat="1" x14ac:dyDescent="0.25">
      <c r="A23" s="4" t="s">
        <v>23</v>
      </c>
      <c r="B23" s="4">
        <v>70900020604</v>
      </c>
      <c r="C23" s="4">
        <v>2.9991287072975399</v>
      </c>
      <c r="D23" s="4">
        <v>35.262901309999997</v>
      </c>
      <c r="E23" s="4">
        <v>8.5050537416983193E-2</v>
      </c>
      <c r="F23" s="5">
        <f t="shared" si="0"/>
        <v>8.5050537416983172</v>
      </c>
      <c r="G23">
        <f t="shared" si="2"/>
        <v>2.8499723951288771E-2</v>
      </c>
      <c r="H23">
        <f t="shared" si="1"/>
        <v>2.4239168382927776E-3</v>
      </c>
      <c r="I23" s="6">
        <f>D23/$D$63</f>
        <v>0.14578211772210317</v>
      </c>
      <c r="J23" s="6">
        <f>I23*E23</f>
        <v>1.2398847458050784E-2</v>
      </c>
    </row>
    <row r="24" spans="1:10" s="6" customFormat="1" x14ac:dyDescent="0.25">
      <c r="A24" s="4" t="s">
        <v>24</v>
      </c>
      <c r="B24" s="4">
        <v>70900020702</v>
      </c>
      <c r="C24" s="4">
        <v>7.0423628230137103</v>
      </c>
      <c r="D24" s="4">
        <v>47.290798189999997</v>
      </c>
      <c r="E24" s="4">
        <v>0.14891613363597</v>
      </c>
      <c r="F24" s="5">
        <f t="shared" si="0"/>
        <v>14.891613363596964</v>
      </c>
      <c r="G24">
        <f t="shared" si="2"/>
        <v>3.8220754497841028E-2</v>
      </c>
      <c r="H24">
        <f t="shared" si="1"/>
        <v>5.6916869844680961E-3</v>
      </c>
      <c r="I24" s="6">
        <f>D24/$D$63</f>
        <v>0.19550724565456362</v>
      </c>
      <c r="J24" s="6">
        <f>I24*E24</f>
        <v>2.9114183120695414E-2</v>
      </c>
    </row>
    <row r="25" spans="1:10" x14ac:dyDescent="0.25">
      <c r="A25" s="1" t="s">
        <v>25</v>
      </c>
      <c r="B25" s="1">
        <v>70900020404</v>
      </c>
      <c r="C25" s="1">
        <v>0.75120820666599997</v>
      </c>
      <c r="D25" s="1">
        <v>20.971000669999999</v>
      </c>
      <c r="E25" s="1">
        <v>3.5821285711970699E-2</v>
      </c>
      <c r="F25" s="2">
        <f t="shared" si="0"/>
        <v>3.582128571197075</v>
      </c>
      <c r="G25">
        <f t="shared" si="2"/>
        <v>1.6948909700399577E-2</v>
      </c>
      <c r="H25">
        <f t="shared" si="1"/>
        <v>6.0713173688440496E-4</v>
      </c>
    </row>
    <row r="26" spans="1:10" x14ac:dyDescent="0.25">
      <c r="A26" s="1" t="s">
        <v>26</v>
      </c>
      <c r="B26" s="1">
        <v>70900020703</v>
      </c>
      <c r="C26" s="1">
        <v>1.4551157157129999</v>
      </c>
      <c r="D26" s="1">
        <v>22.99220085</v>
      </c>
      <c r="E26" s="1">
        <v>6.3287361014550306E-2</v>
      </c>
      <c r="F26" s="2">
        <f t="shared" si="0"/>
        <v>6.3287361014550294</v>
      </c>
      <c r="G26">
        <f t="shared" si="2"/>
        <v>1.8582457849880961E-2</v>
      </c>
      <c r="H26">
        <f t="shared" si="1"/>
        <v>1.1760347184830806E-3</v>
      </c>
    </row>
    <row r="27" spans="1:10" x14ac:dyDescent="0.25">
      <c r="A27" s="1" t="s">
        <v>27</v>
      </c>
      <c r="B27" s="1">
        <v>70700050504</v>
      </c>
      <c r="C27" s="1">
        <v>0.63165698735779996</v>
      </c>
      <c r="D27" s="1">
        <v>12.82439995</v>
      </c>
      <c r="E27" s="1">
        <v>4.9254311298814399E-2</v>
      </c>
      <c r="F27" s="2">
        <f t="shared" si="0"/>
        <v>4.9254311298814413</v>
      </c>
      <c r="G27">
        <f t="shared" si="2"/>
        <v>1.0364769909396929E-2</v>
      </c>
      <c r="H27">
        <f t="shared" si="1"/>
        <v>5.1050960365802063E-4</v>
      </c>
    </row>
    <row r="28" spans="1:10" x14ac:dyDescent="0.25">
      <c r="A28" s="1" t="s">
        <v>28</v>
      </c>
      <c r="B28" s="1">
        <v>70700051201</v>
      </c>
      <c r="C28" s="1">
        <v>9.9190482999999996E-2</v>
      </c>
      <c r="D28" s="1">
        <v>5.5402197839999996</v>
      </c>
      <c r="E28" s="1">
        <v>1.7903709034515099E-2</v>
      </c>
      <c r="F28" s="2">
        <f t="shared" si="0"/>
        <v>1.7903709034515083</v>
      </c>
      <c r="G28">
        <f t="shared" si="2"/>
        <v>4.4776444537390422E-3</v>
      </c>
      <c r="H28">
        <f t="shared" si="1"/>
        <v>8.0166443459754112E-5</v>
      </c>
    </row>
    <row r="29" spans="1:10" x14ac:dyDescent="0.25">
      <c r="A29" s="1" t="s">
        <v>29</v>
      </c>
      <c r="B29" s="1">
        <v>70900010804</v>
      </c>
      <c r="C29" s="1">
        <v>0.30689386499999999</v>
      </c>
      <c r="D29" s="1">
        <v>10.884300229999999</v>
      </c>
      <c r="E29" s="1">
        <v>2.8196012468869599E-2</v>
      </c>
      <c r="F29" s="2">
        <f t="shared" si="0"/>
        <v>2.819601246886958</v>
      </c>
      <c r="G29">
        <f t="shared" si="2"/>
        <v>8.7967677200168782E-3</v>
      </c>
      <c r="H29">
        <f t="shared" si="1"/>
        <v>2.4803377231934551E-4</v>
      </c>
    </row>
    <row r="30" spans="1:10" x14ac:dyDescent="0.25">
      <c r="A30" s="1" t="s">
        <v>30</v>
      </c>
      <c r="B30" s="1">
        <v>70700050502</v>
      </c>
      <c r="C30" s="1">
        <v>1.25729062005422</v>
      </c>
      <c r="D30" s="1">
        <v>37.894001009999997</v>
      </c>
      <c r="E30" s="1">
        <v>3.3179146739412101E-2</v>
      </c>
      <c r="F30" s="2">
        <f t="shared" si="0"/>
        <v>3.3179146739412095</v>
      </c>
      <c r="G30">
        <f t="shared" si="2"/>
        <v>3.0626197166839359E-2</v>
      </c>
      <c r="H30">
        <f t="shared" si="1"/>
        <v>1.0161510898687302E-3</v>
      </c>
    </row>
    <row r="31" spans="1:10" x14ac:dyDescent="0.25">
      <c r="A31" s="1" t="s">
        <v>31</v>
      </c>
      <c r="B31" s="1">
        <v>70900040101</v>
      </c>
      <c r="C31" s="1">
        <v>0.81422799275919999</v>
      </c>
      <c r="D31" s="1">
        <v>16.79759979</v>
      </c>
      <c r="E31" s="1">
        <v>4.8472877252613698E-2</v>
      </c>
      <c r="F31" s="2">
        <f t="shared" si="0"/>
        <v>4.8472877252613715</v>
      </c>
      <c r="G31">
        <f t="shared" si="2"/>
        <v>1.3575937863157814E-2</v>
      </c>
      <c r="H31">
        <f t="shared" si="1"/>
        <v>6.5806476962995946E-4</v>
      </c>
    </row>
    <row r="32" spans="1:10" x14ac:dyDescent="0.25">
      <c r="A32" s="1" t="s">
        <v>32</v>
      </c>
      <c r="B32" s="1">
        <v>70900020402</v>
      </c>
      <c r="C32" s="1">
        <v>1.0900356765818</v>
      </c>
      <c r="D32" s="1">
        <v>23.59399986</v>
      </c>
      <c r="E32" s="1">
        <v>4.6199698357622998E-2</v>
      </c>
      <c r="F32" s="2">
        <f t="shared" si="0"/>
        <v>4.6199698357623031</v>
      </c>
      <c r="G32">
        <f t="shared" si="2"/>
        <v>1.9068836027002056E-2</v>
      </c>
      <c r="H32">
        <f t="shared" si="1"/>
        <v>8.8097447247846908E-4</v>
      </c>
    </row>
    <row r="33" spans="1:10" x14ac:dyDescent="0.25">
      <c r="A33" s="1" t="s">
        <v>33</v>
      </c>
      <c r="B33" s="1">
        <v>70900011002</v>
      </c>
      <c r="C33" s="1">
        <v>0.140299007</v>
      </c>
      <c r="D33" s="1">
        <v>6.323009968</v>
      </c>
      <c r="E33" s="1">
        <v>2.2188642388678299E-2</v>
      </c>
      <c r="F33" s="2">
        <f t="shared" si="0"/>
        <v>2.2188642388678264</v>
      </c>
      <c r="G33">
        <f t="shared" si="2"/>
        <v>5.1103009660224486E-3</v>
      </c>
      <c r="H33">
        <f t="shared" si="1"/>
        <v>1.1339064063358936E-4</v>
      </c>
    </row>
    <row r="34" spans="1:10" x14ac:dyDescent="0.25">
      <c r="A34" s="1" t="s">
        <v>34</v>
      </c>
      <c r="B34" s="1">
        <v>70900020403</v>
      </c>
      <c r="C34" s="1">
        <v>1.6972622936740001</v>
      </c>
      <c r="D34" s="1">
        <v>42.889400479999999</v>
      </c>
      <c r="E34" s="1">
        <v>3.9573001130324997E-2</v>
      </c>
      <c r="F34" s="2">
        <f t="shared" si="0"/>
        <v>3.9573001130324963</v>
      </c>
      <c r="G34">
        <f t="shared" si="2"/>
        <v>3.466351402485527E-2</v>
      </c>
      <c r="H34">
        <f t="shared" si="1"/>
        <v>1.371739279686634E-3</v>
      </c>
    </row>
    <row r="35" spans="1:10" x14ac:dyDescent="0.25">
      <c r="A35" s="1" t="s">
        <v>35</v>
      </c>
      <c r="B35" s="1">
        <v>70900011001</v>
      </c>
      <c r="C35" s="1">
        <v>0.18719161773000001</v>
      </c>
      <c r="D35" s="1">
        <v>6.9802498819999999</v>
      </c>
      <c r="E35" s="1">
        <v>2.6817323289917101E-2</v>
      </c>
      <c r="F35" s="2">
        <f t="shared" si="0"/>
        <v>2.6817323289917145</v>
      </c>
      <c r="G35">
        <f t="shared" si="2"/>
        <v>5.6414868702706874E-3</v>
      </c>
      <c r="H35">
        <f t="shared" si="1"/>
        <v>1.5128957723587163E-4</v>
      </c>
    </row>
    <row r="36" spans="1:10" x14ac:dyDescent="0.25">
      <c r="A36" s="1" t="s">
        <v>36</v>
      </c>
      <c r="B36" s="1">
        <v>70900020801</v>
      </c>
      <c r="C36" s="1">
        <v>1.6477534437029999</v>
      </c>
      <c r="D36" s="1">
        <v>32.39339828</v>
      </c>
      <c r="E36" s="1">
        <v>5.08669522555261E-2</v>
      </c>
      <c r="F36" s="2">
        <f t="shared" si="0"/>
        <v>5.0866952255526057</v>
      </c>
      <c r="G36">
        <f t="shared" si="2"/>
        <v>2.6180571493768349E-2</v>
      </c>
      <c r="H36">
        <f t="shared" si="1"/>
        <v>1.3317258801959022E-3</v>
      </c>
    </row>
    <row r="37" spans="1:10" x14ac:dyDescent="0.25">
      <c r="A37" s="1" t="s">
        <v>37</v>
      </c>
      <c r="B37" s="1">
        <v>70900040203</v>
      </c>
      <c r="C37" s="1">
        <v>0.66871186068194999</v>
      </c>
      <c r="D37" s="1">
        <v>22.100799559999999</v>
      </c>
      <c r="E37" s="1">
        <v>3.0257360547816799E-2</v>
      </c>
      <c r="F37" s="2">
        <f t="shared" si="0"/>
        <v>3.0257360547816763</v>
      </c>
      <c r="G37">
        <f t="shared" si="2"/>
        <v>1.7862021080612109E-2</v>
      </c>
      <c r="H37">
        <f t="shared" si="1"/>
        <v>5.4045761194878488E-4</v>
      </c>
    </row>
    <row r="38" spans="1:10" s="6" customFormat="1" x14ac:dyDescent="0.25">
      <c r="A38" s="4" t="s">
        <v>38</v>
      </c>
      <c r="B38" s="4">
        <v>70900020603</v>
      </c>
      <c r="C38" s="4">
        <v>2.2403653017224001</v>
      </c>
      <c r="D38" s="4">
        <v>22.547199249999998</v>
      </c>
      <c r="E38" s="4">
        <v>9.9363352267461999E-2</v>
      </c>
      <c r="F38" s="5">
        <f t="shared" si="0"/>
        <v>9.9363352267461789</v>
      </c>
      <c r="G38">
        <f t="shared" si="2"/>
        <v>1.8222804438314245E-2</v>
      </c>
      <c r="H38">
        <f t="shared" si="1"/>
        <v>1.8106789367052882E-3</v>
      </c>
      <c r="I38" s="6">
        <f>D38/$D$63</f>
        <v>9.3213500116483078E-2</v>
      </c>
      <c r="J38" s="6">
        <f>I38*E38</f>
        <v>9.2620058481572183E-3</v>
      </c>
    </row>
    <row r="39" spans="1:10" x14ac:dyDescent="0.25">
      <c r="A39" s="1" t="s">
        <v>39</v>
      </c>
      <c r="B39" s="1">
        <v>70900030501</v>
      </c>
      <c r="C39" s="1">
        <v>0.68923593910000003</v>
      </c>
      <c r="D39" s="1">
        <v>26.774599080000002</v>
      </c>
      <c r="E39" s="1">
        <v>2.5742157222994399E-2</v>
      </c>
      <c r="F39" s="2">
        <f t="shared" si="0"/>
        <v>2.5742157222994355</v>
      </c>
      <c r="G39">
        <f t="shared" si="2"/>
        <v>2.1639418605355544E-2</v>
      </c>
      <c r="H39">
        <f t="shared" si="1"/>
        <v>5.5704531595325265E-4</v>
      </c>
    </row>
    <row r="40" spans="1:10" x14ac:dyDescent="0.25">
      <c r="A40" s="1" t="s">
        <v>40</v>
      </c>
      <c r="B40" s="1">
        <v>70900040102</v>
      </c>
      <c r="C40" s="1">
        <v>1.2492199567868001</v>
      </c>
      <c r="D40" s="1">
        <v>32.841499329999998</v>
      </c>
      <c r="E40" s="1">
        <v>3.8037847914137897E-2</v>
      </c>
      <c r="F40" s="2">
        <f t="shared" si="0"/>
        <v>3.8037847914137854</v>
      </c>
      <c r="G40">
        <f t="shared" si="2"/>
        <v>2.654272990254514E-2</v>
      </c>
      <c r="H40">
        <f t="shared" si="1"/>
        <v>1.0096283232590522E-3</v>
      </c>
    </row>
    <row r="41" spans="1:10" x14ac:dyDescent="0.25">
      <c r="A41" s="1" t="s">
        <v>41</v>
      </c>
      <c r="B41" s="1">
        <v>70900010704</v>
      </c>
      <c r="C41" s="1">
        <v>1.9032299999999999E-3</v>
      </c>
      <c r="D41" s="1">
        <v>2.1432298999999998E-2</v>
      </c>
      <c r="E41" s="1">
        <v>8.8801952604338E-2</v>
      </c>
      <c r="F41" s="2">
        <f t="shared" si="0"/>
        <v>8.8801952604337977</v>
      </c>
      <c r="G41">
        <f t="shared" si="2"/>
        <v>1.7321734243355212E-5</v>
      </c>
      <c r="H41">
        <f t="shared" si="1"/>
        <v>1.5382038233033682E-6</v>
      </c>
    </row>
    <row r="42" spans="1:10" x14ac:dyDescent="0.25">
      <c r="A42" s="1" t="s">
        <v>42</v>
      </c>
      <c r="B42" s="1">
        <v>70900040502</v>
      </c>
      <c r="C42" s="1">
        <v>0.34247739998939403</v>
      </c>
      <c r="D42" s="1">
        <v>6.8702101710000001</v>
      </c>
      <c r="E42" s="1">
        <v>4.98496248972169E-2</v>
      </c>
      <c r="F42" s="2">
        <f t="shared" si="0"/>
        <v>4.9849624897216849</v>
      </c>
      <c r="G42">
        <f t="shared" si="2"/>
        <v>5.5525520047129797E-3</v>
      </c>
      <c r="H42">
        <f t="shared" si="1"/>
        <v>2.7679263465723176E-4</v>
      </c>
    </row>
    <row r="43" spans="1:10" x14ac:dyDescent="0.25">
      <c r="A43" s="1" t="s">
        <v>43</v>
      </c>
      <c r="B43" s="1">
        <v>70700050301</v>
      </c>
      <c r="C43" s="1">
        <v>0.87842451846500003</v>
      </c>
      <c r="D43" s="1">
        <v>21.26059914</v>
      </c>
      <c r="E43" s="1">
        <v>4.1317016170645898E-2</v>
      </c>
      <c r="F43" s="2">
        <f t="shared" si="0"/>
        <v>4.1317016170645884</v>
      </c>
      <c r="G43">
        <f t="shared" si="2"/>
        <v>1.7182965213278632E-2</v>
      </c>
      <c r="H43">
        <f t="shared" si="1"/>
        <v>7.0994885157667925E-4</v>
      </c>
    </row>
    <row r="44" spans="1:10" x14ac:dyDescent="0.25">
      <c r="A44" s="1" t="s">
        <v>44</v>
      </c>
      <c r="B44" s="1">
        <v>70900020802</v>
      </c>
      <c r="C44" s="1">
        <v>0.78788275554999998</v>
      </c>
      <c r="D44" s="1">
        <v>28.231399540000002</v>
      </c>
      <c r="E44" s="1">
        <v>2.7908030362918401E-2</v>
      </c>
      <c r="F44" s="2">
        <f t="shared" si="0"/>
        <v>2.7908030362918379</v>
      </c>
      <c r="G44">
        <f t="shared" si="2"/>
        <v>2.2816814945977596E-2</v>
      </c>
      <c r="H44">
        <f t="shared" si="1"/>
        <v>6.3677236429743312E-4</v>
      </c>
    </row>
    <row r="45" spans="1:10" x14ac:dyDescent="0.25">
      <c r="A45" s="1" t="s">
        <v>45</v>
      </c>
      <c r="B45" s="1">
        <v>70900021005</v>
      </c>
      <c r="C45" s="1">
        <v>1.631587105855</v>
      </c>
      <c r="D45" s="1">
        <v>36.070201869999998</v>
      </c>
      <c r="E45" s="1">
        <v>4.52336560725492E-2</v>
      </c>
      <c r="F45" s="2">
        <f t="shared" si="0"/>
        <v>4.5233656072549175</v>
      </c>
      <c r="G45">
        <f t="shared" si="2"/>
        <v>2.9152189921217236E-2</v>
      </c>
      <c r="H45">
        <f t="shared" si="1"/>
        <v>1.3186601326579757E-3</v>
      </c>
    </row>
    <row r="46" spans="1:10" s="6" customFormat="1" x14ac:dyDescent="0.25">
      <c r="A46" s="4" t="s">
        <v>46</v>
      </c>
      <c r="B46" s="4">
        <v>70900020602</v>
      </c>
      <c r="C46" s="4">
        <v>1.5843214286034</v>
      </c>
      <c r="D46" s="4">
        <v>24.62059975</v>
      </c>
      <c r="E46" s="4">
        <v>6.4349424656213003E-2</v>
      </c>
      <c r="F46" s="5">
        <f t="shared" si="0"/>
        <v>6.434942465621293</v>
      </c>
      <c r="G46">
        <f t="shared" si="2"/>
        <v>1.9898541252224868E-2</v>
      </c>
      <c r="H46">
        <f t="shared" si="1"/>
        <v>1.2804596810785905E-3</v>
      </c>
      <c r="I46" s="6">
        <f>D46/$D$63</f>
        <v>0.10178524845672388</v>
      </c>
      <c r="J46" s="6">
        <f>I46*E46</f>
        <v>6.5498221766798741E-3</v>
      </c>
    </row>
    <row r="47" spans="1:10" x14ac:dyDescent="0.25">
      <c r="A47" s="1" t="s">
        <v>47</v>
      </c>
      <c r="B47" s="1">
        <v>70700050204</v>
      </c>
      <c r="C47" s="1">
        <v>0.7508599601</v>
      </c>
      <c r="D47" s="1">
        <v>22.908300400000002</v>
      </c>
      <c r="E47" s="1">
        <v>3.2776764185439101E-2</v>
      </c>
      <c r="F47" s="2">
        <f t="shared" si="0"/>
        <v>3.2776764185439089</v>
      </c>
      <c r="G47">
        <f t="shared" si="2"/>
        <v>1.8514648918240083E-2</v>
      </c>
      <c r="H47">
        <f t="shared" si="1"/>
        <v>6.0685028156935033E-4</v>
      </c>
    </row>
    <row r="48" spans="1:10" s="6" customFormat="1" x14ac:dyDescent="0.25">
      <c r="A48" s="4" t="s">
        <v>48</v>
      </c>
      <c r="B48" s="4">
        <v>70900020701</v>
      </c>
      <c r="C48" s="4">
        <v>3.1716105451866099</v>
      </c>
      <c r="D48" s="4">
        <v>21.594299320000001</v>
      </c>
      <c r="E48" s="4">
        <v>0.14687258420323701</v>
      </c>
      <c r="F48" s="5">
        <f t="shared" si="0"/>
        <v>14.68725842032373</v>
      </c>
      <c r="G48">
        <f t="shared" si="2"/>
        <v>1.7452664037232134E-2</v>
      </c>
      <c r="H48">
        <f t="shared" si="1"/>
        <v>2.5633178683791831E-3</v>
      </c>
      <c r="I48" s="6">
        <f>D48/$D$63</f>
        <v>8.9274069025676903E-2</v>
      </c>
      <c r="J48" s="6">
        <f>I48*E48</f>
        <v>1.3111913220139325E-2</v>
      </c>
    </row>
    <row r="49" spans="1:10" x14ac:dyDescent="0.25">
      <c r="A49" s="1" t="s">
        <v>49</v>
      </c>
      <c r="B49" s="1">
        <v>70900010803</v>
      </c>
      <c r="C49" s="1">
        <v>6.6287700000000005E-2</v>
      </c>
      <c r="D49" s="1">
        <v>2.0360798839999998</v>
      </c>
      <c r="E49" s="1">
        <v>3.2556532050095101E-2</v>
      </c>
      <c r="F49" s="2">
        <f t="shared" si="0"/>
        <v>3.2556532050095148</v>
      </c>
      <c r="G49">
        <f t="shared" si="2"/>
        <v>1.6455740305269869E-3</v>
      </c>
      <c r="H49">
        <f t="shared" si="1"/>
        <v>5.357418366565602E-5</v>
      </c>
    </row>
    <row r="50" spans="1:10" x14ac:dyDescent="0.25">
      <c r="A50" s="1" t="s">
        <v>50</v>
      </c>
      <c r="B50" s="1">
        <v>70900040501</v>
      </c>
      <c r="C50" s="1">
        <v>0.89879439596599997</v>
      </c>
      <c r="D50" s="1">
        <v>29.276300429999999</v>
      </c>
      <c r="E50" s="1">
        <v>3.0700408957580801E-2</v>
      </c>
      <c r="F50" s="2">
        <f t="shared" si="0"/>
        <v>3.0700408957580847</v>
      </c>
      <c r="G50">
        <f t="shared" si="2"/>
        <v>2.3661311167648694E-2</v>
      </c>
      <c r="H50">
        <f t="shared" si="1"/>
        <v>7.2641192931938864E-4</v>
      </c>
    </row>
    <row r="51" spans="1:10" x14ac:dyDescent="0.25">
      <c r="A51" s="1" t="s">
        <v>51</v>
      </c>
      <c r="B51" s="1">
        <v>70900020904</v>
      </c>
      <c r="C51" s="1">
        <v>0.53704769708</v>
      </c>
      <c r="D51" s="1">
        <v>18.994800569999999</v>
      </c>
      <c r="E51" s="1">
        <v>2.82734054038031E-2</v>
      </c>
      <c r="F51" s="2">
        <f t="shared" si="0"/>
        <v>2.8273405403803089</v>
      </c>
      <c r="G51">
        <f t="shared" si="2"/>
        <v>1.5351730930922161E-2</v>
      </c>
      <c r="H51">
        <f t="shared" si="1"/>
        <v>4.3404571226006585E-4</v>
      </c>
    </row>
    <row r="52" spans="1:10" s="6" customFormat="1" x14ac:dyDescent="0.25">
      <c r="A52" s="4" t="s">
        <v>52</v>
      </c>
      <c r="B52" s="4">
        <v>70900020503</v>
      </c>
      <c r="C52" s="4">
        <v>1.86619711486009</v>
      </c>
      <c r="D52" s="4">
        <v>25.032100679999999</v>
      </c>
      <c r="E52" s="4">
        <v>7.4552157596231294E-2</v>
      </c>
      <c r="F52" s="5">
        <f t="shared" si="0"/>
        <v>7.455215759623135</v>
      </c>
      <c r="G52">
        <f t="shared" si="2"/>
        <v>2.0231119187534261E-2</v>
      </c>
      <c r="H52">
        <f t="shared" si="1"/>
        <v>1.508273586017193E-3</v>
      </c>
      <c r="I52" s="6">
        <f>D52/$D$63</f>
        <v>0.103486454959633</v>
      </c>
      <c r="J52" s="6">
        <f>I52*E52</f>
        <v>7.7151384992258515E-3</v>
      </c>
    </row>
    <row r="53" spans="1:10" x14ac:dyDescent="0.25">
      <c r="A53" s="1" t="s">
        <v>53</v>
      </c>
      <c r="B53" s="1">
        <v>70700050501</v>
      </c>
      <c r="C53" s="1">
        <v>1.08318206458761</v>
      </c>
      <c r="D53" s="1">
        <v>25.332500459999999</v>
      </c>
      <c r="E53" s="1">
        <v>4.2758592516279802E-2</v>
      </c>
      <c r="F53" s="2">
        <f t="shared" si="0"/>
        <v>4.2758592516279776</v>
      </c>
      <c r="G53">
        <f t="shared" si="2"/>
        <v>2.0473904394847874E-2</v>
      </c>
      <c r="H53">
        <f t="shared" si="1"/>
        <v>8.7543533523657042E-4</v>
      </c>
    </row>
    <row r="54" spans="1:10" x14ac:dyDescent="0.25">
      <c r="A54" s="1" t="s">
        <v>54</v>
      </c>
      <c r="B54" s="1">
        <v>70900040402</v>
      </c>
      <c r="C54" s="1">
        <v>0.32024358730000002</v>
      </c>
      <c r="D54" s="1">
        <v>9.3936395650000009</v>
      </c>
      <c r="E54" s="1">
        <v>3.4091534498854298E-2</v>
      </c>
      <c r="F54" s="2">
        <f t="shared" si="0"/>
        <v>3.4091534498854279</v>
      </c>
      <c r="G54">
        <f t="shared" si="2"/>
        <v>7.5920053244309862E-3</v>
      </c>
      <c r="H54">
        <f t="shared" si="1"/>
        <v>2.5882311143332447E-4</v>
      </c>
    </row>
    <row r="55" spans="1:10" s="6" customFormat="1" x14ac:dyDescent="0.25">
      <c r="A55" s="4" t="s">
        <v>55</v>
      </c>
      <c r="B55" s="4">
        <v>70900020601</v>
      </c>
      <c r="C55" s="4">
        <v>1.6548619749810001</v>
      </c>
      <c r="D55" s="4">
        <v>37.053901670000002</v>
      </c>
      <c r="E55" s="4">
        <v>4.4660937186024499E-2</v>
      </c>
      <c r="F55" s="5">
        <f t="shared" si="0"/>
        <v>4.4660937186024547</v>
      </c>
      <c r="G55">
        <f t="shared" si="2"/>
        <v>2.9947222993070226E-2</v>
      </c>
      <c r="H55">
        <f t="shared" si="1"/>
        <v>1.3374710449893779E-3</v>
      </c>
      <c r="I55" s="6">
        <f>D55/$D$63</f>
        <v>0.15318638156944028</v>
      </c>
      <c r="J55" s="6">
        <f>I55*E55</f>
        <v>6.8414473650271531E-3</v>
      </c>
    </row>
    <row r="56" spans="1:10" x14ac:dyDescent="0.25">
      <c r="A56" s="1" t="s">
        <v>56</v>
      </c>
      <c r="B56" s="1">
        <v>70900040103</v>
      </c>
      <c r="C56" s="1">
        <v>0.46477408980989998</v>
      </c>
      <c r="D56" s="1">
        <v>17.256999969999999</v>
      </c>
      <c r="E56" s="1">
        <v>2.6932496414085599E-2</v>
      </c>
      <c r="F56" s="2">
        <f t="shared" si="0"/>
        <v>2.693249641408558</v>
      </c>
      <c r="G56">
        <f t="shared" si="2"/>
        <v>1.3947228307981747E-2</v>
      </c>
      <c r="H56">
        <f t="shared" si="1"/>
        <v>3.7563367639115153E-4</v>
      </c>
    </row>
    <row r="57" spans="1:10" x14ac:dyDescent="0.25">
      <c r="A57" s="1" t="s">
        <v>57</v>
      </c>
      <c r="B57" s="1">
        <v>70900030602</v>
      </c>
      <c r="C57" s="1">
        <v>0.1759888265</v>
      </c>
      <c r="D57" s="1">
        <v>1.8637599949999999</v>
      </c>
      <c r="E57" s="1">
        <v>9.4426764697243107E-2</v>
      </c>
      <c r="F57" s="2">
        <f t="shared" si="0"/>
        <v>9.4426764697243115</v>
      </c>
      <c r="G57">
        <f t="shared" si="2"/>
        <v>1.5063038886676153E-3</v>
      </c>
      <c r="H57">
        <f t="shared" si="1"/>
        <v>1.4223540285775919E-4</v>
      </c>
    </row>
    <row r="58" spans="1:10" x14ac:dyDescent="0.25">
      <c r="A58" s="1" t="s">
        <v>58</v>
      </c>
      <c r="B58" s="1">
        <v>70900020905</v>
      </c>
      <c r="C58" s="1">
        <v>2.2164251999999998E-3</v>
      </c>
      <c r="D58" s="1">
        <v>7.4699796999999998E-2</v>
      </c>
      <c r="E58" s="1">
        <v>2.9671100712629801E-2</v>
      </c>
      <c r="F58" s="2">
        <f t="shared" si="0"/>
        <v>2.9671100712629781</v>
      </c>
      <c r="G58">
        <f t="shared" si="2"/>
        <v>6.0372899410678392E-5</v>
      </c>
      <c r="H58">
        <f t="shared" si="1"/>
        <v>1.791330378727707E-6</v>
      </c>
    </row>
    <row r="59" spans="1:10" x14ac:dyDescent="0.25">
      <c r="A59" s="1" t="s">
        <v>59</v>
      </c>
      <c r="B59" s="1">
        <v>70700050206</v>
      </c>
      <c r="C59" s="1" t="s">
        <v>60</v>
      </c>
      <c r="D59" s="1">
        <v>6.5444998000000004E-2</v>
      </c>
      <c r="E59" s="1" t="s">
        <v>60</v>
      </c>
      <c r="F59" s="2" t="e">
        <f t="shared" si="0"/>
        <v>#VALUE!</v>
      </c>
      <c r="G59">
        <f t="shared" si="2"/>
        <v>5.2893106003836246E-5</v>
      </c>
      <c r="H59" t="e">
        <f t="shared" si="1"/>
        <v>#VALUE!</v>
      </c>
    </row>
    <row r="60" spans="1:10" x14ac:dyDescent="0.25">
      <c r="A60" s="1" t="s">
        <v>61</v>
      </c>
      <c r="B60" s="1">
        <v>70700050602</v>
      </c>
      <c r="C60" s="1" t="s">
        <v>60</v>
      </c>
      <c r="D60" s="1">
        <v>0.15956799699999999</v>
      </c>
      <c r="E60" s="1" t="s">
        <v>60</v>
      </c>
      <c r="F60" s="2" t="e">
        <f t="shared" si="0"/>
        <v>#VALUE!</v>
      </c>
      <c r="G60">
        <f t="shared" si="2"/>
        <v>1.2896397338328015E-4</v>
      </c>
      <c r="H60" t="e">
        <f t="shared" si="1"/>
        <v>#VALUE!</v>
      </c>
    </row>
    <row r="61" spans="1:10" x14ac:dyDescent="0.25">
      <c r="C61" s="1">
        <f>SUM(C2:C60)</f>
        <v>66.630615342589479</v>
      </c>
      <c r="D61" s="1">
        <f>SUM(D2:D60)</f>
        <v>1237.3067672609998</v>
      </c>
      <c r="E61" s="1">
        <f>C61/D61</f>
        <v>5.3851330248591692E-2</v>
      </c>
      <c r="F61" s="2"/>
    </row>
    <row r="62" spans="1:10" x14ac:dyDescent="0.25">
      <c r="G62">
        <f>SUM(G2:G60)</f>
        <v>1.0000000000000002</v>
      </c>
      <c r="H62">
        <f>SUM(H2:H58)</f>
        <v>5.3851330248591678E-2</v>
      </c>
      <c r="I62">
        <f>SUM(I2:I59)</f>
        <v>1</v>
      </c>
      <c r="J62">
        <f>SUM(J2:J59)</f>
        <v>9.5818296574951681E-2</v>
      </c>
    </row>
    <row r="63" spans="1:10" x14ac:dyDescent="0.25">
      <c r="C63" s="4">
        <f>SUM(C55,C52,C48,C46,C38,C24,C23,C7)</f>
        <v>23.177267477042143</v>
      </c>
      <c r="D63" s="4">
        <f>SUM(D55,D52,D48,D46,D38,D24,D23,D7)</f>
        <v>241.88770105</v>
      </c>
      <c r="H63"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0B02C605BB834DA3EA91D0E51C9968" ma:contentTypeVersion="10" ma:contentTypeDescription="Create a new document." ma:contentTypeScope="" ma:versionID="46c6ee94a039108929a3a41900535357">
  <xsd:schema xmlns:xsd="http://www.w3.org/2001/XMLSchema" xmlns:xs="http://www.w3.org/2001/XMLSchema" xmlns:p="http://schemas.microsoft.com/office/2006/metadata/properties" xmlns:ns3="77d03fdb-226f-4007-b694-2142aab5f859" targetNamespace="http://schemas.microsoft.com/office/2006/metadata/properties" ma:root="true" ma:fieldsID="f550958f12aa051073fa0deee7589353" ns3:_="">
    <xsd:import namespace="77d03fdb-226f-4007-b694-2142aab5f85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d03fdb-226f-4007-b694-2142aab5f8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426AFA-5A98-4F3C-8AF5-F6249BB55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d03fdb-226f-4007-b694-2142aab5f8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E96139-21FD-4C1D-A484-A82A0DD7916C}">
  <ds:schemaRefs>
    <ds:schemaRef ds:uri="http://schemas.microsoft.com/office/2006/documentManagement/types"/>
    <ds:schemaRef ds:uri="http://schemas.microsoft.com/office/2006/metadata/properties"/>
    <ds:schemaRef ds:uri="http://purl.org/dc/terms/"/>
    <ds:schemaRef ds:uri="http://purl.org/dc/elements/1.1/"/>
    <ds:schemaRef ds:uri="http://schemas.openxmlformats.org/package/2006/metadata/core-properties"/>
    <ds:schemaRef ds:uri="77d03fdb-226f-4007-b694-2142aab5f859"/>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975CBD27-2201-4F9C-A8FB-ED323C69EF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Explanation</vt:lpstr>
      <vt:lpstr>RoadDensity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saf3</dc:creator>
  <cp:lastModifiedBy>Linnea Rock</cp:lastModifiedBy>
  <dcterms:created xsi:type="dcterms:W3CDTF">2020-04-17T16:17:48Z</dcterms:created>
  <dcterms:modified xsi:type="dcterms:W3CDTF">2020-04-30T19:36:58Z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0x010100770B02C605BB834DA3EA91D0E51C9968</vt:lpwstr>
  </property>
</Properties>
</file>