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fetzer/Dropbox/Wyoming/Projects/SIF/Datasets/WYZooplankton/"/>
    </mc:Choice>
  </mc:AlternateContent>
  <xr:revisionPtr revIDLastSave="0" documentId="8_{8A818E64-1818-E249-A504-EF09CDCF97E7}" xr6:coauthVersionLast="36" xr6:coauthVersionMax="36" xr10:uidLastSave="{00000000-0000-0000-0000-000000000000}"/>
  <bookViews>
    <workbookView xWindow="7320" yWindow="7040" windowWidth="29040" windowHeight="15840" tabRatio="787" xr2:uid="{00000000-000D-0000-FFFF-FFFF00000000}"/>
  </bookViews>
  <sheets>
    <sheet name="Final Report " sheetId="29" r:id="rId1"/>
    <sheet name="Data Flags" sheetId="32" r:id="rId2"/>
    <sheet name="QAQC, calculations" sheetId="13" r:id="rId3"/>
    <sheet name="Contact" sheetId="28" r:id="rId4"/>
    <sheet name="Tray 1" sheetId="33" r:id="rId5"/>
    <sheet name="Original 1" sheetId="34" r:id="rId6"/>
    <sheet name="Sorted All 1" sheetId="35" r:id="rId7"/>
    <sheet name="Sorted 1" sheetId="36" r:id="rId8"/>
    <sheet name="MG_LIN_Stats 1" sheetId="37" r:id="rId9"/>
  </sheets>
  <externalReferences>
    <externalReference r:id="rId10"/>
    <externalReference r:id="rId11"/>
    <externalReference r:id="rId12"/>
  </externalReferences>
  <definedNames>
    <definedName name="C_only.wke" localSheetId="1">#REF!</definedName>
    <definedName name="C_only.wke">#REF!</definedName>
    <definedName name="CN.wke" localSheetId="1">#REF!</definedName>
    <definedName name="CN.wke">#REF!</definedName>
    <definedName name="CNanalysis.wke" localSheetId="3">[1]Sorted!$A$1:$H$50</definedName>
    <definedName name="CNanalysis.wke">[2]Origional!$A$1:$H$7</definedName>
    <definedName name="CO2.wke" localSheetId="1">[3]Original!$A$1:$K$601</definedName>
    <definedName name="CO2.wke">[3]Original!$A$1:$K$601</definedName>
    <definedName name="N2_CO2_SO2.wke">#REF!</definedName>
    <definedName name="N2_CO2.wke">#REF!</definedName>
    <definedName name="_xlnm.Print_Area" localSheetId="0">'Final Report '!$A$1:$J$91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7" i="33" l="1"/>
  <c r="O67" i="33"/>
  <c r="N67" i="33"/>
  <c r="R66" i="33"/>
  <c r="O66" i="33"/>
  <c r="F106" i="33" s="1"/>
  <c r="N66" i="33"/>
  <c r="U65" i="33"/>
  <c r="U64" i="33"/>
  <c r="U63" i="33"/>
  <c r="U62" i="33"/>
  <c r="U61" i="33"/>
  <c r="U67" i="33" s="1"/>
  <c r="U58" i="33"/>
  <c r="R58" i="33"/>
  <c r="O58" i="33"/>
  <c r="N58" i="33"/>
  <c r="R57" i="33"/>
  <c r="O57" i="33"/>
  <c r="F107" i="33" s="1"/>
  <c r="N57" i="33"/>
  <c r="U56" i="33"/>
  <c r="U55" i="33"/>
  <c r="U54" i="33"/>
  <c r="U57" i="33" s="1"/>
  <c r="U53" i="33"/>
  <c r="Q50" i="33"/>
  <c r="P50" i="33"/>
  <c r="K50" i="33"/>
  <c r="H50" i="33"/>
  <c r="Q49" i="33"/>
  <c r="P49" i="33"/>
  <c r="K49" i="33"/>
  <c r="H49" i="33"/>
  <c r="L48" i="33"/>
  <c r="T48" i="33" s="1"/>
  <c r="I48" i="33"/>
  <c r="S48" i="33" s="1"/>
  <c r="L47" i="33"/>
  <c r="T47" i="33" s="1"/>
  <c r="I47" i="33"/>
  <c r="S47" i="33" s="1"/>
  <c r="T46" i="33"/>
  <c r="S46" i="33"/>
  <c r="L46" i="33"/>
  <c r="I46" i="33"/>
  <c r="L45" i="33"/>
  <c r="L49" i="33" s="1"/>
  <c r="F92" i="33" s="1"/>
  <c r="I45" i="33"/>
  <c r="S45" i="33" s="1"/>
  <c r="Q42" i="33"/>
  <c r="P42" i="33"/>
  <c r="K42" i="33"/>
  <c r="H42" i="33"/>
  <c r="Q41" i="33"/>
  <c r="P41" i="33"/>
  <c r="K41" i="33"/>
  <c r="H41" i="33"/>
  <c r="T40" i="33"/>
  <c r="S40" i="33"/>
  <c r="L40" i="33"/>
  <c r="I40" i="33"/>
  <c r="L39" i="33"/>
  <c r="T39" i="33" s="1"/>
  <c r="I39" i="33"/>
  <c r="S39" i="33" s="1"/>
  <c r="W38" i="33"/>
  <c r="V38" i="33"/>
  <c r="L38" i="33"/>
  <c r="T38" i="33" s="1"/>
  <c r="I38" i="33"/>
  <c r="S38" i="33" s="1"/>
  <c r="W37" i="33"/>
  <c r="V37" i="33"/>
  <c r="L37" i="33"/>
  <c r="T37" i="33" s="1"/>
  <c r="I37" i="33"/>
  <c r="S37" i="33" s="1"/>
  <c r="W36" i="33"/>
  <c r="V36" i="33"/>
  <c r="L36" i="33"/>
  <c r="L42" i="33" s="1"/>
  <c r="I36" i="33"/>
  <c r="S36" i="33" s="1"/>
  <c r="R33" i="33"/>
  <c r="Q33" i="33"/>
  <c r="P33" i="33"/>
  <c r="O33" i="33"/>
  <c r="N33" i="33"/>
  <c r="K33" i="33"/>
  <c r="H33" i="33"/>
  <c r="R32" i="33"/>
  <c r="F114" i="33" s="1"/>
  <c r="H114" i="33" s="1"/>
  <c r="Q32" i="33"/>
  <c r="F99" i="33" s="1"/>
  <c r="H99" i="33" s="1"/>
  <c r="P32" i="33"/>
  <c r="F84" i="33" s="1"/>
  <c r="H84" i="33" s="1"/>
  <c r="O32" i="33"/>
  <c r="N32" i="33"/>
  <c r="K32" i="33"/>
  <c r="H32" i="33"/>
  <c r="U31" i="33"/>
  <c r="L31" i="33"/>
  <c r="T31" i="33" s="1"/>
  <c r="I31" i="33"/>
  <c r="S31" i="33" s="1"/>
  <c r="U30" i="33"/>
  <c r="L30" i="33"/>
  <c r="T30" i="33" s="1"/>
  <c r="I30" i="33"/>
  <c r="S30" i="33" s="1"/>
  <c r="U29" i="33"/>
  <c r="T29" i="33"/>
  <c r="L29" i="33"/>
  <c r="I29" i="33"/>
  <c r="S29" i="33" s="1"/>
  <c r="U28" i="33"/>
  <c r="U33" i="33" s="1"/>
  <c r="T28" i="33"/>
  <c r="T33" i="33" s="1"/>
  <c r="S28" i="33"/>
  <c r="S32" i="33" s="1"/>
  <c r="F82" i="33" s="1"/>
  <c r="H82" i="33" s="1"/>
  <c r="L28" i="33"/>
  <c r="I28" i="33"/>
  <c r="U24" i="33"/>
  <c r="S24" i="33"/>
  <c r="L24" i="33"/>
  <c r="T24" i="33" s="1"/>
  <c r="I24" i="33"/>
  <c r="U23" i="33"/>
  <c r="L23" i="33"/>
  <c r="T23" i="33" s="1"/>
  <c r="I23" i="33"/>
  <c r="S23" i="33" s="1"/>
  <c r="U22" i="33"/>
  <c r="L22" i="33"/>
  <c r="T22" i="33" s="1"/>
  <c r="I22" i="33"/>
  <c r="S22" i="33" s="1"/>
  <c r="U21" i="33"/>
  <c r="L21" i="33"/>
  <c r="T21" i="33" s="1"/>
  <c r="I21" i="33"/>
  <c r="S21" i="33" s="1"/>
  <c r="U20" i="33"/>
  <c r="T20" i="33"/>
  <c r="L20" i="33"/>
  <c r="I20" i="33"/>
  <c r="S20" i="33" s="1"/>
  <c r="U19" i="33"/>
  <c r="T19" i="33"/>
  <c r="S19" i="33"/>
  <c r="L19" i="33"/>
  <c r="I19" i="33"/>
  <c r="U18" i="33"/>
  <c r="S18" i="33"/>
  <c r="L18" i="33"/>
  <c r="T18" i="33" s="1"/>
  <c r="I18" i="33"/>
  <c r="U17" i="33"/>
  <c r="L17" i="33"/>
  <c r="T17" i="33" s="1"/>
  <c r="I17" i="33"/>
  <c r="S17" i="33" s="1"/>
  <c r="U16" i="33"/>
  <c r="L16" i="33"/>
  <c r="T16" i="33" s="1"/>
  <c r="I16" i="33"/>
  <c r="S16" i="33" s="1"/>
  <c r="U15" i="33"/>
  <c r="L15" i="33"/>
  <c r="T15" i="33" s="1"/>
  <c r="I15" i="33"/>
  <c r="S15" i="33" s="1"/>
  <c r="U14" i="33"/>
  <c r="T14" i="33"/>
  <c r="L14" i="33"/>
  <c r="I14" i="33"/>
  <c r="S14" i="33" s="1"/>
  <c r="U13" i="33"/>
  <c r="T13" i="33"/>
  <c r="S13" i="33"/>
  <c r="L13" i="33"/>
  <c r="I13" i="33"/>
  <c r="U12" i="33"/>
  <c r="S12" i="33"/>
  <c r="L12" i="33"/>
  <c r="T12" i="33" s="1"/>
  <c r="I12" i="33"/>
  <c r="U11" i="33"/>
  <c r="L11" i="33"/>
  <c r="T11" i="33" s="1"/>
  <c r="I11" i="33"/>
  <c r="S11" i="33" s="1"/>
  <c r="U10" i="33"/>
  <c r="L10" i="33"/>
  <c r="T10" i="33" s="1"/>
  <c r="I10" i="33"/>
  <c r="S10" i="33" s="1"/>
  <c r="U9" i="33"/>
  <c r="L9" i="33"/>
  <c r="T9" i="33" s="1"/>
  <c r="I9" i="33"/>
  <c r="S9" i="33" s="1"/>
  <c r="U8" i="33"/>
  <c r="T8" i="33"/>
  <c r="L8" i="33"/>
  <c r="I8" i="33"/>
  <c r="S8" i="33" s="1"/>
  <c r="U7" i="33"/>
  <c r="T7" i="33"/>
  <c r="S7" i="33"/>
  <c r="L7" i="33"/>
  <c r="I7" i="33"/>
  <c r="U6" i="33"/>
  <c r="S6" i="33"/>
  <c r="L6" i="33"/>
  <c r="T6" i="33" s="1"/>
  <c r="I6" i="33"/>
  <c r="U5" i="33"/>
  <c r="L5" i="33"/>
  <c r="T5" i="33" s="1"/>
  <c r="I5" i="33"/>
  <c r="S5" i="33" s="1"/>
  <c r="U4" i="33"/>
  <c r="L4" i="33"/>
  <c r="T4" i="33" s="1"/>
  <c r="I4" i="33"/>
  <c r="S4" i="33" s="1"/>
  <c r="U3" i="33"/>
  <c r="L3" i="33"/>
  <c r="T3" i="33" s="1"/>
  <c r="I3" i="33"/>
  <c r="S3" i="33" s="1"/>
  <c r="U2" i="33"/>
  <c r="T2" i="33"/>
  <c r="L2" i="33"/>
  <c r="I2" i="33"/>
  <c r="S2" i="33" s="1"/>
  <c r="N8" i="13"/>
  <c r="O8" i="13"/>
  <c r="P8" i="13"/>
  <c r="W13" i="13"/>
  <c r="W12" i="13"/>
  <c r="N6" i="13"/>
  <c r="O6" i="13"/>
  <c r="P6" i="13"/>
  <c r="N7" i="13"/>
  <c r="O7" i="13"/>
  <c r="P7" i="13"/>
  <c r="P5" i="13"/>
  <c r="O5" i="13"/>
  <c r="N5" i="13"/>
  <c r="S41" i="33" l="1"/>
  <c r="S42" i="33"/>
  <c r="S49" i="33"/>
  <c r="S50" i="33"/>
  <c r="I50" i="33"/>
  <c r="L32" i="33"/>
  <c r="S33" i="33"/>
  <c r="L50" i="33"/>
  <c r="I32" i="33"/>
  <c r="T32" i="33"/>
  <c r="F97" i="33" s="1"/>
  <c r="H97" i="33" s="1"/>
  <c r="U66" i="33"/>
  <c r="I33" i="33"/>
  <c r="L33" i="33"/>
  <c r="T36" i="33"/>
  <c r="I41" i="33"/>
  <c r="F76" i="33" s="1"/>
  <c r="T45" i="33"/>
  <c r="U32" i="33"/>
  <c r="F112" i="33" s="1"/>
  <c r="H112" i="33" s="1"/>
  <c r="L41" i="33"/>
  <c r="F91" i="33" s="1"/>
  <c r="I42" i="33"/>
  <c r="I49" i="33"/>
  <c r="F77" i="33" s="1"/>
  <c r="G23" i="13"/>
  <c r="I45" i="29"/>
  <c r="G45" i="29"/>
  <c r="I40" i="29"/>
  <c r="I41" i="29"/>
  <c r="I37" i="29"/>
  <c r="H37" i="29"/>
  <c r="G37" i="29"/>
  <c r="D49" i="29"/>
  <c r="D45" i="29"/>
  <c r="T42" i="33" l="1"/>
  <c r="T41" i="33"/>
  <c r="T49" i="33"/>
  <c r="T50" i="33"/>
  <c r="S11" i="13"/>
  <c r="I47" i="29" s="1"/>
  <c r="S10" i="13"/>
  <c r="I46" i="29" s="1"/>
  <c r="U12" i="13"/>
  <c r="V12" i="13"/>
  <c r="G40" i="29" s="1"/>
  <c r="W11" i="13"/>
  <c r="I39" i="29" s="1"/>
  <c r="W10" i="13"/>
  <c r="I38" i="29" s="1"/>
  <c r="V11" i="13"/>
  <c r="G39" i="29" s="1"/>
  <c r="V10" i="13"/>
  <c r="G38" i="29" s="1"/>
  <c r="V13" i="13"/>
  <c r="G41" i="29" s="1"/>
  <c r="I24" i="13"/>
  <c r="D50" i="29" s="1"/>
  <c r="D24" i="13"/>
  <c r="D46" i="29" s="1"/>
  <c r="I23" i="13"/>
  <c r="G31" i="29"/>
  <c r="D23" i="13"/>
  <c r="B23" i="13"/>
  <c r="G30" i="29" s="1"/>
  <c r="H45" i="29"/>
  <c r="C41" i="29"/>
  <c r="C37" i="29"/>
  <c r="S12" i="13" l="1"/>
  <c r="F36" i="29"/>
  <c r="U13" i="13"/>
  <c r="H41" i="29" s="1"/>
  <c r="H40" i="29"/>
  <c r="J10" i="13"/>
  <c r="B42" i="29" s="1"/>
  <c r="I10" i="13"/>
  <c r="C42" i="29" s="1"/>
  <c r="E11" i="13"/>
  <c r="B38" i="29" s="1"/>
  <c r="D11" i="13"/>
  <c r="C38" i="29" s="1"/>
  <c r="U11" i="13"/>
  <c r="H39" i="29" s="1"/>
  <c r="R11" i="13"/>
  <c r="G47" i="29" s="1"/>
  <c r="Q11" i="13"/>
  <c r="H47" i="29" s="1"/>
  <c r="J9" i="13"/>
  <c r="I9" i="13"/>
  <c r="G9" i="13"/>
  <c r="G29" i="29" s="1"/>
  <c r="E10" i="13"/>
  <c r="D10" i="13"/>
  <c r="B10" i="13"/>
  <c r="G28" i="29" s="1"/>
  <c r="U10" i="13"/>
  <c r="H38" i="29" s="1"/>
  <c r="R10" i="13"/>
  <c r="G46" i="29" s="1"/>
  <c r="Q10" i="13"/>
  <c r="H46" i="29" s="1"/>
  <c r="B41" i="29"/>
  <c r="B37" i="29"/>
  <c r="S13" i="13" l="1"/>
  <c r="Q12" i="13"/>
  <c r="Q13" i="13" s="1"/>
  <c r="H48" i="29" s="1"/>
  <c r="R12" i="13"/>
  <c r="R13" i="13" s="1"/>
  <c r="G48" i="29" s="1"/>
  <c r="L9" i="13"/>
  <c r="G32" i="29" s="1"/>
  <c r="G33" i="29" s="1"/>
  <c r="D33" i="29" s="1"/>
  <c r="I48" i="29" l="1"/>
</calcChain>
</file>

<file path=xl/sharedStrings.xml><?xml version="1.0" encoding="utf-8"?>
<sst xmlns="http://schemas.openxmlformats.org/spreadsheetml/2006/main" count="5539" uniqueCount="1440">
  <si>
    <t>Analytical Report</t>
  </si>
  <si>
    <t>Isotope(s) requested:</t>
  </si>
  <si>
    <r>
      <t>δ</t>
    </r>
    <r>
      <rPr>
        <vertAlign val="superscript"/>
        <sz val="12"/>
        <rFont val="Times New Roman"/>
        <family val="1"/>
      </rPr>
      <t>13</t>
    </r>
    <r>
      <rPr>
        <sz val="12"/>
        <rFont val="Times New Roman"/>
        <family val="1"/>
      </rPr>
      <t>C, δ</t>
    </r>
    <r>
      <rPr>
        <vertAlign val="superscript"/>
        <sz val="12"/>
        <rFont val="Times New Roman"/>
        <family val="1"/>
      </rPr>
      <t>15</t>
    </r>
    <r>
      <rPr>
        <sz val="12"/>
        <rFont val="Times New Roman"/>
        <family val="1"/>
      </rPr>
      <t>N, δ</t>
    </r>
    <r>
      <rPr>
        <vertAlign val="superscript"/>
        <sz val="12"/>
        <rFont val="Times New Roman"/>
        <family val="1"/>
      </rPr>
      <t>34</t>
    </r>
    <r>
      <rPr>
        <sz val="12"/>
        <rFont val="Times New Roman"/>
        <family val="1"/>
      </rPr>
      <t xml:space="preserve">S  </t>
    </r>
  </si>
  <si>
    <t>Instrument Used:</t>
  </si>
  <si>
    <t>Thermo Flash Isolink Elemental Analyzer coupled to a Thermo Delta V IRMS</t>
  </si>
  <si>
    <t>Analytical Code:</t>
  </si>
  <si>
    <t>029 (combustion/reduction organics)</t>
  </si>
  <si>
    <t>Units:</t>
  </si>
  <si>
    <r>
      <t>δ</t>
    </r>
    <r>
      <rPr>
        <vertAlign val="superscript"/>
        <sz val="12"/>
        <color indexed="8"/>
        <rFont val="Times New Roman"/>
        <family val="1"/>
      </rPr>
      <t>13</t>
    </r>
    <r>
      <rPr>
        <sz val="12"/>
        <color indexed="8"/>
        <rFont val="Times New Roman"/>
        <family val="1"/>
      </rPr>
      <t>C, δ</t>
    </r>
    <r>
      <rPr>
        <vertAlign val="superscript"/>
        <sz val="12"/>
        <color indexed="8"/>
        <rFont val="Times New Roman"/>
        <family val="1"/>
      </rPr>
      <t>15</t>
    </r>
    <r>
      <rPr>
        <sz val="12"/>
        <color indexed="8"/>
        <rFont val="Times New Roman"/>
        <family val="1"/>
      </rPr>
      <t>N, and δ</t>
    </r>
    <r>
      <rPr>
        <vertAlign val="superscript"/>
        <sz val="12"/>
        <color indexed="8"/>
        <rFont val="Times New Roman"/>
        <family val="1"/>
      </rPr>
      <t>34</t>
    </r>
    <r>
      <rPr>
        <sz val="12"/>
        <color indexed="8"/>
        <rFont val="Times New Roman"/>
        <family val="1"/>
      </rPr>
      <t>S values are reported w.r.t. VPDB, AIR, and V-CDT respectively in per mil</t>
    </r>
  </si>
  <si>
    <t>Principal Investigator:</t>
  </si>
  <si>
    <t>Job submission contact:</t>
  </si>
  <si>
    <t>Sample Material(s):</t>
  </si>
  <si>
    <t>Project:</t>
  </si>
  <si>
    <t>Date Submited:</t>
  </si>
  <si>
    <t>Number of unknown samples analyzed:</t>
  </si>
  <si>
    <t>Actual</t>
  </si>
  <si>
    <t>Quality Control Reference Material 1:</t>
  </si>
  <si>
    <t>N=</t>
  </si>
  <si>
    <t>Quality Control Reference Material 2:</t>
  </si>
  <si>
    <t>39-UWSIF-Glutamic 2</t>
  </si>
  <si>
    <t>Quality Control Reference Material 3:</t>
  </si>
  <si>
    <t>71-UWSIF-Silver Sulfide-</t>
  </si>
  <si>
    <t>Quality Control Reference Material 4:</t>
  </si>
  <si>
    <t>70-UWSIF-Silver Sulfide-</t>
  </si>
  <si>
    <t>Quality Assessment Reference Material 5:</t>
  </si>
  <si>
    <t>85-UWSIF-Protein</t>
  </si>
  <si>
    <t>Number of reference samples analyzed:</t>
  </si>
  <si>
    <t>Total</t>
  </si>
  <si>
    <t>Quality Assurance Data</t>
  </si>
  <si>
    <t>Quality Control Data</t>
  </si>
  <si>
    <t>Reference Material 1</t>
  </si>
  <si>
    <t>Known</t>
  </si>
  <si>
    <t>Reference Material 5</t>
  </si>
  <si>
    <r>
      <t>δ</t>
    </r>
    <r>
      <rPr>
        <vertAlign val="superscript"/>
        <sz val="12"/>
        <color indexed="60"/>
        <rFont val="Times New Roman"/>
        <family val="1"/>
      </rPr>
      <t>13</t>
    </r>
    <r>
      <rPr>
        <sz val="12"/>
        <color indexed="60"/>
        <rFont val="Times New Roman"/>
        <family val="1"/>
      </rPr>
      <t xml:space="preserve">C </t>
    </r>
    <r>
      <rPr>
        <vertAlign val="subscript"/>
        <sz val="12"/>
        <color indexed="60"/>
        <rFont val="Times New Roman"/>
        <family val="1"/>
      </rPr>
      <t>VPDB</t>
    </r>
  </si>
  <si>
    <r>
      <t>δ</t>
    </r>
    <r>
      <rPr>
        <vertAlign val="superscript"/>
        <sz val="12"/>
        <color indexed="60"/>
        <rFont val="Times New Roman"/>
        <family val="1"/>
      </rPr>
      <t>15</t>
    </r>
    <r>
      <rPr>
        <sz val="12"/>
        <color indexed="60"/>
        <rFont val="Times New Roman"/>
        <family val="1"/>
      </rPr>
      <t>N</t>
    </r>
    <r>
      <rPr>
        <vertAlign val="subscript"/>
        <sz val="12"/>
        <color indexed="60"/>
        <rFont val="Times New Roman"/>
        <family val="1"/>
      </rPr>
      <t xml:space="preserve"> AIR</t>
    </r>
  </si>
  <si>
    <r>
      <t>δ</t>
    </r>
    <r>
      <rPr>
        <vertAlign val="superscript"/>
        <sz val="12"/>
        <color indexed="60"/>
        <rFont val="Times New Roman"/>
        <family val="1"/>
      </rPr>
      <t>34</t>
    </r>
    <r>
      <rPr>
        <sz val="12"/>
        <color indexed="60"/>
        <rFont val="Times New Roman"/>
        <family val="1"/>
      </rPr>
      <t>S</t>
    </r>
    <r>
      <rPr>
        <vertAlign val="subscript"/>
        <sz val="12"/>
        <color indexed="60"/>
        <rFont val="Times New Roman"/>
        <family val="1"/>
      </rPr>
      <t xml:space="preserve"> V-CDT</t>
    </r>
  </si>
  <si>
    <t>average</t>
  </si>
  <si>
    <t>standard uncertainty</t>
  </si>
  <si>
    <t>Normalized average</t>
  </si>
  <si>
    <t>Reference Material 2</t>
  </si>
  <si>
    <t xml:space="preserve">Known </t>
  </si>
  <si>
    <t>Long-Term</t>
  </si>
  <si>
    <t>Acceptable Range</t>
  </si>
  <si>
    <r>
      <t xml:space="preserve">2 </t>
    </r>
    <r>
      <rPr>
        <sz val="12"/>
        <color rgb="FF8F2E00"/>
        <rFont val="Calibri"/>
        <family val="2"/>
      </rPr>
      <t>σ</t>
    </r>
  </si>
  <si>
    <t>Reference Material 3</t>
  </si>
  <si>
    <t>Weight Percent</t>
  </si>
  <si>
    <t>Wt% C</t>
  </si>
  <si>
    <t>Wt% N</t>
  </si>
  <si>
    <t>Wt% S</t>
  </si>
  <si>
    <t>Measured Average</t>
  </si>
  <si>
    <t>Reference Material 4</t>
  </si>
  <si>
    <t>relative error (%)</t>
  </si>
  <si>
    <t xml:space="preserve">Record Keeping </t>
  </si>
  <si>
    <t>Quality Assurance Approval</t>
  </si>
  <si>
    <t>Date Reported:</t>
  </si>
  <si>
    <t>Reviewer:</t>
  </si>
  <si>
    <t>Date Invoiced:</t>
  </si>
  <si>
    <t>Title:</t>
  </si>
  <si>
    <t>Initial:</t>
  </si>
  <si>
    <t>Date Reviewed:</t>
  </si>
  <si>
    <t>Comments:</t>
  </si>
  <si>
    <t>Analytical Comments:</t>
  </si>
  <si>
    <t>*Sample weight percents are calculated using the sample weights reported by the user and are dependent upon the accuracy of these values.</t>
  </si>
  <si>
    <t>Quality Control Color Legend</t>
  </si>
  <si>
    <t>SIF ID</t>
  </si>
  <si>
    <t>Sample ID</t>
  </si>
  <si>
    <t>Wt% N*</t>
  </si>
  <si>
    <t>Wt% C*</t>
  </si>
  <si>
    <t>Wt% S*</t>
  </si>
  <si>
    <r>
      <t>δ</t>
    </r>
    <r>
      <rPr>
        <b/>
        <vertAlign val="superscript"/>
        <sz val="14"/>
        <rFont val="Times New Roman"/>
        <family val="1"/>
      </rPr>
      <t>15</t>
    </r>
    <r>
      <rPr>
        <b/>
        <sz val="14"/>
        <rFont val="Times New Roman"/>
        <family val="1"/>
      </rPr>
      <t>N</t>
    </r>
  </si>
  <si>
    <r>
      <t>δ</t>
    </r>
    <r>
      <rPr>
        <b/>
        <vertAlign val="superscript"/>
        <sz val="14"/>
        <rFont val="Times New Roman"/>
        <family val="1"/>
      </rPr>
      <t>13</t>
    </r>
    <r>
      <rPr>
        <b/>
        <sz val="14"/>
        <rFont val="Times New Roman"/>
        <family val="1"/>
      </rPr>
      <t>C</t>
    </r>
  </si>
  <si>
    <r>
      <t>δ</t>
    </r>
    <r>
      <rPr>
        <b/>
        <vertAlign val="superscript"/>
        <sz val="14"/>
        <rFont val="Times New Roman"/>
        <family val="1"/>
      </rPr>
      <t>34</t>
    </r>
    <r>
      <rPr>
        <b/>
        <sz val="14"/>
        <rFont val="Times New Roman"/>
        <family val="1"/>
      </rPr>
      <t>S</t>
    </r>
  </si>
  <si>
    <t>Comments</t>
  </si>
  <si>
    <t>Line</t>
  </si>
  <si>
    <t>Identifier 1</t>
  </si>
  <si>
    <r>
      <t>δ</t>
    </r>
    <r>
      <rPr>
        <b/>
        <vertAlign val="superscript"/>
        <sz val="12"/>
        <rFont val="Times New Roman"/>
        <family val="1"/>
      </rPr>
      <t>15</t>
    </r>
    <r>
      <rPr>
        <b/>
        <sz val="12"/>
        <rFont val="Times New Roman"/>
        <family val="1"/>
      </rPr>
      <t>N</t>
    </r>
  </si>
  <si>
    <r>
      <t xml:space="preserve"> δ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</t>
    </r>
  </si>
  <si>
    <t>Absolute Difference</t>
  </si>
  <si>
    <t>Weight % measured</t>
  </si>
  <si>
    <r>
      <t>δ</t>
    </r>
    <r>
      <rPr>
        <b/>
        <vertAlign val="superscript"/>
        <sz val="12"/>
        <rFont val="Times New Roman"/>
        <family val="1"/>
      </rPr>
      <t>13</t>
    </r>
    <r>
      <rPr>
        <b/>
        <sz val="12"/>
        <rFont val="Times New Roman"/>
        <family val="1"/>
      </rPr>
      <t>C</t>
    </r>
  </si>
  <si>
    <r>
      <t>δ</t>
    </r>
    <r>
      <rPr>
        <b/>
        <vertAlign val="superscript"/>
        <sz val="12"/>
        <rFont val="Times New Roman"/>
        <family val="1"/>
      </rPr>
      <t>34</t>
    </r>
    <r>
      <rPr>
        <b/>
        <sz val="12"/>
        <rFont val="Times New Roman"/>
        <family val="1"/>
      </rPr>
      <t>S</t>
    </r>
  </si>
  <si>
    <t>Normalized</t>
  </si>
  <si>
    <t>% Nitrogen</t>
  </si>
  <si>
    <t>% Carbon</t>
  </si>
  <si>
    <t>% Sulfur</t>
  </si>
  <si>
    <t>normalized</t>
  </si>
  <si>
    <t>QA Reference Materials</t>
  </si>
  <si>
    <t>QC Reference Material</t>
  </si>
  <si>
    <t>Known %</t>
  </si>
  <si>
    <t>known</t>
  </si>
  <si>
    <t>std uncertainty</t>
  </si>
  <si>
    <t>Average</t>
  </si>
  <si>
    <r>
      <t>δ</t>
    </r>
    <r>
      <rPr>
        <vertAlign val="superscript"/>
        <sz val="12"/>
        <rFont val="Times New Roman"/>
        <family val="1"/>
      </rPr>
      <t>15</t>
    </r>
    <r>
      <rPr>
        <sz val="12"/>
        <rFont val="Times New Roman"/>
        <family val="1"/>
      </rPr>
      <t>N known</t>
    </r>
  </si>
  <si>
    <t>Stdev</t>
  </si>
  <si>
    <t>stdev</t>
  </si>
  <si>
    <r>
      <t>δ</t>
    </r>
    <r>
      <rPr>
        <vertAlign val="superscript"/>
        <sz val="12"/>
        <rFont val="Times New Roman"/>
        <family val="1"/>
      </rPr>
      <t>13</t>
    </r>
    <r>
      <rPr>
        <sz val="12"/>
        <rFont val="Times New Roman"/>
        <family val="1"/>
      </rPr>
      <t>C known</t>
    </r>
  </si>
  <si>
    <t>Absolute Error</t>
  </si>
  <si>
    <t>Relative Error</t>
  </si>
  <si>
    <t>QC Reference Materials</t>
  </si>
  <si>
    <r>
      <t>δ</t>
    </r>
    <r>
      <rPr>
        <vertAlign val="superscript"/>
        <sz val="12"/>
        <rFont val="Times New Roman"/>
        <family val="1"/>
      </rPr>
      <t>34</t>
    </r>
    <r>
      <rPr>
        <sz val="12"/>
        <rFont val="Times New Roman"/>
        <family val="1"/>
      </rPr>
      <t xml:space="preserve">S known </t>
    </r>
  </si>
  <si>
    <t>For questions about the analysis, please contact:</t>
  </si>
  <si>
    <t>Chandelle Macdonald</t>
  </si>
  <si>
    <t>Master Technician</t>
  </si>
  <si>
    <t>email:</t>
  </si>
  <si>
    <t>cmacdon1@uwyo.edu</t>
  </si>
  <si>
    <t>Phone:</t>
  </si>
  <si>
    <t>(307) 766-6373</t>
  </si>
  <si>
    <t>Contact information for UW Stable Isotope Facility:</t>
  </si>
  <si>
    <t>Personnel:</t>
  </si>
  <si>
    <t>Dr. David G. Williams</t>
  </si>
  <si>
    <t>Faculty Director</t>
  </si>
  <si>
    <t>dgw@uwyo.edu</t>
  </si>
  <si>
    <t>Craig Cook</t>
  </si>
  <si>
    <t>Facility Director</t>
  </si>
  <si>
    <t>ccook21@uwyo.edu</t>
  </si>
  <si>
    <t>Address:</t>
  </si>
  <si>
    <t>UWYO Stable Isotope Facility</t>
  </si>
  <si>
    <t>University of Wyoming</t>
  </si>
  <si>
    <t>Berry Biodiversity Center Rm 214</t>
  </si>
  <si>
    <t>Laramie, WY 82071</t>
  </si>
  <si>
    <t>uwyosif@uwyo.edu</t>
  </si>
  <si>
    <t> (307) 766-6373</t>
  </si>
  <si>
    <t>Bad</t>
  </si>
  <si>
    <t>Unusable data point.  Contact SIF for reanalysis</t>
  </si>
  <si>
    <t>Flagged</t>
  </si>
  <si>
    <t xml:space="preserve">Error for data point may be greater than reported in quality assesment criteria.  Client should us at their own discretion.  </t>
  </si>
  <si>
    <t>Good</t>
  </si>
  <si>
    <t>Del-CHR</t>
  </si>
  <si>
    <t>Del-EA</t>
  </si>
  <si>
    <t>Del-IRMS</t>
  </si>
  <si>
    <t>Del-PK-SAT - (N, C, S)</t>
  </si>
  <si>
    <t>Del-OUT</t>
  </si>
  <si>
    <t>Data deleted - Outlier as determined by Q-test.</t>
  </si>
  <si>
    <t>PK-AMP - (N, C, S)</t>
  </si>
  <si>
    <t>NO PK - (N, C, S)</t>
  </si>
  <si>
    <t>Data flagged - No peak detected.</t>
  </si>
  <si>
    <t>Del-WT</t>
  </si>
  <si>
    <t>PK-BGD</t>
  </si>
  <si>
    <t>Data flagged – High backgrounds.</t>
  </si>
  <si>
    <t>Rep-noisy</t>
  </si>
  <si>
    <t>Replicate outside QA/QC criteria.</t>
  </si>
  <si>
    <t>REPRO</t>
  </si>
  <si>
    <t>Data deleted - Chromatography issue.
Example: Peak jump interference; high background.</t>
  </si>
  <si>
    <t>Data deleted - EA error.
Example: Missed sample/double sample; copper expired.</t>
  </si>
  <si>
    <t>Data deleted - IRMS error.
Example: Unstable reference peaks.</t>
  </si>
  <si>
    <t>Data deleted - Peak saturated the detector.
Example: Amplitude &gt; 50,000 mV.</t>
  </si>
  <si>
    <t>See "Data Flag" tab for more info.</t>
  </si>
  <si>
    <t>Data flagged – Low Peak amplitude.  Error may be greater than reported in quality assesment.
Example:  Amplitude &lt; 300 mV.</t>
  </si>
  <si>
    <t xml:space="preserve">Data deleted - Sample weight/weighing error.
Example: Wrong weight entered into sequence table. </t>
  </si>
  <si>
    <t>Data flagged – Data reprocessed separate from other data.
Example: Peak data redefined due to excessive tailing.</t>
  </si>
  <si>
    <t>Data point good but may have been reprossessed or treated differently than other data.</t>
  </si>
  <si>
    <t>Flag</t>
  </si>
  <si>
    <t>Data Flag</t>
  </si>
  <si>
    <t>48-UWSIF-Glutamic 4</t>
  </si>
  <si>
    <t>48-UWSIF-Glut-4-20230060.13</t>
  </si>
  <si>
    <t>48-UWSIF-Glut-4-20230060.14</t>
  </si>
  <si>
    <t>48-UWSIF-Glut-4-20230060.15</t>
  </si>
  <si>
    <t>48-UWSIF-Glut-4-20230060.16</t>
  </si>
  <si>
    <t>48-UWSIF-Glut-4-20230060.17</t>
  </si>
  <si>
    <t>39-UWSIF-UW Glut 2-20230060.11</t>
  </si>
  <si>
    <t>39-UWSIF-UW Glut 2-20230060.12</t>
  </si>
  <si>
    <t>39-UWSIF-UW Glut 2-20230060.13</t>
  </si>
  <si>
    <t>39-UWSIF-UW Glut 2-20230060.14</t>
  </si>
  <si>
    <t>85-UWSIF-Protein20230060.11</t>
  </si>
  <si>
    <t>85-UWSIF-Protein20230060.12</t>
  </si>
  <si>
    <t>85-UWSIF-Protein20230060.13</t>
  </si>
  <si>
    <t>85-UWSIF-Protein20230060.14</t>
  </si>
  <si>
    <t>71-UWSIF-Silver Sulfide-20230060.11</t>
  </si>
  <si>
    <t>71-UWSIF-Silver Sulfide-20230060.12</t>
  </si>
  <si>
    <t>71-UWSIF-Silver Sulfide-20230060.13</t>
  </si>
  <si>
    <t>71-UWSIF-Silver Sulfide-20230060.14</t>
  </si>
  <si>
    <t>70-UWSIF-Silver Sulfide-20230060.11</t>
  </si>
  <si>
    <t>70-UWSIF-Silver Sulfide-20230060.12</t>
  </si>
  <si>
    <t>70-UWSIF-Silver Sulfide-20230060.13</t>
  </si>
  <si>
    <t>70-UWSIF-Silver Sulfide-20230060.14</t>
  </si>
  <si>
    <t>70-UWSIF-Silver Sulfide-20230060.15</t>
  </si>
  <si>
    <t>WHE_P1_20221017</t>
  </si>
  <si>
    <t>GRY_P2_20221020</t>
  </si>
  <si>
    <t>JKL_NORTH_20220728</t>
  </si>
  <si>
    <t>NFL_UPPER2_20211109</t>
  </si>
  <si>
    <t>GRN_P2_20221019</t>
  </si>
  <si>
    <t>GRY_P3_20220726</t>
  </si>
  <si>
    <t>JKL_MID_20220728</t>
  </si>
  <si>
    <t>GRY_P1_20220726</t>
  </si>
  <si>
    <t>WHE_P1_20220907_DUP</t>
  </si>
  <si>
    <t>GRY_P2_20220726</t>
  </si>
  <si>
    <t>WHE_P3_20220907</t>
  </si>
  <si>
    <t>WHE_P3_20221017</t>
  </si>
  <si>
    <t>BOY_RPD_20220927</t>
  </si>
  <si>
    <t>WHE_P2_20221017</t>
  </si>
  <si>
    <t>WHE_P1_20220907</t>
  </si>
  <si>
    <t>SAR_P2_20220812</t>
  </si>
  <si>
    <t>WHE_P2_20220907</t>
  </si>
  <si>
    <t>GRN_P1_20221019</t>
  </si>
  <si>
    <t>GRY_P1_20220817</t>
  </si>
  <si>
    <t>Replicate C9</t>
  </si>
  <si>
    <t>SAR_P3_20220621</t>
  </si>
  <si>
    <t>GRY_P1_20221021_DUP</t>
  </si>
  <si>
    <t>JKL_SIGNAL_20220728</t>
  </si>
  <si>
    <t>William Fetzer</t>
  </si>
  <si>
    <t>Zooplankton</t>
  </si>
  <si>
    <t>WY Zooplankton SIA</t>
  </si>
  <si>
    <t>23</t>
  </si>
  <si>
    <t>cjm</t>
  </si>
  <si>
    <t>UWSIF Job 2023-0060</t>
  </si>
  <si>
    <t>Date</t>
  </si>
  <si>
    <t>Row</t>
  </si>
  <si>
    <t>dat_Row</t>
  </si>
  <si>
    <t>Identifier 2</t>
  </si>
  <si>
    <t>Amount</t>
  </si>
  <si>
    <t>Ampl  28</t>
  </si>
  <si>
    <t>d 15N/14N</t>
  </si>
  <si>
    <t>Linear Corr. d15N</t>
  </si>
  <si>
    <t>Ampl  44</t>
  </si>
  <si>
    <t>d 13C/12C</t>
  </si>
  <si>
    <t>Linear Corr. d13C</t>
  </si>
  <si>
    <t>Ampl  66</t>
  </si>
  <si>
    <t>d 34S/32S</t>
  </si>
  <si>
    <t>LinearCorr. d 34S/32S</t>
  </si>
  <si>
    <t>%N</t>
  </si>
  <si>
    <t>%C</t>
  </si>
  <si>
    <t>%S</t>
  </si>
  <si>
    <t>Corr. 15N</t>
  </si>
  <si>
    <t>Corr. 13C</t>
  </si>
  <si>
    <t>Corr. 34S</t>
  </si>
  <si>
    <t>Corrections</t>
  </si>
  <si>
    <t>Normalization standards</t>
  </si>
  <si>
    <t>Residual d15N Linear</t>
  </si>
  <si>
    <t>Residual d13C Linear</t>
  </si>
  <si>
    <t>48-UWSIF-Glut-4-</t>
  </si>
  <si>
    <t>39-UWSIF-UW Glut 2-</t>
  </si>
  <si>
    <t>15N Normalization</t>
  </si>
  <si>
    <t>Meas.</t>
  </si>
  <si>
    <t>UWSIF 39- UW Glutamic 2</t>
  </si>
  <si>
    <t>Lab QC Check</t>
  </si>
  <si>
    <t>Ref. Check</t>
  </si>
  <si>
    <t>Corrected</t>
  </si>
  <si>
    <t>85-UWSIF-Protein Standard-</t>
  </si>
  <si>
    <t>Percentage</t>
  </si>
  <si>
    <t>13C Normalization</t>
  </si>
  <si>
    <t>34S Normalization</t>
  </si>
  <si>
    <t>Analyst:</t>
  </si>
  <si>
    <t>CR</t>
  </si>
  <si>
    <t>Date:</t>
  </si>
  <si>
    <t>Data Reduction Method:</t>
  </si>
  <si>
    <t>CNS_V4.R</t>
  </si>
  <si>
    <t>Instument:</t>
  </si>
  <si>
    <t>EA Isolink CN</t>
  </si>
  <si>
    <t>Identifier.1</t>
  </si>
  <si>
    <t>Identifier.2</t>
  </si>
  <si>
    <t>Component</t>
  </si>
  <si>
    <t>Ampl..28</t>
  </si>
  <si>
    <t>d15N</t>
  </si>
  <si>
    <t>Ampl..44</t>
  </si>
  <si>
    <t>d13C</t>
  </si>
  <si>
    <t>Ampl..66</t>
  </si>
  <si>
    <t>d34S</t>
  </si>
  <si>
    <t>Amt.</t>
  </si>
  <si>
    <t>Area.All</t>
  </si>
  <si>
    <t>Area.28</t>
  </si>
  <si>
    <t>Area.44</t>
  </si>
  <si>
    <t>Area.64</t>
  </si>
  <si>
    <t>Cont..Flow.Ref..Name.</t>
  </si>
  <si>
    <t>Sample.Dilution</t>
  </si>
  <si>
    <t>Method</t>
  </si>
  <si>
    <t>Measurment.Infos</t>
  </si>
  <si>
    <t>Comment</t>
  </si>
  <si>
    <t>Information</t>
  </si>
  <si>
    <t>Peak.Nr</t>
  </si>
  <si>
    <t>Start</t>
  </si>
  <si>
    <t>End</t>
  </si>
  <si>
    <t>Width</t>
  </si>
  <si>
    <t>Area.29</t>
  </si>
  <si>
    <t>Area.45</t>
  </si>
  <si>
    <t>Area.46</t>
  </si>
  <si>
    <t>Area.66</t>
  </si>
  <si>
    <t>Ampl..29</t>
  </si>
  <si>
    <t>Ampl..45</t>
  </si>
  <si>
    <t>Ampl..46</t>
  </si>
  <si>
    <t>Ampl..64</t>
  </si>
  <si>
    <t>BGD.28</t>
  </si>
  <si>
    <t>BGD.29</t>
  </si>
  <si>
    <t>BGD.30</t>
  </si>
  <si>
    <t>Ampl..30</t>
  </si>
  <si>
    <t>BGD.44</t>
  </si>
  <si>
    <t>BGD.45</t>
  </si>
  <si>
    <t>BGD.46</t>
  </si>
  <si>
    <t>BGD.64</t>
  </si>
  <si>
    <t>BGD.66</t>
  </si>
  <si>
    <t>Is.Ref._</t>
  </si>
  <si>
    <t>rR.29N2.28N2</t>
  </si>
  <si>
    <t>rR.45CO2.44CO2</t>
  </si>
  <si>
    <t>rR.66SO2.64SO2</t>
  </si>
  <si>
    <t>Time</t>
  </si>
  <si>
    <t>1</t>
  </si>
  <si>
    <t>11/21/24</t>
  </si>
  <si>
    <t>48-UWSIF-Glut-4-20230060.11</t>
  </si>
  <si>
    <t>N2_zero</t>
  </si>
  <si>
    <t>N2_CO2_LowSens_single_wSO2_ND0_CD 95_soils</t>
  </si>
  <si>
    <t>Set Sample Dilution to 0 (%);Sample dilution: 000 0;Set Reference Dilution to 31 (%);Enable EA Flow Reduction;Peak Center found at (59056);Sample Dilution found at 0 ();Set Sample Dilution to 0 (%);Sample dilution: 000 0;Set Reference Dilution to 60 (%);S</t>
  </si>
  <si>
    <t>2023-0060 Tray 1 Fetzer</t>
  </si>
  <si>
    <t>27.6</t>
  </si>
  <si>
    <t>20.7</t>
  </si>
  <si>
    <t>1063.7</t>
  </si>
  <si>
    <t>15:37:11</t>
  </si>
  <si>
    <t>2</t>
  </si>
  <si>
    <t>27.8</t>
  </si>
  <si>
    <t>20.8</t>
  </si>
  <si>
    <t>1043.6</t>
  </si>
  <si>
    <t>3</t>
  </si>
  <si>
    <t>Nitrogen</t>
  </si>
  <si>
    <t>1109.3</t>
  </si>
  <si>
    <t>4</t>
  </si>
  <si>
    <t>Carbon</t>
  </si>
  <si>
    <t>CO2 Lab.Tank</t>
  </si>
  <si>
    <t>0.3</t>
  </si>
  <si>
    <t>2.1</t>
  </si>
  <si>
    <t>65.8</t>
  </si>
  <si>
    <t>5</t>
  </si>
  <si>
    <t>1.5</t>
  </si>
  <si>
    <t>3.4</t>
  </si>
  <si>
    <t>52.9</t>
  </si>
  <si>
    <t>6</t>
  </si>
  <si>
    <t>1.2</t>
  </si>
  <si>
    <t>3.1</t>
  </si>
  <si>
    <t>54.0</t>
  </si>
  <si>
    <t>7</t>
  </si>
  <si>
    <t>SO2 Lab.Tank</t>
  </si>
  <si>
    <t>SO2_After_N2_CO2</t>
  </si>
  <si>
    <t>Set Sample Dilution to 0 (%);Sample dilution: 000 0;Set Reference Dilution to 73 (%);Enable EA Flow Reduction;Peak Center found at (59264);Sample Dilution found at 0 ();Set Sample Dilution to 0 (%);Sample dilution: 000 0;</t>
  </si>
  <si>
    <t>CR 11/21/2024</t>
  </si>
  <si>
    <t>Set Sample Dilution to 0 (%);Sample dilution: 000 0;Set Reference Dilution to 73 (%);Enable EA Flow Reduction;Peak Center found at (59264);Sample Dilution found at 0 ();Set Sample Dilution to 0 (%);Sample dilution: 000 0</t>
  </si>
  <si>
    <t>24.3</t>
  </si>
  <si>
    <t>139.9</t>
  </si>
  <si>
    <t>15:47:50</t>
  </si>
  <si>
    <t>8</t>
  </si>
  <si>
    <t>10.3</t>
  </si>
  <si>
    <t>65.9</t>
  </si>
  <si>
    <t>9</t>
  </si>
  <si>
    <t>48-UWSIF-Glut-4-20230060.12</t>
  </si>
  <si>
    <t>Set Sample Dilution to 0 (%);Sample dilution: 000 0;Set Reference Dilution to 31 (%);Enable EA Flow Reduction;Peak Center found at (59066);Sample Dilution found at 0 ();Set Sample Dilution to 0 (%);Sample dilution: 000 0;Set Reference Dilution to 60 (%);S</t>
  </si>
  <si>
    <t>He psi: 2000</t>
  </si>
  <si>
    <t>76.8</t>
  </si>
  <si>
    <t>54.8</t>
  </si>
  <si>
    <t>1261.4</t>
  </si>
  <si>
    <t>15:58:46</t>
  </si>
  <si>
    <t>10</t>
  </si>
  <si>
    <t>81.2</t>
  </si>
  <si>
    <t>57.6</t>
  </si>
  <si>
    <t>1230.6</t>
  </si>
  <si>
    <t>11</t>
  </si>
  <si>
    <t>80.9</t>
  </si>
  <si>
    <t>57.4</t>
  </si>
  <si>
    <t>1476.7</t>
  </si>
  <si>
    <t>12</t>
  </si>
  <si>
    <t>3.7</t>
  </si>
  <si>
    <t>83.5</t>
  </si>
  <si>
    <t>13</t>
  </si>
  <si>
    <t>0.1</t>
  </si>
  <si>
    <t>1.8</t>
  </si>
  <si>
    <t>59.4</t>
  </si>
  <si>
    <t>14</t>
  </si>
  <si>
    <t>2.2</t>
  </si>
  <si>
    <t>61.1</t>
  </si>
  <si>
    <t>15</t>
  </si>
  <si>
    <t>O2psi: 2150</t>
  </si>
  <si>
    <t>27.1</t>
  </si>
  <si>
    <t>157.3</t>
  </si>
  <si>
    <t>16:09:24</t>
  </si>
  <si>
    <t>16</t>
  </si>
  <si>
    <t>11.4</t>
  </si>
  <si>
    <t>73.2</t>
  </si>
  <si>
    <t>17</t>
  </si>
  <si>
    <t>76.1</t>
  </si>
  <si>
    <t>54.2</t>
  </si>
  <si>
    <t>1256.2</t>
  </si>
  <si>
    <t>16:20:20</t>
  </si>
  <si>
    <t>18</t>
  </si>
  <si>
    <t>79.2</t>
  </si>
  <si>
    <t>56.2</t>
  </si>
  <si>
    <t>1223.6</t>
  </si>
  <si>
    <t>19</t>
  </si>
  <si>
    <t>77.8</t>
  </si>
  <si>
    <t>55.2</t>
  </si>
  <si>
    <t>1495.8</t>
  </si>
  <si>
    <t>20</t>
  </si>
  <si>
    <t>1.1</t>
  </si>
  <si>
    <t>3.3</t>
  </si>
  <si>
    <t>89.0</t>
  </si>
  <si>
    <t>21</t>
  </si>
  <si>
    <t>0.6</t>
  </si>
  <si>
    <t>2.4</t>
  </si>
  <si>
    <t>63.2</t>
  </si>
  <si>
    <t>22</t>
  </si>
  <si>
    <t>0.7</t>
  </si>
  <si>
    <t>2.6</t>
  </si>
  <si>
    <t>64.6</t>
  </si>
  <si>
    <t>M28: 143</t>
  </si>
  <si>
    <t>28.5</t>
  </si>
  <si>
    <t>166.5</t>
  </si>
  <si>
    <t>16:30:59</t>
  </si>
  <si>
    <t>24</t>
  </si>
  <si>
    <t>12.1</t>
  </si>
  <si>
    <t>78.5</t>
  </si>
  <si>
    <t>25</t>
  </si>
  <si>
    <t>M29: 84</t>
  </si>
  <si>
    <t>66.4</t>
  </si>
  <si>
    <t>47.6</t>
  </si>
  <si>
    <t>1249.2</t>
  </si>
  <si>
    <t>16:41:55</t>
  </si>
  <si>
    <t>26</t>
  </si>
  <si>
    <t>68.9</t>
  </si>
  <si>
    <t>49.1</t>
  </si>
  <si>
    <t>1216.0</t>
  </si>
  <si>
    <t>27</t>
  </si>
  <si>
    <t>68.2</t>
  </si>
  <si>
    <t>48.7</t>
  </si>
  <si>
    <t>1544.3</t>
  </si>
  <si>
    <t>28</t>
  </si>
  <si>
    <t>0.2</t>
  </si>
  <si>
    <t>93.7</t>
  </si>
  <si>
    <t>29</t>
  </si>
  <si>
    <t>1.6</t>
  </si>
  <si>
    <t>3.6</t>
  </si>
  <si>
    <t>67.6</t>
  </si>
  <si>
    <t>30</t>
  </si>
  <si>
    <t>1.3</t>
  </si>
  <si>
    <t>68.3</t>
  </si>
  <si>
    <t>31</t>
  </si>
  <si>
    <t>M30: 472</t>
  </si>
  <si>
    <t>29.3</t>
  </si>
  <si>
    <t>172.1</t>
  </si>
  <si>
    <t>16:52:34</t>
  </si>
  <si>
    <t>32</t>
  </si>
  <si>
    <t>12.7</t>
  </si>
  <si>
    <t>82.4</t>
  </si>
  <si>
    <t>33</t>
  </si>
  <si>
    <t>HV KV: 2.982</t>
  </si>
  <si>
    <t>58.8</t>
  </si>
  <si>
    <t>42.4</t>
  </si>
  <si>
    <t>1247.7</t>
  </si>
  <si>
    <t>17:03:30</t>
  </si>
  <si>
    <t>34</t>
  </si>
  <si>
    <t>60.8</t>
  </si>
  <si>
    <t>43.7</t>
  </si>
  <si>
    <t>1214.3</t>
  </si>
  <si>
    <t>35</t>
  </si>
  <si>
    <t>60.6</t>
  </si>
  <si>
    <t>43.6</t>
  </si>
  <si>
    <t>1575.7</t>
  </si>
  <si>
    <t>36</t>
  </si>
  <si>
    <t>1.9</t>
  </si>
  <si>
    <t>98.7</t>
  </si>
  <si>
    <t>37</t>
  </si>
  <si>
    <t>2.5</t>
  </si>
  <si>
    <t>4.8</t>
  </si>
  <si>
    <t>71.4</t>
  </si>
  <si>
    <t>38</t>
  </si>
  <si>
    <t>2.0</t>
  </si>
  <si>
    <t>4.2</t>
  </si>
  <si>
    <t>71.6</t>
  </si>
  <si>
    <t>39</t>
  </si>
  <si>
    <t>30.0</t>
  </si>
  <si>
    <t>177.3</t>
  </si>
  <si>
    <t>17:14:08</t>
  </si>
  <si>
    <t>40</t>
  </si>
  <si>
    <t>13.2</t>
  </si>
  <si>
    <t>86.2</t>
  </si>
  <si>
    <t>41</t>
  </si>
  <si>
    <t>52.5</t>
  </si>
  <si>
    <t>38.1</t>
  </si>
  <si>
    <t>1243.0</t>
  </si>
  <si>
    <t>17:25:04</t>
  </si>
  <si>
    <t>42</t>
  </si>
  <si>
    <t>54.3</t>
  </si>
  <si>
    <t>39.2</t>
  </si>
  <si>
    <t>1208.8</t>
  </si>
  <si>
    <t>43</t>
  </si>
  <si>
    <t>1568.1</t>
  </si>
  <si>
    <t>44</t>
  </si>
  <si>
    <t>100.6</t>
  </si>
  <si>
    <t>45</t>
  </si>
  <si>
    <t>4.3</t>
  </si>
  <si>
    <t>72.1</t>
  </si>
  <si>
    <t>46</t>
  </si>
  <si>
    <t>3.9</t>
  </si>
  <si>
    <t>72.5</t>
  </si>
  <si>
    <t>47</t>
  </si>
  <si>
    <t>30.6</t>
  </si>
  <si>
    <t>181.7</t>
  </si>
  <si>
    <t>17:35:43</t>
  </si>
  <si>
    <t>48</t>
  </si>
  <si>
    <t>Sulfur</t>
  </si>
  <si>
    <t>18.9</t>
  </si>
  <si>
    <t>119.0</t>
  </si>
  <si>
    <t>49</t>
  </si>
  <si>
    <t>14.9</t>
  </si>
  <si>
    <t>96.3</t>
  </si>
  <si>
    <t>50</t>
  </si>
  <si>
    <t>46.6</t>
  </si>
  <si>
    <t>34.1</t>
  </si>
  <si>
    <t>1243.6</t>
  </si>
  <si>
    <t>17:46:39</t>
  </si>
  <si>
    <t>51</t>
  </si>
  <si>
    <t>48.3</t>
  </si>
  <si>
    <t>35.2</t>
  </si>
  <si>
    <t>52</t>
  </si>
  <si>
    <t>1566.9</t>
  </si>
  <si>
    <t>53</t>
  </si>
  <si>
    <t>2.3</t>
  </si>
  <si>
    <t>101.3</t>
  </si>
  <si>
    <t>54</t>
  </si>
  <si>
    <t>72.8</t>
  </si>
  <si>
    <t>55</t>
  </si>
  <si>
    <t>1.7</t>
  </si>
  <si>
    <t>73.3</t>
  </si>
  <si>
    <t>56</t>
  </si>
  <si>
    <t>31.2</t>
  </si>
  <si>
    <t>186.0</t>
  </si>
  <si>
    <t>17:57:17</t>
  </si>
  <si>
    <t>57</t>
  </si>
  <si>
    <t>19.6</t>
  </si>
  <si>
    <t>123.7</t>
  </si>
  <si>
    <t>58</t>
  </si>
  <si>
    <t>15.2</t>
  </si>
  <si>
    <t>99.1</t>
  </si>
  <si>
    <t>59</t>
  </si>
  <si>
    <t>42.6</t>
  </si>
  <si>
    <t>31.4</t>
  </si>
  <si>
    <t>1239.9</t>
  </si>
  <si>
    <t>18:08:13</t>
  </si>
  <si>
    <t>60</t>
  </si>
  <si>
    <t>44.1</t>
  </si>
  <si>
    <t>32.2</t>
  </si>
  <si>
    <t>1203.6</t>
  </si>
  <si>
    <t>61</t>
  </si>
  <si>
    <t>44.3</t>
  </si>
  <si>
    <t>32.5</t>
  </si>
  <si>
    <t>1531.9</t>
  </si>
  <si>
    <t>62</t>
  </si>
  <si>
    <t>2.7</t>
  </si>
  <si>
    <t>98.2</t>
  </si>
  <si>
    <t>63</t>
  </si>
  <si>
    <t>1.4</t>
  </si>
  <si>
    <t>3.5</t>
  </si>
  <si>
    <t>70.6</t>
  </si>
  <si>
    <t>64</t>
  </si>
  <si>
    <t>71.5</t>
  </si>
  <si>
    <t>65</t>
  </si>
  <si>
    <t>31.5</t>
  </si>
  <si>
    <t>188.1</t>
  </si>
  <si>
    <t>18:18:52</t>
  </si>
  <si>
    <t>66</t>
  </si>
  <si>
    <t>14.3</t>
  </si>
  <si>
    <t>94.2</t>
  </si>
  <si>
    <t>67</t>
  </si>
  <si>
    <t>39.4</t>
  </si>
  <si>
    <t>29.1</t>
  </si>
  <si>
    <t>1226.5</t>
  </si>
  <si>
    <t>18:29:47</t>
  </si>
  <si>
    <t>68</t>
  </si>
  <si>
    <t>40.8</t>
  </si>
  <si>
    <t>1192.0</t>
  </si>
  <si>
    <t>69</t>
  </si>
  <si>
    <t>41.1</t>
  </si>
  <si>
    <t>30.4</t>
  </si>
  <si>
    <t>1520.5</t>
  </si>
  <si>
    <t>70</t>
  </si>
  <si>
    <t>0.5</t>
  </si>
  <si>
    <t>98.0</t>
  </si>
  <si>
    <t>71</t>
  </si>
  <si>
    <t>70.7</t>
  </si>
  <si>
    <t>72</t>
  </si>
  <si>
    <t>3.2</t>
  </si>
  <si>
    <t>71.9</t>
  </si>
  <si>
    <t>73</t>
  </si>
  <si>
    <t>32.0</t>
  </si>
  <si>
    <t>192.2</t>
  </si>
  <si>
    <t>18:40:26</t>
  </si>
  <si>
    <t>74</t>
  </si>
  <si>
    <t>14.7</t>
  </si>
  <si>
    <t>96.9</t>
  </si>
  <si>
    <t>75</t>
  </si>
  <si>
    <t>36.2</t>
  </si>
  <si>
    <t>27.0</t>
  </si>
  <si>
    <t>1218.5</t>
  </si>
  <si>
    <t>18:51:22</t>
  </si>
  <si>
    <t>76</t>
  </si>
  <si>
    <t>37.6</t>
  </si>
  <si>
    <t>1184.4</t>
  </si>
  <si>
    <t>77</t>
  </si>
  <si>
    <t>-0.4</t>
  </si>
  <si>
    <t>65.6</t>
  </si>
  <si>
    <t>78</t>
  </si>
  <si>
    <t>0.0</t>
  </si>
  <si>
    <t>79</t>
  </si>
  <si>
    <t>194.7</t>
  </si>
  <si>
    <t>19:02:01</t>
  </si>
  <si>
    <t>80</t>
  </si>
  <si>
    <t>20.6</t>
  </si>
  <si>
    <t>131.6</t>
  </si>
  <si>
    <t>81</t>
  </si>
  <si>
    <t>16.5</t>
  </si>
  <si>
    <t>108.3</t>
  </si>
  <si>
    <t>82</t>
  </si>
  <si>
    <t>33.9</t>
  </si>
  <si>
    <t>25.4</t>
  </si>
  <si>
    <t>1211.5</t>
  </si>
  <si>
    <t>19:12:57</t>
  </si>
  <si>
    <t>83</t>
  </si>
  <si>
    <t>26.1</t>
  </si>
  <si>
    <t>1178.6</t>
  </si>
  <si>
    <t>84</t>
  </si>
  <si>
    <t>85</t>
  </si>
  <si>
    <t>-0.0</t>
  </si>
  <si>
    <t>86</t>
  </si>
  <si>
    <t>32.8</t>
  </si>
  <si>
    <t>198.6</t>
  </si>
  <si>
    <t>19:23:36</t>
  </si>
  <si>
    <t>87</t>
  </si>
  <si>
    <t>21.0</t>
  </si>
  <si>
    <t>134.7</t>
  </si>
  <si>
    <t>88</t>
  </si>
  <si>
    <t>16.7</t>
  </si>
  <si>
    <t>110.3</t>
  </si>
  <si>
    <t>89</t>
  </si>
  <si>
    <t>24.1</t>
  </si>
  <si>
    <t>1200.2</t>
  </si>
  <si>
    <t>19:34:32</t>
  </si>
  <si>
    <t>90</t>
  </si>
  <si>
    <t>33.1</t>
  </si>
  <si>
    <t>24.8</t>
  </si>
  <si>
    <t>1167.2</t>
  </si>
  <si>
    <t>91</t>
  </si>
  <si>
    <t>65.7</t>
  </si>
  <si>
    <t>92</t>
  </si>
  <si>
    <t>68.1</t>
  </si>
  <si>
    <t>93</t>
  </si>
  <si>
    <t>33.2</t>
  </si>
  <si>
    <t>201.9</t>
  </si>
  <si>
    <t>19:45:11</t>
  </si>
  <si>
    <t>94</t>
  </si>
  <si>
    <t>21.3</t>
  </si>
  <si>
    <t>137.2</t>
  </si>
  <si>
    <t>95</t>
  </si>
  <si>
    <t>16.6</t>
  </si>
  <si>
    <t>110.0</t>
  </si>
  <si>
    <t>96</t>
  </si>
  <si>
    <t>30.3</t>
  </si>
  <si>
    <t>22.9</t>
  </si>
  <si>
    <t>1190.1</t>
  </si>
  <si>
    <t>19:56:07</t>
  </si>
  <si>
    <t>97</t>
  </si>
  <si>
    <t>23.5</t>
  </si>
  <si>
    <t>1157.3</t>
  </si>
  <si>
    <t>98</t>
  </si>
  <si>
    <t>65.5</t>
  </si>
  <si>
    <t>99</t>
  </si>
  <si>
    <t>68.0</t>
  </si>
  <si>
    <t>100</t>
  </si>
  <si>
    <t>33.5</t>
  </si>
  <si>
    <t>204.0</t>
  </si>
  <si>
    <t>20:06:46</t>
  </si>
  <si>
    <t>101</t>
  </si>
  <si>
    <t>21.5</t>
  </si>
  <si>
    <t>138.8</t>
  </si>
  <si>
    <t>102</t>
  </si>
  <si>
    <t>17.2</t>
  </si>
  <si>
    <t>114.2</t>
  </si>
  <si>
    <t>103</t>
  </si>
  <si>
    <t>29.0</t>
  </si>
  <si>
    <t>22.0</t>
  </si>
  <si>
    <t>1184.7</t>
  </si>
  <si>
    <t>20:17:42</t>
  </si>
  <si>
    <t>104</t>
  </si>
  <si>
    <t>30.1</t>
  </si>
  <si>
    <t>22.6</t>
  </si>
  <si>
    <t>1152.1</t>
  </si>
  <si>
    <t>105</t>
  </si>
  <si>
    <t>106</t>
  </si>
  <si>
    <t>107</t>
  </si>
  <si>
    <t>Set Sample Dilution to 0 (%);Sample dilution: 000 0;Set Reference Dilution to 73 (%);Enable EA Flow Reduction;Peak Center found at (59274);Sample Dilution found at 0 ();Set Sample Dilution to 0 (%);Sample dilution: 000 0;</t>
  </si>
  <si>
    <t>Set Sample Dilution to 0 (%);Sample dilution: 000 0;Set Reference Dilution to 73 (%);Enable EA Flow Reduction;Peak Center found at (59274);Sample Dilution found at 0 ();Set Sample Dilution to 0 (%);Sample dilution: 000 0</t>
  </si>
  <si>
    <t>33.8</t>
  </si>
  <si>
    <t>206.8</t>
  </si>
  <si>
    <t>20:28:21</t>
  </si>
  <si>
    <t>108</t>
  </si>
  <si>
    <t>21.8</t>
  </si>
  <si>
    <t>141.3</t>
  </si>
  <si>
    <t>109</t>
  </si>
  <si>
    <t>18.0</t>
  </si>
  <si>
    <t>119.3</t>
  </si>
  <si>
    <t>110</t>
  </si>
  <si>
    <t>20230060.001</t>
  </si>
  <si>
    <t>28.0</t>
  </si>
  <si>
    <t>1184.2</t>
  </si>
  <si>
    <t>20:39:17</t>
  </si>
  <si>
    <t>111</t>
  </si>
  <si>
    <t>21.9</t>
  </si>
  <si>
    <t>1151.5</t>
  </si>
  <si>
    <t>112</t>
  </si>
  <si>
    <t>29.7</t>
  </si>
  <si>
    <t>22.4</t>
  </si>
  <si>
    <t>1449.4</t>
  </si>
  <si>
    <t>113</t>
  </si>
  <si>
    <t>96.5</t>
  </si>
  <si>
    <t>114</t>
  </si>
  <si>
    <t>70.3</t>
  </si>
  <si>
    <t>115</t>
  </si>
  <si>
    <t>116</t>
  </si>
  <si>
    <t>34.2</t>
  </si>
  <si>
    <t>208.8</t>
  </si>
  <si>
    <t>20:49:56</t>
  </si>
  <si>
    <t>117</t>
  </si>
  <si>
    <t>22.1</t>
  </si>
  <si>
    <t>143.0</t>
  </si>
  <si>
    <t>118</t>
  </si>
  <si>
    <t>17.5</t>
  </si>
  <si>
    <t>116.5</t>
  </si>
  <si>
    <t>119</t>
  </si>
  <si>
    <t>20230060.002</t>
  </si>
  <si>
    <t>27.3</t>
  </si>
  <si>
    <t>20.9</t>
  </si>
  <si>
    <t>1190.0</t>
  </si>
  <si>
    <t>21:00:52</t>
  </si>
  <si>
    <t>120</t>
  </si>
  <si>
    <t>28.3</t>
  </si>
  <si>
    <t>21.4</t>
  </si>
  <si>
    <t>1156.2</t>
  </si>
  <si>
    <t>121</t>
  </si>
  <si>
    <t>1428.2</t>
  </si>
  <si>
    <t>122</t>
  </si>
  <si>
    <t>1.0</t>
  </si>
  <si>
    <t>95.9</t>
  </si>
  <si>
    <t>123</t>
  </si>
  <si>
    <t>0.4</t>
  </si>
  <si>
    <t>69.0</t>
  </si>
  <si>
    <t>124</t>
  </si>
  <si>
    <t>70.9</t>
  </si>
  <si>
    <t>125</t>
  </si>
  <si>
    <t>34.4</t>
  </si>
  <si>
    <t>210.1</t>
  </si>
  <si>
    <t>21:11:31</t>
  </si>
  <si>
    <t>126</t>
  </si>
  <si>
    <t>143.5</t>
  </si>
  <si>
    <t>127</t>
  </si>
  <si>
    <t>17.1</t>
  </si>
  <si>
    <t>128</t>
  </si>
  <si>
    <t>20230060.003</t>
  </si>
  <si>
    <t>26.8</t>
  </si>
  <si>
    <t>20.5</t>
  </si>
  <si>
    <t>1188.7</t>
  </si>
  <si>
    <t>21:22:27</t>
  </si>
  <si>
    <t>129</t>
  </si>
  <si>
    <t>21.1</t>
  </si>
  <si>
    <t>1155.2</t>
  </si>
  <si>
    <t>130</t>
  </si>
  <si>
    <t>28.6</t>
  </si>
  <si>
    <t>21.7</t>
  </si>
  <si>
    <t>1455.8</t>
  </si>
  <si>
    <t>131</t>
  </si>
  <si>
    <t>0.8</t>
  </si>
  <si>
    <t>2.9</t>
  </si>
  <si>
    <t>97.7</t>
  </si>
  <si>
    <t>132</t>
  </si>
  <si>
    <t>3.0</t>
  </si>
  <si>
    <t>70.8</t>
  </si>
  <si>
    <t>133</t>
  </si>
  <si>
    <t>72.3</t>
  </si>
  <si>
    <t>134</t>
  </si>
  <si>
    <t>34.5</t>
  </si>
  <si>
    <t>211.1</t>
  </si>
  <si>
    <t>21:33:06</t>
  </si>
  <si>
    <t>135</t>
  </si>
  <si>
    <t>22.3</t>
  </si>
  <si>
    <t>145.1</t>
  </si>
  <si>
    <t>136</t>
  </si>
  <si>
    <t>17.4</t>
  </si>
  <si>
    <t>116.1</t>
  </si>
  <si>
    <t>137</t>
  </si>
  <si>
    <t>20230060.004</t>
  </si>
  <si>
    <t>26.4</t>
  </si>
  <si>
    <t>20.3</t>
  </si>
  <si>
    <t>1189.4</t>
  </si>
  <si>
    <t>21:44:02</t>
  </si>
  <si>
    <t>138</t>
  </si>
  <si>
    <t>27.4</t>
  </si>
  <si>
    <t>1156.5</t>
  </si>
  <si>
    <t>139</t>
  </si>
  <si>
    <t>28.2</t>
  </si>
  <si>
    <t>1455.4</t>
  </si>
  <si>
    <t>140</t>
  </si>
  <si>
    <t>100.2</t>
  </si>
  <si>
    <t>141</t>
  </si>
  <si>
    <t>72.7</t>
  </si>
  <si>
    <t>142</t>
  </si>
  <si>
    <t>73.9</t>
  </si>
  <si>
    <t>143</t>
  </si>
  <si>
    <t>34.8</t>
  </si>
  <si>
    <t>213.1</t>
  </si>
  <si>
    <t>21:54:40</t>
  </si>
  <si>
    <t>144</t>
  </si>
  <si>
    <t>22.5</t>
  </si>
  <si>
    <t>146.6</t>
  </si>
  <si>
    <t>145</t>
  </si>
  <si>
    <t>17.7</t>
  </si>
  <si>
    <t>118.2</t>
  </si>
  <si>
    <t>146</t>
  </si>
  <si>
    <t>20230060.005</t>
  </si>
  <si>
    <t>25.7</t>
  </si>
  <si>
    <t>19.8</t>
  </si>
  <si>
    <t>1192.6</t>
  </si>
  <si>
    <t>22:05:36</t>
  </si>
  <si>
    <t>147</t>
  </si>
  <si>
    <t>26.7</t>
  </si>
  <si>
    <t>20.4</t>
  </si>
  <si>
    <t>1160.0</t>
  </si>
  <si>
    <t>148</t>
  </si>
  <si>
    <t>27.5</t>
  </si>
  <si>
    <t>1459.0</t>
  </si>
  <si>
    <t>149</t>
  </si>
  <si>
    <t>150</t>
  </si>
  <si>
    <t>71.7</t>
  </si>
  <si>
    <t>151</t>
  </si>
  <si>
    <t>73.0</t>
  </si>
  <si>
    <t>152</t>
  </si>
  <si>
    <t>213.2</t>
  </si>
  <si>
    <t>22:16:15</t>
  </si>
  <si>
    <t>153</t>
  </si>
  <si>
    <t>147.1</t>
  </si>
  <si>
    <t>154</t>
  </si>
  <si>
    <t>17.6</t>
  </si>
  <si>
    <t>117.5</t>
  </si>
  <si>
    <t>155</t>
  </si>
  <si>
    <t>20230060.006</t>
  </si>
  <si>
    <t>25.5</t>
  </si>
  <si>
    <t>19.7</t>
  </si>
  <si>
    <t>1194.3</t>
  </si>
  <si>
    <t>22:27:11</t>
  </si>
  <si>
    <t>156</t>
  </si>
  <si>
    <t>20.2</t>
  </si>
  <si>
    <t>1160.3</t>
  </si>
  <si>
    <t>157</t>
  </si>
  <si>
    <t>27.2</t>
  </si>
  <si>
    <t>1433.7</t>
  </si>
  <si>
    <t>158</t>
  </si>
  <si>
    <t>98.3</t>
  </si>
  <si>
    <t>159</t>
  </si>
  <si>
    <t>0.9</t>
  </si>
  <si>
    <t>2.8</t>
  </si>
  <si>
    <t>71.2</t>
  </si>
  <si>
    <t>160</t>
  </si>
  <si>
    <t>161</t>
  </si>
  <si>
    <t>35.0</t>
  </si>
  <si>
    <t>215.3</t>
  </si>
  <si>
    <t>22:37:50</t>
  </si>
  <si>
    <t>162</t>
  </si>
  <si>
    <t>22.8</t>
  </si>
  <si>
    <t>148.4</t>
  </si>
  <si>
    <t>163</t>
  </si>
  <si>
    <t>120.6</t>
  </si>
  <si>
    <t>164</t>
  </si>
  <si>
    <t>20230060.007</t>
  </si>
  <si>
    <t>25.2</t>
  </si>
  <si>
    <t>19.5</t>
  </si>
  <si>
    <t>1193.3</t>
  </si>
  <si>
    <t>22:48:46</t>
  </si>
  <si>
    <t>165</t>
  </si>
  <si>
    <t>20.0</t>
  </si>
  <si>
    <t>1160.1</t>
  </si>
  <si>
    <t>166</t>
  </si>
  <si>
    <t>1459.3</t>
  </si>
  <si>
    <t>167</t>
  </si>
  <si>
    <t>100.1</t>
  </si>
  <si>
    <t>168</t>
  </si>
  <si>
    <t>72.6</t>
  </si>
  <si>
    <t>169</t>
  </si>
  <si>
    <t>170</t>
  </si>
  <si>
    <t>216.8</t>
  </si>
  <si>
    <t>22:59:25</t>
  </si>
  <si>
    <t>171</t>
  </si>
  <si>
    <t>23.0</t>
  </si>
  <si>
    <t>149.9</t>
  </si>
  <si>
    <t>172</t>
  </si>
  <si>
    <t>17.9</t>
  </si>
  <si>
    <t>120.4</t>
  </si>
  <si>
    <t>173</t>
  </si>
  <si>
    <t>20230060.008</t>
  </si>
  <si>
    <t>25.1</t>
  </si>
  <si>
    <t>19.4</t>
  </si>
  <si>
    <t>1193.0</t>
  </si>
  <si>
    <t>23:10:21</t>
  </si>
  <si>
    <t>174</t>
  </si>
  <si>
    <t>26.0</t>
  </si>
  <si>
    <t>19.9</t>
  </si>
  <si>
    <t>1159.8</t>
  </si>
  <si>
    <t>175</t>
  </si>
  <si>
    <t>26.9</t>
  </si>
  <si>
    <t>1459.2</t>
  </si>
  <si>
    <t>176</t>
  </si>
  <si>
    <t>98.6</t>
  </si>
  <si>
    <t>177</t>
  </si>
  <si>
    <t>178</t>
  </si>
  <si>
    <t>179</t>
  </si>
  <si>
    <t>35.3</t>
  </si>
  <si>
    <t>217.4</t>
  </si>
  <si>
    <t>23:21:00</t>
  </si>
  <si>
    <t>180</t>
  </si>
  <si>
    <t>23.3</t>
  </si>
  <si>
    <t>151.8</t>
  </si>
  <si>
    <t>181</t>
  </si>
  <si>
    <t>18.2</t>
  </si>
  <si>
    <t>121.9</t>
  </si>
  <si>
    <t>182</t>
  </si>
  <si>
    <t>20230060.009</t>
  </si>
  <si>
    <t>Set Sample Dilution to 0 (%);Sample dilution: 000 0;Set Reference Dilution to 31 (%);Enable EA Flow Reduction;Peak Center found at (59046);Sample Dilution found at 0 ();Set Sample Dilution to 0 (%);Sample dilution: 000 0;Set Reference Dilution to 60 (%);S</t>
  </si>
  <si>
    <t>24.9</t>
  </si>
  <si>
    <t>19.3</t>
  </si>
  <si>
    <t>1192.4</t>
  </si>
  <si>
    <t>23:31:56</t>
  </si>
  <si>
    <t>183</t>
  </si>
  <si>
    <t>25.8</t>
  </si>
  <si>
    <t>1159.6</t>
  </si>
  <si>
    <t>184</t>
  </si>
  <si>
    <t>26.6</t>
  </si>
  <si>
    <t>1488.4</t>
  </si>
  <si>
    <t>185</t>
  </si>
  <si>
    <t>186</t>
  </si>
  <si>
    <t>72.2</t>
  </si>
  <si>
    <t>187</t>
  </si>
  <si>
    <t>73.8</t>
  </si>
  <si>
    <t>188</t>
  </si>
  <si>
    <t>35.5</t>
  </si>
  <si>
    <t>218.8</t>
  </si>
  <si>
    <t>23:42:35</t>
  </si>
  <si>
    <t>189</t>
  </si>
  <si>
    <t>23.2</t>
  </si>
  <si>
    <t>151.7</t>
  </si>
  <si>
    <t>190</t>
  </si>
  <si>
    <t>18.6</t>
  </si>
  <si>
    <t>124.4</t>
  </si>
  <si>
    <t>191</t>
  </si>
  <si>
    <t>20230060.010</t>
  </si>
  <si>
    <t>24.6</t>
  </si>
  <si>
    <t>19.1</t>
  </si>
  <si>
    <t>1194.1</t>
  </si>
  <si>
    <t>23:53:31</t>
  </si>
  <si>
    <t>192</t>
  </si>
  <si>
    <t>193</t>
  </si>
  <si>
    <t>26.3</t>
  </si>
  <si>
    <t>1433.0</t>
  </si>
  <si>
    <t>194</t>
  </si>
  <si>
    <t>195</t>
  </si>
  <si>
    <t>196</t>
  </si>
  <si>
    <t>197</t>
  </si>
  <si>
    <t>11/22/24</t>
  </si>
  <si>
    <t>35.7</t>
  </si>
  <si>
    <t>219.9</t>
  </si>
  <si>
    <t>00:04:10</t>
  </si>
  <si>
    <t>198</t>
  </si>
  <si>
    <t>23.4</t>
  </si>
  <si>
    <t>152.8</t>
  </si>
  <si>
    <t>199</t>
  </si>
  <si>
    <t>121.3</t>
  </si>
  <si>
    <t>200</t>
  </si>
  <si>
    <t>20230060.011</t>
  </si>
  <si>
    <t>24.5</t>
  </si>
  <si>
    <t>19.0</t>
  </si>
  <si>
    <t>1188.3</t>
  </si>
  <si>
    <t>00:15:06</t>
  </si>
  <si>
    <t>201</t>
  </si>
  <si>
    <t>1155.1</t>
  </si>
  <si>
    <t>202</t>
  </si>
  <si>
    <t>26.2</t>
  </si>
  <si>
    <t>1454.8</t>
  </si>
  <si>
    <t>203</t>
  </si>
  <si>
    <t>100.9</t>
  </si>
  <si>
    <t>204</t>
  </si>
  <si>
    <t>73.1</t>
  </si>
  <si>
    <t>205</t>
  </si>
  <si>
    <t>74.5</t>
  </si>
  <si>
    <t>206</t>
  </si>
  <si>
    <t>35.8</t>
  </si>
  <si>
    <t>220.6</t>
  </si>
  <si>
    <t>00:25:44</t>
  </si>
  <si>
    <t>207</t>
  </si>
  <si>
    <t>153.4</t>
  </si>
  <si>
    <t>208</t>
  </si>
  <si>
    <t>20.1</t>
  </si>
  <si>
    <t>133.8</t>
  </si>
  <si>
    <t>209</t>
  </si>
  <si>
    <t>20230060.012</t>
  </si>
  <si>
    <t>1197.8</t>
  </si>
  <si>
    <t>00:36:40</t>
  </si>
  <si>
    <t>210</t>
  </si>
  <si>
    <t>1164.6</t>
  </si>
  <si>
    <t>211</t>
  </si>
  <si>
    <t>1465.0</t>
  </si>
  <si>
    <t>212</t>
  </si>
  <si>
    <t>101.6</t>
  </si>
  <si>
    <t>213</t>
  </si>
  <si>
    <t>73.7</t>
  </si>
  <si>
    <t>214</t>
  </si>
  <si>
    <t>75.1</t>
  </si>
  <si>
    <t>215</t>
  </si>
  <si>
    <t>36.1</t>
  </si>
  <si>
    <t>222.7</t>
  </si>
  <si>
    <t>00:47:19</t>
  </si>
  <si>
    <t>216</t>
  </si>
  <si>
    <t>23.8</t>
  </si>
  <si>
    <t>155.6</t>
  </si>
  <si>
    <t>217</t>
  </si>
  <si>
    <t>127.3</t>
  </si>
  <si>
    <t>218</t>
  </si>
  <si>
    <t>20230060.013</t>
  </si>
  <si>
    <t>24.2</t>
  </si>
  <si>
    <t>18.8</t>
  </si>
  <si>
    <t>1194.0</t>
  </si>
  <si>
    <t>00:58:15</t>
  </si>
  <si>
    <t>219</t>
  </si>
  <si>
    <t>1161.3</t>
  </si>
  <si>
    <t>220</t>
  </si>
  <si>
    <t>1461.0</t>
  </si>
  <si>
    <t>221</t>
  </si>
  <si>
    <t>222</t>
  </si>
  <si>
    <t>73.5</t>
  </si>
  <si>
    <t>223</t>
  </si>
  <si>
    <t>74.9</t>
  </si>
  <si>
    <t>224</t>
  </si>
  <si>
    <t>223.1</t>
  </si>
  <si>
    <t>01:08:54</t>
  </si>
  <si>
    <t>225</t>
  </si>
  <si>
    <t>23.7</t>
  </si>
  <si>
    <t>155.2</t>
  </si>
  <si>
    <t>226</t>
  </si>
  <si>
    <t>18.5</t>
  </si>
  <si>
    <t>124.7</t>
  </si>
  <si>
    <t>227</t>
  </si>
  <si>
    <t>20230060.014</t>
  </si>
  <si>
    <t>1191.9</t>
  </si>
  <si>
    <t>01:19:50</t>
  </si>
  <si>
    <t>228</t>
  </si>
  <si>
    <t>25.0</t>
  </si>
  <si>
    <t>19.2</t>
  </si>
  <si>
    <t>1159.7</t>
  </si>
  <si>
    <t>229</t>
  </si>
  <si>
    <t>25.9</t>
  </si>
  <si>
    <t>1459.7</t>
  </si>
  <si>
    <t>230</t>
  </si>
  <si>
    <t>102.4</t>
  </si>
  <si>
    <t>231</t>
  </si>
  <si>
    <t>74.2</t>
  </si>
  <si>
    <t>232</t>
  </si>
  <si>
    <t>75.5</t>
  </si>
  <si>
    <t>233</t>
  </si>
  <si>
    <t>223.3</t>
  </si>
  <si>
    <t>01:30:28</t>
  </si>
  <si>
    <t>234</t>
  </si>
  <si>
    <t>155.5</t>
  </si>
  <si>
    <t>235</t>
  </si>
  <si>
    <t>126.0</t>
  </si>
  <si>
    <t>236</t>
  </si>
  <si>
    <t>20230060.015</t>
  </si>
  <si>
    <t>18.7</t>
  </si>
  <si>
    <t>1198.6</t>
  </si>
  <si>
    <t>01:41:24</t>
  </si>
  <si>
    <t>237</t>
  </si>
  <si>
    <t>1165.5</t>
  </si>
  <si>
    <t>238</t>
  </si>
  <si>
    <t>1465.8</t>
  </si>
  <si>
    <t>239</t>
  </si>
  <si>
    <t>100.7</t>
  </si>
  <si>
    <t>240</t>
  </si>
  <si>
    <t>241</t>
  </si>
  <si>
    <t>74.3</t>
  </si>
  <si>
    <t>242</t>
  </si>
  <si>
    <t>223.4</t>
  </si>
  <si>
    <t>01:52:03</t>
  </si>
  <si>
    <t>243</t>
  </si>
  <si>
    <t>23.9</t>
  </si>
  <si>
    <t>156.5</t>
  </si>
  <si>
    <t>244</t>
  </si>
  <si>
    <t>127.7</t>
  </si>
  <si>
    <t>245</t>
  </si>
  <si>
    <t>20230060.016</t>
  </si>
  <si>
    <t>Set Sample Dilution to 0 (%);Sample dilution: 000 0;Set Reference Dilution to 31 (%);Enable EA Flow Reduction;Peak Center found at (59065);Sample Dilution found at 0 ();Set Sample Dilution to 0 (%);Sample dilution: 000 0;Set Reference Dilution to 60 (%);S</t>
  </si>
  <si>
    <t>1198.1</t>
  </si>
  <si>
    <t>02:02:59</t>
  </si>
  <si>
    <t>246</t>
  </si>
  <si>
    <t>1164.4</t>
  </si>
  <si>
    <t>247</t>
  </si>
  <si>
    <t>1527.1</t>
  </si>
  <si>
    <t>248</t>
  </si>
  <si>
    <t>104.6</t>
  </si>
  <si>
    <t>249</t>
  </si>
  <si>
    <t>250</t>
  </si>
  <si>
    <t>76.4</t>
  </si>
  <si>
    <t>251</t>
  </si>
  <si>
    <t>36.4</t>
  </si>
  <si>
    <t>225.0</t>
  </si>
  <si>
    <t>02:13:38</t>
  </si>
  <si>
    <t>252</t>
  </si>
  <si>
    <t>156.9</t>
  </si>
  <si>
    <t>253</t>
  </si>
  <si>
    <t>129.1</t>
  </si>
  <si>
    <t>254</t>
  </si>
  <si>
    <t>20230060.017</t>
  </si>
  <si>
    <t>1201.0</t>
  </si>
  <si>
    <t>02:24:34</t>
  </si>
  <si>
    <t>255</t>
  </si>
  <si>
    <t>1166.9</t>
  </si>
  <si>
    <t>256</t>
  </si>
  <si>
    <t>1439.4</t>
  </si>
  <si>
    <t>257</t>
  </si>
  <si>
    <t>258</t>
  </si>
  <si>
    <t>259</t>
  </si>
  <si>
    <t>75.4</t>
  </si>
  <si>
    <t>260</t>
  </si>
  <si>
    <t>36.6</t>
  </si>
  <si>
    <t>226.1</t>
  </si>
  <si>
    <t>02:35:13</t>
  </si>
  <si>
    <t>261</t>
  </si>
  <si>
    <t>158.3</t>
  </si>
  <si>
    <t>262</t>
  </si>
  <si>
    <t>138.2</t>
  </si>
  <si>
    <t>263</t>
  </si>
  <si>
    <t>20230060.018</t>
  </si>
  <si>
    <t>24.0</t>
  </si>
  <si>
    <t>1201.7</t>
  </si>
  <si>
    <t>02:46:09</t>
  </si>
  <si>
    <t>264</t>
  </si>
  <si>
    <t>1169.5</t>
  </si>
  <si>
    <t>265</t>
  </si>
  <si>
    <t>1467.5</t>
  </si>
  <si>
    <t>266</t>
  </si>
  <si>
    <t>103.3</t>
  </si>
  <si>
    <t>267</t>
  </si>
  <si>
    <t>74.8</t>
  </si>
  <si>
    <t>268</t>
  </si>
  <si>
    <t>76.2</t>
  </si>
  <si>
    <t>269</t>
  </si>
  <si>
    <t>36.8</t>
  </si>
  <si>
    <t>228.0</t>
  </si>
  <si>
    <t>02:56:48</t>
  </si>
  <si>
    <t>270</t>
  </si>
  <si>
    <t>162.1</t>
  </si>
  <si>
    <t>271</t>
  </si>
  <si>
    <t>129.0</t>
  </si>
  <si>
    <t>272</t>
  </si>
  <si>
    <t>20230060.019</t>
  </si>
  <si>
    <t>1196.0</t>
  </si>
  <si>
    <t>03:07:44</t>
  </si>
  <si>
    <t>273</t>
  </si>
  <si>
    <t>1164.5</t>
  </si>
  <si>
    <t>274</t>
  </si>
  <si>
    <t>1495.3</t>
  </si>
  <si>
    <t>275</t>
  </si>
  <si>
    <t>276</t>
  </si>
  <si>
    <t>75.2</t>
  </si>
  <si>
    <t>277</t>
  </si>
  <si>
    <t>278</t>
  </si>
  <si>
    <t>227.6</t>
  </si>
  <si>
    <t>03:18:23</t>
  </si>
  <si>
    <t>279</t>
  </si>
  <si>
    <t>160.3</t>
  </si>
  <si>
    <t>280</t>
  </si>
  <si>
    <t>132.3</t>
  </si>
  <si>
    <t>281</t>
  </si>
  <si>
    <t>1201.8</t>
  </si>
  <si>
    <t>03:29:19</t>
  </si>
  <si>
    <t>282</t>
  </si>
  <si>
    <t>1168.2</t>
  </si>
  <si>
    <t>283</t>
  </si>
  <si>
    <t>1496.9</t>
  </si>
  <si>
    <t>284</t>
  </si>
  <si>
    <t>104.4</t>
  </si>
  <si>
    <t>285</t>
  </si>
  <si>
    <t>286</t>
  </si>
  <si>
    <t>76.9</t>
  </si>
  <si>
    <t>287</t>
  </si>
  <si>
    <t>228.1</t>
  </si>
  <si>
    <t>03:39:58</t>
  </si>
  <si>
    <t>288</t>
  </si>
  <si>
    <t>24.4</t>
  </si>
  <si>
    <t>160.2</t>
  </si>
  <si>
    <t>289</t>
  </si>
  <si>
    <t>290</t>
  </si>
  <si>
    <t>20230060.020</t>
  </si>
  <si>
    <t>03:50:54</t>
  </si>
  <si>
    <t>291</t>
  </si>
  <si>
    <t>1168.8</t>
  </si>
  <si>
    <t>292</t>
  </si>
  <si>
    <t>1468.0</t>
  </si>
  <si>
    <t>293</t>
  </si>
  <si>
    <t>102.8</t>
  </si>
  <si>
    <t>294</t>
  </si>
  <si>
    <t>295</t>
  </si>
  <si>
    <t>296</t>
  </si>
  <si>
    <t>36.9</t>
  </si>
  <si>
    <t>228.8</t>
  </si>
  <si>
    <t>04:01:33</t>
  </si>
  <si>
    <t>297</t>
  </si>
  <si>
    <t>161.5</t>
  </si>
  <si>
    <t>298</t>
  </si>
  <si>
    <t>130.5</t>
  </si>
  <si>
    <t>299</t>
  </si>
  <si>
    <t>20230060.021</t>
  </si>
  <si>
    <t>1197.7</t>
  </si>
  <si>
    <t>04:12:30</t>
  </si>
  <si>
    <t>300</t>
  </si>
  <si>
    <t>1164.9</t>
  </si>
  <si>
    <t>301</t>
  </si>
  <si>
    <t>1464.5</t>
  </si>
  <si>
    <t>302</t>
  </si>
  <si>
    <t>100.8</t>
  </si>
  <si>
    <t>303</t>
  </si>
  <si>
    <t>304</t>
  </si>
  <si>
    <t>305</t>
  </si>
  <si>
    <t>228.7</t>
  </si>
  <si>
    <t>04:23:08</t>
  </si>
  <si>
    <t>306</t>
  </si>
  <si>
    <t>160.8</t>
  </si>
  <si>
    <t>307</t>
  </si>
  <si>
    <t>133.7</t>
  </si>
  <si>
    <t>308</t>
  </si>
  <si>
    <t>20230060.022</t>
  </si>
  <si>
    <t>1197.0</t>
  </si>
  <si>
    <t>04:34:05</t>
  </si>
  <si>
    <t>309</t>
  </si>
  <si>
    <t>1164.3</t>
  </si>
  <si>
    <t>310</t>
  </si>
  <si>
    <t>1463.6</t>
  </si>
  <si>
    <t>311</t>
  </si>
  <si>
    <t>103.0</t>
  </si>
  <si>
    <t>312</t>
  </si>
  <si>
    <t>75.3</t>
  </si>
  <si>
    <t>313</t>
  </si>
  <si>
    <t>76.6</t>
  </si>
  <si>
    <t>314</t>
  </si>
  <si>
    <t>37.1</t>
  </si>
  <si>
    <t>229.5</t>
  </si>
  <si>
    <t>04:44:43</t>
  </si>
  <si>
    <t>315</t>
  </si>
  <si>
    <t>316</t>
  </si>
  <si>
    <t>130.0</t>
  </si>
  <si>
    <t>317</t>
  </si>
  <si>
    <t>1197.3</t>
  </si>
  <si>
    <t>04:55:40</t>
  </si>
  <si>
    <t>318</t>
  </si>
  <si>
    <t>1164.7</t>
  </si>
  <si>
    <t>319</t>
  </si>
  <si>
    <t>1495.4</t>
  </si>
  <si>
    <t>320</t>
  </si>
  <si>
    <t>103.9</t>
  </si>
  <si>
    <t>321</t>
  </si>
  <si>
    <t>322</t>
  </si>
  <si>
    <t>76.5</t>
  </si>
  <si>
    <t>323</t>
  </si>
  <si>
    <t>29.9</t>
  </si>
  <si>
    <t>187.4</t>
  </si>
  <si>
    <t>05:05:21</t>
  </si>
  <si>
    <t>324</t>
  </si>
  <si>
    <t>17.3</t>
  </si>
  <si>
    <t>117.8</t>
  </si>
  <si>
    <t>325</t>
  </si>
  <si>
    <t>1193.6</t>
  </si>
  <si>
    <t>05:16:17</t>
  </si>
  <si>
    <t>326</t>
  </si>
  <si>
    <t>1162.5</t>
  </si>
  <si>
    <t>327</t>
  </si>
  <si>
    <t>1490.1</t>
  </si>
  <si>
    <t>328</t>
  </si>
  <si>
    <t>104.1</t>
  </si>
  <si>
    <t>329</t>
  </si>
  <si>
    <t>330</t>
  </si>
  <si>
    <t>331</t>
  </si>
  <si>
    <t>226.6</t>
  </si>
  <si>
    <t>05:26:56</t>
  </si>
  <si>
    <t>332</t>
  </si>
  <si>
    <t>18.1</t>
  </si>
  <si>
    <t>122.5</t>
  </si>
  <si>
    <t>333</t>
  </si>
  <si>
    <t>1196.1</t>
  </si>
  <si>
    <t>05:37:53</t>
  </si>
  <si>
    <t>334</t>
  </si>
  <si>
    <t>1162.8</t>
  </si>
  <si>
    <t>335</t>
  </si>
  <si>
    <t>1491.0</t>
  </si>
  <si>
    <t>336</t>
  </si>
  <si>
    <t>104.9</t>
  </si>
  <si>
    <t>337</t>
  </si>
  <si>
    <t>76.0</t>
  </si>
  <si>
    <t>338</t>
  </si>
  <si>
    <t>77.2</t>
  </si>
  <si>
    <t>339</t>
  </si>
  <si>
    <t>05:48:31</t>
  </si>
  <si>
    <t>340</t>
  </si>
  <si>
    <t>123.0</t>
  </si>
  <si>
    <t>341</t>
  </si>
  <si>
    <t>1195.5</t>
  </si>
  <si>
    <t>05:59:28</t>
  </si>
  <si>
    <t>342</t>
  </si>
  <si>
    <t>24.7</t>
  </si>
  <si>
    <t>1163.3</t>
  </si>
  <si>
    <t>343</t>
  </si>
  <si>
    <t>25.6</t>
  </si>
  <si>
    <t>1489.4</t>
  </si>
  <si>
    <t>344</t>
  </si>
  <si>
    <t>104.8</t>
  </si>
  <si>
    <t>345</t>
  </si>
  <si>
    <t>75.7</t>
  </si>
  <si>
    <t>346</t>
  </si>
  <si>
    <t>77.0</t>
  </si>
  <si>
    <t>347</t>
  </si>
  <si>
    <t>227.8</t>
  </si>
  <si>
    <t>06:10:07</t>
  </si>
  <si>
    <t>348</t>
  </si>
  <si>
    <t>122.7</t>
  </si>
  <si>
    <t>349</t>
  </si>
  <si>
    <t>1197.5</t>
  </si>
  <si>
    <t>06:21:03</t>
  </si>
  <si>
    <t>350</t>
  </si>
  <si>
    <t>351</t>
  </si>
  <si>
    <t>1561.0</t>
  </si>
  <si>
    <t>352</t>
  </si>
  <si>
    <t>110.7</t>
  </si>
  <si>
    <t>353</t>
  </si>
  <si>
    <t>4.4</t>
  </si>
  <si>
    <t>79.1</t>
  </si>
  <si>
    <t>354</t>
  </si>
  <si>
    <t>4.0</t>
  </si>
  <si>
    <t>79.8</t>
  </si>
  <si>
    <t>355</t>
  </si>
  <si>
    <t>228.4</t>
  </si>
  <si>
    <t>06:31:42</t>
  </si>
  <si>
    <t>356</t>
  </si>
  <si>
    <t>160.7</t>
  </si>
  <si>
    <t>357</t>
  </si>
  <si>
    <t>131.5</t>
  </si>
  <si>
    <t>358</t>
  </si>
  <si>
    <t>1209.9</t>
  </si>
  <si>
    <t>06:42:38</t>
  </si>
  <si>
    <t>359</t>
  </si>
  <si>
    <t>1176.4</t>
  </si>
  <si>
    <t>360</t>
  </si>
  <si>
    <t>1536.9</t>
  </si>
  <si>
    <t>361</t>
  </si>
  <si>
    <t>362</t>
  </si>
  <si>
    <t>4.5</t>
  </si>
  <si>
    <t>363</t>
  </si>
  <si>
    <t>80.4</t>
  </si>
  <si>
    <t>364</t>
  </si>
  <si>
    <t>37.0</t>
  </si>
  <si>
    <t>229.3</t>
  </si>
  <si>
    <t>06:53:17</t>
  </si>
  <si>
    <t>365</t>
  </si>
  <si>
    <t>366</t>
  </si>
  <si>
    <t>131.8</t>
  </si>
  <si>
    <t>367</t>
  </si>
  <si>
    <t>1214.5</t>
  </si>
  <si>
    <t>07:04:14</t>
  </si>
  <si>
    <t>368</t>
  </si>
  <si>
    <t>1180.7</t>
  </si>
  <si>
    <t>369</t>
  </si>
  <si>
    <t>-0.3</t>
  </si>
  <si>
    <t>370</t>
  </si>
  <si>
    <t>74.0</t>
  </si>
  <si>
    <t>371</t>
  </si>
  <si>
    <t>07:14:52</t>
  </si>
  <si>
    <t>372</t>
  </si>
  <si>
    <t>162.4</t>
  </si>
  <si>
    <t>373</t>
  </si>
  <si>
    <t>135.0</t>
  </si>
  <si>
    <t>374</t>
  </si>
  <si>
    <t>1203.0</t>
  </si>
  <si>
    <t>07:25:49</t>
  </si>
  <si>
    <t>375</t>
  </si>
  <si>
    <t>1170.2</t>
  </si>
  <si>
    <t>376</t>
  </si>
  <si>
    <t>71.0</t>
  </si>
  <si>
    <t>377</t>
  </si>
  <si>
    <t>378</t>
  </si>
  <si>
    <t>37.4</t>
  </si>
  <si>
    <t>232.6</t>
  </si>
  <si>
    <t>07:36:28</t>
  </si>
  <si>
    <t>379</t>
  </si>
  <si>
    <t>164.2</t>
  </si>
  <si>
    <t>380</t>
  </si>
  <si>
    <t>135.3</t>
  </si>
  <si>
    <t>381</t>
  </si>
  <si>
    <t>1194.7</t>
  </si>
  <si>
    <t>07:47:24</t>
  </si>
  <si>
    <t>382</t>
  </si>
  <si>
    <t>1162.3</t>
  </si>
  <si>
    <t>383</t>
  </si>
  <si>
    <t>70.5</t>
  </si>
  <si>
    <t>384</t>
  </si>
  <si>
    <t>385</t>
  </si>
  <si>
    <t>37.5</t>
  </si>
  <si>
    <t>233.4</t>
  </si>
  <si>
    <t>07:58:03</t>
  </si>
  <si>
    <t>386</t>
  </si>
  <si>
    <t>166.2</t>
  </si>
  <si>
    <t>387</t>
  </si>
  <si>
    <t>137.9</t>
  </si>
  <si>
    <t>388</t>
  </si>
  <si>
    <t>1191.0</t>
  </si>
  <si>
    <t>08:09:00</t>
  </si>
  <si>
    <t>389</t>
  </si>
  <si>
    <t>390</t>
  </si>
  <si>
    <t>391</t>
  </si>
  <si>
    <t>392</t>
  </si>
  <si>
    <t>234.1</t>
  </si>
  <si>
    <t>08:19:39</t>
  </si>
  <si>
    <t>393</t>
  </si>
  <si>
    <t>166.1</t>
  </si>
  <si>
    <t>394</t>
  </si>
  <si>
    <t>138.4</t>
  </si>
  <si>
    <t>SIFID</t>
  </si>
  <si>
    <t>Sample_ID</t>
  </si>
  <si>
    <t>Weight_mg</t>
  </si>
  <si>
    <t>RowNum</t>
  </si>
  <si>
    <t>AreaAllN</t>
  </si>
  <si>
    <t>AreaAllC</t>
  </si>
  <si>
    <t>AreaAllS</t>
  </si>
  <si>
    <t>calc_mg_N</t>
  </si>
  <si>
    <t>calc_mg_C</t>
  </si>
  <si>
    <t>calc_mg_S</t>
  </si>
  <si>
    <t>PercNCalc</t>
  </si>
  <si>
    <t>PercCCalc</t>
  </si>
  <si>
    <t>PercSCalc</t>
  </si>
  <si>
    <t>LinearCorr34S</t>
  </si>
  <si>
    <t>mgN</t>
  </si>
  <si>
    <t>mgC</t>
  </si>
  <si>
    <t>mgS</t>
  </si>
  <si>
    <t>LinearityS</t>
  </si>
  <si>
    <t>Slope</t>
  </si>
  <si>
    <t>intercept</t>
  </si>
  <si>
    <t>r-squared</t>
  </si>
  <si>
    <t>All data meet QAQC criteria listed in SOP.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</si>
</sst>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b/>
      <sz val="10"/>
      <name val="Symbol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MS Sans Serif"/>
      <family val="2"/>
    </font>
    <font>
      <b/>
      <sz val="14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sz val="12"/>
      <color indexed="60"/>
      <name val="Times New Roman"/>
      <family val="1"/>
    </font>
    <font>
      <vertAlign val="superscript"/>
      <sz val="12"/>
      <color indexed="60"/>
      <name val="Times New Roman"/>
      <family val="1"/>
    </font>
    <font>
      <vertAlign val="subscript"/>
      <sz val="12"/>
      <color indexed="60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1"/>
    </font>
    <font>
      <sz val="13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8F2E00"/>
      <name val="Times New Roman"/>
      <family val="1"/>
    </font>
    <font>
      <sz val="12"/>
      <color rgb="FF8F2E00"/>
      <name val="Times New Roman"/>
      <family val="1"/>
    </font>
    <font>
      <sz val="14"/>
      <color rgb="FF8F2E00"/>
      <name val="Cambria"/>
      <family val="1"/>
    </font>
    <font>
      <u/>
      <sz val="10"/>
      <color rgb="FF8F2E00"/>
      <name val="Cambria"/>
      <family val="1"/>
    </font>
    <font>
      <sz val="10"/>
      <color rgb="FF8F2E00"/>
      <name val="Cambria"/>
      <family val="1"/>
    </font>
    <font>
      <sz val="13"/>
      <color rgb="FF8F2E00"/>
      <name val="Cambria"/>
      <family val="1"/>
    </font>
    <font>
      <b/>
      <sz val="10"/>
      <name val="Arial"/>
      <family val="2"/>
    </font>
    <font>
      <b/>
      <vertAlign val="superscript"/>
      <sz val="14"/>
      <name val="Times New Rom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color rgb="FF8F2E00"/>
      <name val="Calibri"/>
      <family val="2"/>
    </font>
    <font>
      <b/>
      <sz val="20"/>
      <color rgb="FF77160C"/>
      <name val="Times New Roman"/>
      <family val="1"/>
    </font>
    <font>
      <sz val="20"/>
      <color rgb="FF77160C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Times New Roman"/>
      <family val="1"/>
    </font>
    <font>
      <sz val="11"/>
      <color rgb="FF9C5700"/>
      <name val="Times New Roman"/>
      <family val="1"/>
    </font>
    <font>
      <sz val="12"/>
      <color rgb="FF9C57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A97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ECED"/>
        <bgColor indexed="64"/>
      </patternFill>
    </fill>
    <fill>
      <patternFill patternType="solid">
        <fgColor rgb="FFEAECED"/>
        <bgColor indexed="64"/>
      </patternFill>
    </fill>
    <fill>
      <patternFill patternType="solid">
        <fgColor rgb="FFCBCCC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</borders>
  <cellStyleXfs count="27">
    <xf numFmtId="0" fontId="0" fillId="0" borderId="0"/>
    <xf numFmtId="0" fontId="15" fillId="0" borderId="0" applyNumberFormat="0" applyFill="0" applyBorder="0" applyAlignment="0" applyProtection="0"/>
    <xf numFmtId="0" fontId="3" fillId="0" borderId="0"/>
    <xf numFmtId="0" fontId="13" fillId="0" borderId="0"/>
    <xf numFmtId="0" fontId="12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9" fillId="0" borderId="0"/>
    <xf numFmtId="0" fontId="3" fillId="0" borderId="0"/>
    <xf numFmtId="0" fontId="40" fillId="0" borderId="0"/>
    <xf numFmtId="0" fontId="12" fillId="0" borderId="0"/>
    <xf numFmtId="0" fontId="40" fillId="0" borderId="0"/>
    <xf numFmtId="0" fontId="44" fillId="14" borderId="0" applyNumberFormat="0" applyBorder="0" applyAlignment="0" applyProtection="0"/>
    <xf numFmtId="0" fontId="45" fillId="15" borderId="0" applyNumberFormat="0" applyBorder="0" applyAlignment="0" applyProtection="0"/>
    <xf numFmtId="0" fontId="51" fillId="0" borderId="0"/>
    <xf numFmtId="0" fontId="53" fillId="0" borderId="0"/>
    <xf numFmtId="0" fontId="1" fillId="0" borderId="0"/>
    <xf numFmtId="0" fontId="3" fillId="0" borderId="0"/>
    <xf numFmtId="0" fontId="3" fillId="0" borderId="0"/>
  </cellStyleXfs>
  <cellXfs count="417">
    <xf numFmtId="0" fontId="0" fillId="0" borderId="0" xfId="0"/>
    <xf numFmtId="0" fontId="4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2" fontId="6" fillId="3" borderId="3" xfId="0" applyNumberFormat="1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0" fontId="6" fillId="0" borderId="0" xfId="0" applyFont="1"/>
    <xf numFmtId="0" fontId="6" fillId="2" borderId="1" xfId="11" quotePrefix="1" applyFont="1" applyFill="1" applyBorder="1"/>
    <xf numFmtId="0" fontId="6" fillId="2" borderId="2" xfId="11" quotePrefix="1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2" fontId="6" fillId="3" borderId="0" xfId="0" applyNumberFormat="1" applyFont="1" applyFill="1" applyAlignment="1">
      <alignment horizontal="center"/>
    </xf>
    <xf numFmtId="0" fontId="8" fillId="2" borderId="7" xfId="11" applyFont="1" applyFill="1" applyBorder="1"/>
    <xf numFmtId="0" fontId="27" fillId="2" borderId="8" xfId="0" applyFont="1" applyFill="1" applyBorder="1"/>
    <xf numFmtId="0" fontId="8" fillId="0" borderId="0" xfId="11" quotePrefix="1" applyFont="1"/>
    <xf numFmtId="0" fontId="8" fillId="0" borderId="0" xfId="6" quotePrefix="1" applyFont="1"/>
    <xf numFmtId="0" fontId="8" fillId="0" borderId="9" xfId="6" quotePrefix="1" applyFont="1" applyBorder="1"/>
    <xf numFmtId="0" fontId="27" fillId="0" borderId="0" xfId="0" applyFont="1"/>
    <xf numFmtId="2" fontId="27" fillId="0" borderId="0" xfId="0" applyNumberFormat="1" applyFont="1"/>
    <xf numFmtId="0" fontId="27" fillId="5" borderId="10" xfId="0" applyFont="1" applyFill="1" applyBorder="1"/>
    <xf numFmtId="2" fontId="27" fillId="3" borderId="11" xfId="0" applyNumberFormat="1" applyFont="1" applyFill="1" applyBorder="1" applyAlignment="1">
      <alignment horizontal="center"/>
    </xf>
    <xf numFmtId="2" fontId="27" fillId="4" borderId="11" xfId="0" applyNumberFormat="1" applyFont="1" applyFill="1" applyBorder="1" applyAlignment="1">
      <alignment horizontal="center"/>
    </xf>
    <xf numFmtId="2" fontId="27" fillId="3" borderId="13" xfId="0" applyNumberFormat="1" applyFont="1" applyFill="1" applyBorder="1" applyAlignment="1">
      <alignment horizontal="center"/>
    </xf>
    <xf numFmtId="2" fontId="27" fillId="4" borderId="13" xfId="0" applyNumberFormat="1" applyFont="1" applyFill="1" applyBorder="1" applyAlignment="1">
      <alignment horizontal="center"/>
    </xf>
    <xf numFmtId="0" fontId="27" fillId="5" borderId="14" xfId="0" applyFont="1" applyFill="1" applyBorder="1"/>
    <xf numFmtId="2" fontId="27" fillId="3" borderId="15" xfId="0" applyNumberFormat="1" applyFont="1" applyFill="1" applyBorder="1" applyAlignment="1">
      <alignment horizontal="center"/>
    </xf>
    <xf numFmtId="2" fontId="27" fillId="4" borderId="15" xfId="0" applyNumberFormat="1" applyFont="1" applyFill="1" applyBorder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8" fillId="2" borderId="17" xfId="0" applyFont="1" applyFill="1" applyBorder="1"/>
    <xf numFmtId="2" fontId="8" fillId="3" borderId="17" xfId="0" applyNumberFormat="1" applyFont="1" applyFill="1" applyBorder="1"/>
    <xf numFmtId="2" fontId="8" fillId="4" borderId="17" xfId="0" applyNumberFormat="1" applyFont="1" applyFill="1" applyBorder="1"/>
    <xf numFmtId="0" fontId="2" fillId="0" borderId="0" xfId="12" quotePrefix="1" applyFont="1"/>
    <xf numFmtId="0" fontId="5" fillId="0" borderId="0" xfId="12" quotePrefix="1" applyFont="1"/>
    <xf numFmtId="0" fontId="2" fillId="0" borderId="0" xfId="12" applyFont="1"/>
    <xf numFmtId="0" fontId="3" fillId="0" borderId="0" xfId="9" quotePrefix="1"/>
    <xf numFmtId="166" fontId="3" fillId="0" borderId="0" xfId="9" quotePrefix="1" applyNumberFormat="1"/>
    <xf numFmtId="164" fontId="3" fillId="0" borderId="0" xfId="9" applyNumberFormat="1"/>
    <xf numFmtId="0" fontId="3" fillId="0" borderId="0" xfId="12"/>
    <xf numFmtId="0" fontId="3" fillId="0" borderId="0" xfId="12" quotePrefix="1"/>
    <xf numFmtId="165" fontId="3" fillId="0" borderId="0" xfId="12" applyNumberFormat="1"/>
    <xf numFmtId="0" fontId="3" fillId="0" borderId="0" xfId="10" quotePrefix="1"/>
    <xf numFmtId="166" fontId="3" fillId="0" borderId="0" xfId="10" quotePrefix="1" applyNumberFormat="1"/>
    <xf numFmtId="164" fontId="3" fillId="0" borderId="0" xfId="10" applyNumberFormat="1"/>
    <xf numFmtId="2" fontId="0" fillId="0" borderId="0" xfId="0" applyNumberFormat="1"/>
    <xf numFmtId="0" fontId="6" fillId="2" borderId="2" xfId="11" applyFont="1" applyFill="1" applyBorder="1"/>
    <xf numFmtId="2" fontId="8" fillId="3" borderId="2" xfId="11" quotePrefix="1" applyNumberFormat="1" applyFont="1" applyFill="1" applyBorder="1" applyAlignment="1">
      <alignment horizontal="center"/>
    </xf>
    <xf numFmtId="2" fontId="8" fillId="4" borderId="2" xfId="11" quotePrefix="1" applyNumberFormat="1" applyFont="1" applyFill="1" applyBorder="1" applyAlignment="1">
      <alignment horizontal="center"/>
    </xf>
    <xf numFmtId="0" fontId="8" fillId="2" borderId="19" xfId="7" quotePrefix="1" applyFont="1" applyFill="1" applyBorder="1"/>
    <xf numFmtId="0" fontId="8" fillId="2" borderId="20" xfId="7" applyFont="1" applyFill="1" applyBorder="1"/>
    <xf numFmtId="2" fontId="8" fillId="3" borderId="20" xfId="0" applyNumberFormat="1" applyFont="1" applyFill="1" applyBorder="1"/>
    <xf numFmtId="2" fontId="8" fillId="4" borderId="20" xfId="0" applyNumberFormat="1" applyFont="1" applyFill="1" applyBorder="1"/>
    <xf numFmtId="0" fontId="3" fillId="0" borderId="9" xfId="9" quotePrefix="1" applyBorder="1"/>
    <xf numFmtId="0" fontId="8" fillId="2" borderId="19" xfId="0" applyFont="1" applyFill="1" applyBorder="1"/>
    <xf numFmtId="2" fontId="3" fillId="0" borderId="9" xfId="9" applyNumberFormat="1" applyBorder="1"/>
    <xf numFmtId="2" fontId="27" fillId="3" borderId="24" xfId="0" applyNumberFormat="1" applyFont="1" applyFill="1" applyBorder="1" applyAlignment="1">
      <alignment horizontal="center"/>
    </xf>
    <xf numFmtId="2" fontId="27" fillId="4" borderId="24" xfId="0" applyNumberFormat="1" applyFont="1" applyFill="1" applyBorder="1" applyAlignment="1">
      <alignment horizontal="center"/>
    </xf>
    <xf numFmtId="0" fontId="13" fillId="0" borderId="0" xfId="3"/>
    <xf numFmtId="0" fontId="14" fillId="0" borderId="0" xfId="3" applyFont="1"/>
    <xf numFmtId="0" fontId="28" fillId="0" borderId="0" xfId="3" applyFont="1"/>
    <xf numFmtId="0" fontId="8" fillId="0" borderId="0" xfId="0" applyFont="1" applyAlignment="1">
      <alignment horizontal="center"/>
    </xf>
    <xf numFmtId="0" fontId="17" fillId="0" borderId="0" xfId="0" applyFont="1"/>
    <xf numFmtId="0" fontId="8" fillId="0" borderId="0" xfId="0" applyFont="1" applyAlignment="1">
      <alignment horizontal="left"/>
    </xf>
    <xf numFmtId="0" fontId="29" fillId="2" borderId="1" xfId="0" applyFont="1" applyFill="1" applyBorder="1"/>
    <xf numFmtId="0" fontId="8" fillId="0" borderId="26" xfId="0" applyFont="1" applyBorder="1" applyAlignment="1">
      <alignment horizontal="center"/>
    </xf>
    <xf numFmtId="0" fontId="17" fillId="0" borderId="26" xfId="0" applyFont="1" applyBorder="1"/>
    <xf numFmtId="0" fontId="32" fillId="6" borderId="12" xfId="3" applyFont="1" applyFill="1" applyBorder="1"/>
    <xf numFmtId="0" fontId="32" fillId="6" borderId="3" xfId="3" applyFont="1" applyFill="1" applyBorder="1"/>
    <xf numFmtId="0" fontId="32" fillId="6" borderId="13" xfId="3" applyFont="1" applyFill="1" applyBorder="1"/>
    <xf numFmtId="0" fontId="32" fillId="6" borderId="10" xfId="3" applyFont="1" applyFill="1" applyBorder="1"/>
    <xf numFmtId="0" fontId="32" fillId="6" borderId="0" xfId="3" applyFont="1" applyFill="1" applyAlignment="1">
      <alignment horizontal="right"/>
    </xf>
    <xf numFmtId="0" fontId="33" fillId="6" borderId="0" xfId="1" applyFont="1" applyFill="1" applyBorder="1"/>
    <xf numFmtId="0" fontId="32" fillId="6" borderId="0" xfId="3" applyFont="1" applyFill="1"/>
    <xf numFmtId="0" fontId="34" fillId="6" borderId="0" xfId="3" applyFont="1" applyFill="1"/>
    <xf numFmtId="0" fontId="34" fillId="6" borderId="30" xfId="3" applyFont="1" applyFill="1" applyBorder="1"/>
    <xf numFmtId="0" fontId="32" fillId="6" borderId="14" xfId="3" applyFont="1" applyFill="1" applyBorder="1"/>
    <xf numFmtId="0" fontId="32" fillId="6" borderId="16" xfId="3" applyFont="1" applyFill="1" applyBorder="1" applyAlignment="1">
      <alignment horizontal="right"/>
    </xf>
    <xf numFmtId="0" fontId="35" fillId="6" borderId="16" xfId="3" applyFont="1" applyFill="1" applyBorder="1"/>
    <xf numFmtId="0" fontId="32" fillId="6" borderId="16" xfId="3" applyFont="1" applyFill="1" applyBorder="1"/>
    <xf numFmtId="0" fontId="34" fillId="6" borderId="16" xfId="3" applyFont="1" applyFill="1" applyBorder="1"/>
    <xf numFmtId="0" fontId="34" fillId="6" borderId="15" xfId="3" applyFont="1" applyFill="1" applyBorder="1"/>
    <xf numFmtId="0" fontId="32" fillId="6" borderId="3" xfId="3" applyFont="1" applyFill="1" applyBorder="1" applyAlignment="1">
      <alignment horizontal="right"/>
    </xf>
    <xf numFmtId="0" fontId="32" fillId="6" borderId="30" xfId="3" applyFont="1" applyFill="1" applyBorder="1"/>
    <xf numFmtId="0" fontId="33" fillId="6" borderId="16" xfId="1" applyFont="1" applyFill="1" applyBorder="1"/>
    <xf numFmtId="0" fontId="34" fillId="6" borderId="3" xfId="3" applyFont="1" applyFill="1" applyBorder="1"/>
    <xf numFmtId="0" fontId="34" fillId="6" borderId="13" xfId="3" applyFont="1" applyFill="1" applyBorder="1"/>
    <xf numFmtId="0" fontId="33" fillId="6" borderId="3" xfId="1" applyFont="1" applyFill="1" applyBorder="1"/>
    <xf numFmtId="0" fontId="32" fillId="6" borderId="12" xfId="3" applyFont="1" applyFill="1" applyBorder="1" applyAlignment="1">
      <alignment horizontal="right"/>
    </xf>
    <xf numFmtId="2" fontId="27" fillId="4" borderId="33" xfId="0" applyNumberFormat="1" applyFont="1" applyFill="1" applyBorder="1" applyAlignment="1">
      <alignment horizontal="center"/>
    </xf>
    <xf numFmtId="0" fontId="6" fillId="7" borderId="3" xfId="11" quotePrefix="1" applyFont="1" applyFill="1" applyBorder="1" applyAlignment="1">
      <alignment horizontal="center"/>
    </xf>
    <xf numFmtId="0" fontId="6" fillId="7" borderId="2" xfId="11" applyFont="1" applyFill="1" applyBorder="1"/>
    <xf numFmtId="2" fontId="8" fillId="0" borderId="9" xfId="6" quotePrefix="1" applyNumberFormat="1" applyFont="1" applyBorder="1"/>
    <xf numFmtId="0" fontId="6" fillId="7" borderId="45" xfId="11" quotePrefix="1" applyFont="1" applyFill="1" applyBorder="1" applyAlignment="1">
      <alignment horizontal="center"/>
    </xf>
    <xf numFmtId="2" fontId="27" fillId="5" borderId="16" xfId="0" applyNumberFormat="1" applyFont="1" applyFill="1" applyBorder="1" applyAlignment="1">
      <alignment horizontal="center"/>
    </xf>
    <xf numFmtId="0" fontId="0" fillId="5" borderId="0" xfId="0" applyFill="1"/>
    <xf numFmtId="2" fontId="8" fillId="7" borderId="46" xfId="11" quotePrefix="1" applyNumberFormat="1" applyFont="1" applyFill="1" applyBorder="1" applyAlignment="1">
      <alignment horizontal="center"/>
    </xf>
    <xf numFmtId="2" fontId="27" fillId="7" borderId="46" xfId="0" applyNumberFormat="1" applyFont="1" applyFill="1" applyBorder="1" applyAlignment="1">
      <alignment horizontal="center"/>
    </xf>
    <xf numFmtId="2" fontId="27" fillId="7" borderId="29" xfId="0" applyNumberFormat="1" applyFont="1" applyFill="1" applyBorder="1" applyAlignment="1">
      <alignment horizontal="center"/>
    </xf>
    <xf numFmtId="2" fontId="0" fillId="0" borderId="9" xfId="0" applyNumberFormat="1" applyBorder="1" applyAlignment="1">
      <alignment horizontal="right"/>
    </xf>
    <xf numFmtId="2" fontId="3" fillId="0" borderId="46" xfId="10" applyNumberFormat="1" applyBorder="1" applyAlignment="1">
      <alignment horizontal="right"/>
    </xf>
    <xf numFmtId="2" fontId="8" fillId="0" borderId="9" xfId="6" quotePrefix="1" applyNumberFormat="1" applyFont="1" applyBorder="1" applyAlignment="1">
      <alignment horizontal="right"/>
    </xf>
    <xf numFmtId="2" fontId="0" fillId="0" borderId="22" xfId="0" applyNumberFormat="1" applyBorder="1" applyAlignment="1">
      <alignment horizontal="right"/>
    </xf>
    <xf numFmtId="0" fontId="36" fillId="0" borderId="0" xfId="0" applyFont="1"/>
    <xf numFmtId="0" fontId="0" fillId="2" borderId="5" xfId="0" applyFill="1" applyBorder="1"/>
    <xf numFmtId="2" fontId="8" fillId="2" borderId="22" xfId="0" applyNumberFormat="1" applyFont="1" applyFill="1" applyBorder="1" applyAlignment="1">
      <alignment horizontal="center"/>
    </xf>
    <xf numFmtId="2" fontId="0" fillId="5" borderId="11" xfId="0" applyNumberFormat="1" applyFill="1" applyBorder="1"/>
    <xf numFmtId="0" fontId="0" fillId="2" borderId="7" xfId="0" applyFill="1" applyBorder="1"/>
    <xf numFmtId="2" fontId="8" fillId="2" borderId="59" xfId="0" applyNumberFormat="1" applyFont="1" applyFill="1" applyBorder="1" applyAlignment="1">
      <alignment horizontal="center"/>
    </xf>
    <xf numFmtId="2" fontId="0" fillId="5" borderId="17" xfId="0" applyNumberFormat="1" applyFill="1" applyBorder="1"/>
    <xf numFmtId="2" fontId="8" fillId="8" borderId="60" xfId="6" quotePrefix="1" applyNumberFormat="1" applyFont="1" applyFill="1" applyBorder="1" applyAlignment="1">
      <alignment horizontal="right"/>
    </xf>
    <xf numFmtId="2" fontId="27" fillId="7" borderId="55" xfId="0" applyNumberFormat="1" applyFont="1" applyFill="1" applyBorder="1" applyAlignment="1">
      <alignment horizontal="center"/>
    </xf>
    <xf numFmtId="2" fontId="6" fillId="4" borderId="48" xfId="0" applyNumberFormat="1" applyFont="1" applyFill="1" applyBorder="1" applyAlignment="1">
      <alignment horizontal="center"/>
    </xf>
    <xf numFmtId="2" fontId="27" fillId="3" borderId="44" xfId="0" applyNumberFormat="1" applyFont="1" applyFill="1" applyBorder="1" applyAlignment="1">
      <alignment horizontal="center"/>
    </xf>
    <xf numFmtId="2" fontId="6" fillId="4" borderId="44" xfId="11" quotePrefix="1" applyNumberFormat="1" applyFont="1" applyFill="1" applyBorder="1" applyAlignment="1">
      <alignment horizontal="center"/>
    </xf>
    <xf numFmtId="2" fontId="6" fillId="3" borderId="44" xfId="11" quotePrefix="1" applyNumberFormat="1" applyFont="1" applyFill="1" applyBorder="1" applyAlignment="1">
      <alignment horizontal="center"/>
    </xf>
    <xf numFmtId="2" fontId="8" fillId="9" borderId="20" xfId="0" applyNumberFormat="1" applyFont="1" applyFill="1" applyBorder="1"/>
    <xf numFmtId="2" fontId="8" fillId="9" borderId="17" xfId="0" applyNumberFormat="1" applyFont="1" applyFill="1" applyBorder="1"/>
    <xf numFmtId="2" fontId="6" fillId="9" borderId="2" xfId="0" applyNumberFormat="1" applyFont="1" applyFill="1" applyBorder="1" applyAlignment="1">
      <alignment horizontal="center"/>
    </xf>
    <xf numFmtId="2" fontId="6" fillId="9" borderId="6" xfId="0" applyNumberFormat="1" applyFont="1" applyFill="1" applyBorder="1" applyAlignment="1">
      <alignment horizontal="center"/>
    </xf>
    <xf numFmtId="2" fontId="8" fillId="9" borderId="66" xfId="11" quotePrefix="1" applyNumberFormat="1" applyFont="1" applyFill="1" applyBorder="1" applyAlignment="1">
      <alignment horizontal="center"/>
    </xf>
    <xf numFmtId="2" fontId="8" fillId="7" borderId="40" xfId="11" quotePrefix="1" applyNumberFormat="1" applyFont="1" applyFill="1" applyBorder="1" applyAlignment="1">
      <alignment horizontal="center"/>
    </xf>
    <xf numFmtId="0" fontId="6" fillId="7" borderId="20" xfId="11" applyFont="1" applyFill="1" applyBorder="1"/>
    <xf numFmtId="2" fontId="27" fillId="9" borderId="24" xfId="0" applyNumberFormat="1" applyFont="1" applyFill="1" applyBorder="1" applyAlignment="1">
      <alignment horizontal="center"/>
    </xf>
    <xf numFmtId="2" fontId="27" fillId="9" borderId="11" xfId="0" applyNumberFormat="1" applyFont="1" applyFill="1" applyBorder="1" applyAlignment="1">
      <alignment horizontal="center"/>
    </xf>
    <xf numFmtId="2" fontId="27" fillId="9" borderId="13" xfId="0" applyNumberFormat="1" applyFont="1" applyFill="1" applyBorder="1" applyAlignment="1">
      <alignment horizontal="center"/>
    </xf>
    <xf numFmtId="2" fontId="27" fillId="9" borderId="15" xfId="0" applyNumberFormat="1" applyFont="1" applyFill="1" applyBorder="1" applyAlignment="1">
      <alignment horizontal="center"/>
    </xf>
    <xf numFmtId="2" fontId="6" fillId="9" borderId="4" xfId="11" quotePrefix="1" applyNumberFormat="1" applyFont="1" applyFill="1" applyBorder="1" applyAlignment="1">
      <alignment horizontal="center"/>
    </xf>
    <xf numFmtId="2" fontId="27" fillId="9" borderId="72" xfId="0" applyNumberFormat="1" applyFont="1" applyFill="1" applyBorder="1" applyAlignment="1">
      <alignment horizontal="center"/>
    </xf>
    <xf numFmtId="2" fontId="3" fillId="0" borderId="11" xfId="10" applyNumberFormat="1" applyBorder="1" applyAlignment="1">
      <alignment horizontal="right"/>
    </xf>
    <xf numFmtId="2" fontId="27" fillId="8" borderId="21" xfId="0" applyNumberFormat="1" applyFont="1" applyFill="1" applyBorder="1" applyAlignment="1">
      <alignment horizontal="right"/>
    </xf>
    <xf numFmtId="2" fontId="27" fillId="8" borderId="12" xfId="0" applyNumberFormat="1" applyFont="1" applyFill="1" applyBorder="1" applyAlignment="1">
      <alignment horizontal="right"/>
    </xf>
    <xf numFmtId="2" fontId="27" fillId="8" borderId="14" xfId="0" applyNumberFormat="1" applyFont="1" applyFill="1" applyBorder="1" applyAlignment="1">
      <alignment horizontal="right"/>
    </xf>
    <xf numFmtId="2" fontId="8" fillId="8" borderId="21" xfId="11" quotePrefix="1" applyNumberFormat="1" applyFont="1" applyFill="1" applyBorder="1" applyAlignment="1">
      <alignment horizontal="right"/>
    </xf>
    <xf numFmtId="2" fontId="8" fillId="7" borderId="9" xfId="11" quotePrefix="1" applyNumberFormat="1" applyFont="1" applyFill="1" applyBorder="1" applyAlignment="1">
      <alignment horizontal="center"/>
    </xf>
    <xf numFmtId="2" fontId="27" fillId="7" borderId="9" xfId="0" applyNumberFormat="1" applyFont="1" applyFill="1" applyBorder="1" applyAlignment="1">
      <alignment horizontal="center"/>
    </xf>
    <xf numFmtId="2" fontId="27" fillId="7" borderId="69" xfId="0" applyNumberFormat="1" applyFont="1" applyFill="1" applyBorder="1" applyAlignment="1">
      <alignment horizontal="center"/>
    </xf>
    <xf numFmtId="2" fontId="27" fillId="7" borderId="45" xfId="0" applyNumberFormat="1" applyFont="1" applyFill="1" applyBorder="1" applyAlignment="1">
      <alignment horizontal="center"/>
    </xf>
    <xf numFmtId="2" fontId="6" fillId="10" borderId="44" xfId="11" quotePrefix="1" applyNumberFormat="1" applyFont="1" applyFill="1" applyBorder="1" applyAlignment="1">
      <alignment horizontal="center"/>
    </xf>
    <xf numFmtId="2" fontId="27" fillId="10" borderId="44" xfId="0" applyNumberFormat="1" applyFont="1" applyFill="1" applyBorder="1" applyAlignment="1">
      <alignment horizontal="center"/>
    </xf>
    <xf numFmtId="0" fontId="6" fillId="11" borderId="12" xfId="0" applyFont="1" applyFill="1" applyBorder="1" applyAlignment="1">
      <alignment horizontal="left"/>
    </xf>
    <xf numFmtId="0" fontId="6" fillId="11" borderId="3" xfId="0" applyFont="1" applyFill="1" applyBorder="1" applyAlignment="1">
      <alignment horizontal="left"/>
    </xf>
    <xf numFmtId="164" fontId="8" fillId="11" borderId="3" xfId="0" applyNumberFormat="1" applyFont="1" applyFill="1" applyBorder="1" applyAlignment="1">
      <alignment horizontal="center"/>
    </xf>
    <xf numFmtId="0" fontId="42" fillId="11" borderId="3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17" fillId="11" borderId="3" xfId="0" applyFont="1" applyFill="1" applyBorder="1"/>
    <xf numFmtId="0" fontId="18" fillId="11" borderId="3" xfId="0" applyFont="1" applyFill="1" applyBorder="1"/>
    <xf numFmtId="0" fontId="18" fillId="11" borderId="13" xfId="0" applyFont="1" applyFill="1" applyBorder="1"/>
    <xf numFmtId="0" fontId="8" fillId="11" borderId="10" xfId="0" applyFont="1" applyFill="1" applyBorder="1" applyAlignment="1">
      <alignment horizontal="left"/>
    </xf>
    <xf numFmtId="0" fontId="8" fillId="11" borderId="0" xfId="0" applyFont="1" applyFill="1" applyAlignment="1">
      <alignment horizontal="left"/>
    </xf>
    <xf numFmtId="164" fontId="8" fillId="11" borderId="0" xfId="0" applyNumberFormat="1" applyFont="1" applyFill="1" applyAlignment="1">
      <alignment horizontal="center"/>
    </xf>
    <xf numFmtId="0" fontId="25" fillId="11" borderId="0" xfId="0" applyFont="1" applyFill="1"/>
    <xf numFmtId="166" fontId="24" fillId="11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17" fillId="11" borderId="0" xfId="0" applyFont="1" applyFill="1"/>
    <xf numFmtId="0" fontId="18" fillId="11" borderId="0" xfId="0" applyFont="1" applyFill="1"/>
    <xf numFmtId="0" fontId="18" fillId="11" borderId="30" xfId="0" applyFont="1" applyFill="1" applyBorder="1"/>
    <xf numFmtId="0" fontId="8" fillId="12" borderId="0" xfId="0" applyFont="1" applyFill="1" applyAlignment="1">
      <alignment horizontal="left"/>
    </xf>
    <xf numFmtId="164" fontId="8" fillId="12" borderId="0" xfId="0" applyNumberFormat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0" fontId="8" fillId="12" borderId="0" xfId="0" applyFont="1" applyFill="1" applyAlignment="1">
      <alignment horizontal="center"/>
    </xf>
    <xf numFmtId="0" fontId="8" fillId="12" borderId="0" xfId="0" applyFont="1" applyFill="1"/>
    <xf numFmtId="0" fontId="17" fillId="12" borderId="0" xfId="0" applyFont="1" applyFill="1"/>
    <xf numFmtId="49" fontId="8" fillId="12" borderId="0" xfId="0" applyNumberFormat="1" applyFont="1" applyFill="1" applyAlignment="1">
      <alignment horizontal="left"/>
    </xf>
    <xf numFmtId="0" fontId="27" fillId="12" borderId="0" xfId="0" applyFont="1" applyFill="1" applyAlignment="1">
      <alignment horizontal="left"/>
    </xf>
    <xf numFmtId="0" fontId="27" fillId="12" borderId="0" xfId="0" applyFont="1" applyFill="1" applyAlignment="1">
      <alignment horizontal="center"/>
    </xf>
    <xf numFmtId="0" fontId="8" fillId="12" borderId="0" xfId="13" applyFont="1" applyFill="1" applyAlignment="1">
      <alignment horizontal="left"/>
    </xf>
    <xf numFmtId="14" fontId="8" fillId="1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center"/>
    </xf>
    <xf numFmtId="164" fontId="8" fillId="12" borderId="40" xfId="0" applyNumberFormat="1" applyFont="1" applyFill="1" applyBorder="1" applyAlignment="1">
      <alignment horizontal="center"/>
    </xf>
    <xf numFmtId="164" fontId="8" fillId="12" borderId="0" xfId="0" applyNumberFormat="1" applyFont="1" applyFill="1" applyAlignment="1">
      <alignment horizontal="right"/>
    </xf>
    <xf numFmtId="1" fontId="8" fillId="12" borderId="20" xfId="0" applyNumberFormat="1" applyFont="1" applyFill="1" applyBorder="1" applyAlignment="1">
      <alignment horizontal="center"/>
    </xf>
    <xf numFmtId="1" fontId="8" fillId="12" borderId="9" xfId="0" applyNumberFormat="1" applyFont="1" applyFill="1" applyBorder="1" applyAlignment="1">
      <alignment horizontal="center"/>
    </xf>
    <xf numFmtId="1" fontId="8" fillId="12" borderId="0" xfId="0" applyNumberFormat="1" applyFont="1" applyFill="1" applyAlignment="1">
      <alignment horizontal="left"/>
    </xf>
    <xf numFmtId="164" fontId="8" fillId="12" borderId="54" xfId="0" applyNumberFormat="1" applyFont="1" applyFill="1" applyBorder="1" applyAlignment="1">
      <alignment horizontal="right"/>
    </xf>
    <xf numFmtId="1" fontId="8" fillId="12" borderId="17" xfId="0" applyNumberFormat="1" applyFont="1" applyFill="1" applyBorder="1" applyAlignment="1">
      <alignment horizontal="center"/>
    </xf>
    <xf numFmtId="2" fontId="31" fillId="12" borderId="2" xfId="0" applyNumberFormat="1" applyFont="1" applyFill="1" applyBorder="1" applyAlignment="1">
      <alignment horizontal="center"/>
    </xf>
    <xf numFmtId="2" fontId="31" fillId="12" borderId="20" xfId="0" applyNumberFormat="1" applyFont="1" applyFill="1" applyBorder="1" applyAlignment="1">
      <alignment horizontal="center"/>
    </xf>
    <xf numFmtId="0" fontId="31" fillId="12" borderId="32" xfId="0" applyFont="1" applyFill="1" applyBorder="1" applyAlignment="1">
      <alignment horizontal="right"/>
    </xf>
    <xf numFmtId="164" fontId="8" fillId="12" borderId="9" xfId="0" applyNumberFormat="1" applyFont="1" applyFill="1" applyBorder="1" applyAlignment="1">
      <alignment horizontal="center"/>
    </xf>
    <xf numFmtId="2" fontId="31" fillId="12" borderId="20" xfId="0" applyNumberFormat="1" applyFont="1" applyFill="1" applyBorder="1" applyAlignment="1">
      <alignment horizontal="right"/>
    </xf>
    <xf numFmtId="164" fontId="27" fillId="12" borderId="20" xfId="0" applyNumberFormat="1" applyFont="1" applyFill="1" applyBorder="1" applyAlignment="1">
      <alignment horizontal="center"/>
    </xf>
    <xf numFmtId="0" fontId="31" fillId="12" borderId="31" xfId="0" applyFont="1" applyFill="1" applyBorder="1" applyAlignment="1">
      <alignment horizontal="right"/>
    </xf>
    <xf numFmtId="164" fontId="8" fillId="12" borderId="50" xfId="0" applyNumberFormat="1" applyFont="1" applyFill="1" applyBorder="1" applyAlignment="1">
      <alignment horizontal="center"/>
    </xf>
    <xf numFmtId="164" fontId="27" fillId="12" borderId="9" xfId="0" applyNumberFormat="1" applyFont="1" applyFill="1" applyBorder="1" applyAlignment="1">
      <alignment horizontal="center"/>
    </xf>
    <xf numFmtId="0" fontId="31" fillId="12" borderId="23" xfId="0" applyFont="1" applyFill="1" applyBorder="1" applyAlignment="1">
      <alignment horizontal="right" vertical="center"/>
    </xf>
    <xf numFmtId="164" fontId="27" fillId="12" borderId="69" xfId="0" applyNumberFormat="1" applyFont="1" applyFill="1" applyBorder="1" applyAlignment="1">
      <alignment horizontal="center"/>
    </xf>
    <xf numFmtId="164" fontId="27" fillId="12" borderId="68" xfId="0" applyNumberFormat="1" applyFont="1" applyFill="1" applyBorder="1" applyAlignment="1">
      <alignment horizontal="center"/>
    </xf>
    <xf numFmtId="0" fontId="31" fillId="12" borderId="7" xfId="0" applyFont="1" applyFill="1" applyBorder="1" applyAlignment="1">
      <alignment horizontal="right" vertical="center"/>
    </xf>
    <xf numFmtId="164" fontId="27" fillId="12" borderId="8" xfId="0" applyNumberFormat="1" applyFont="1" applyFill="1" applyBorder="1" applyAlignment="1">
      <alignment horizontal="center"/>
    </xf>
    <xf numFmtId="164" fontId="27" fillId="12" borderId="54" xfId="0" applyNumberFormat="1" applyFont="1" applyFill="1" applyBorder="1" applyAlignment="1">
      <alignment horizontal="center"/>
    </xf>
    <xf numFmtId="0" fontId="31" fillId="12" borderId="18" xfId="0" applyFont="1" applyFill="1" applyBorder="1" applyAlignment="1">
      <alignment horizontal="right"/>
    </xf>
    <xf numFmtId="164" fontId="8" fillId="12" borderId="17" xfId="0" applyNumberFormat="1" applyFont="1" applyFill="1" applyBorder="1" applyAlignment="1">
      <alignment horizontal="center"/>
    </xf>
    <xf numFmtId="2" fontId="31" fillId="12" borderId="47" xfId="0" applyNumberFormat="1" applyFont="1" applyFill="1" applyBorder="1" applyAlignment="1">
      <alignment horizontal="right"/>
    </xf>
    <xf numFmtId="164" fontId="27" fillId="12" borderId="47" xfId="0" applyNumberFormat="1" applyFont="1" applyFill="1" applyBorder="1" applyAlignment="1">
      <alignment horizontal="center"/>
    </xf>
    <xf numFmtId="164" fontId="27" fillId="12" borderId="16" xfId="0" applyNumberFormat="1" applyFont="1" applyFill="1" applyBorder="1" applyAlignment="1">
      <alignment horizontal="center"/>
    </xf>
    <xf numFmtId="164" fontId="27" fillId="12" borderId="45" xfId="0" applyNumberFormat="1" applyFont="1" applyFill="1" applyBorder="1" applyAlignment="1">
      <alignment horizontal="center"/>
    </xf>
    <xf numFmtId="164" fontId="31" fillId="12" borderId="51" xfId="0" applyNumberFormat="1" applyFont="1" applyFill="1" applyBorder="1" applyAlignment="1">
      <alignment horizontal="center"/>
    </xf>
    <xf numFmtId="164" fontId="31" fillId="12" borderId="2" xfId="0" applyNumberFormat="1" applyFont="1" applyFill="1" applyBorder="1" applyAlignment="1">
      <alignment horizontal="center"/>
    </xf>
    <xf numFmtId="164" fontId="31" fillId="12" borderId="20" xfId="0" applyNumberFormat="1" applyFont="1" applyFill="1" applyBorder="1" applyAlignment="1">
      <alignment horizontal="center"/>
    </xf>
    <xf numFmtId="2" fontId="31" fillId="12" borderId="51" xfId="0" applyNumberFormat="1" applyFont="1" applyFill="1" applyBorder="1" applyAlignment="1">
      <alignment horizontal="right"/>
    </xf>
    <xf numFmtId="164" fontId="31" fillId="12" borderId="42" xfId="0" applyNumberFormat="1" applyFont="1" applyFill="1" applyBorder="1" applyAlignment="1">
      <alignment horizontal="right"/>
    </xf>
    <xf numFmtId="164" fontId="31" fillId="12" borderId="18" xfId="0" applyNumberFormat="1" applyFont="1" applyFill="1" applyBorder="1" applyAlignment="1">
      <alignment horizontal="right"/>
    </xf>
    <xf numFmtId="164" fontId="27" fillId="12" borderId="17" xfId="0" applyNumberFormat="1" applyFont="1" applyFill="1" applyBorder="1" applyAlignment="1">
      <alignment horizontal="center"/>
    </xf>
    <xf numFmtId="164" fontId="31" fillId="12" borderId="12" xfId="0" applyNumberFormat="1" applyFont="1" applyFill="1" applyBorder="1" applyAlignment="1">
      <alignment horizontal="right"/>
    </xf>
    <xf numFmtId="164" fontId="27" fillId="12" borderId="3" xfId="0" applyNumberFormat="1" applyFont="1" applyFill="1" applyBorder="1" applyAlignment="1">
      <alignment horizontal="center"/>
    </xf>
    <xf numFmtId="164" fontId="8" fillId="12" borderId="13" xfId="0" applyNumberFormat="1" applyFont="1" applyFill="1" applyBorder="1" applyAlignment="1">
      <alignment horizontal="center"/>
    </xf>
    <xf numFmtId="164" fontId="31" fillId="12" borderId="14" xfId="0" applyNumberFormat="1" applyFont="1" applyFill="1" applyBorder="1" applyAlignment="1">
      <alignment horizontal="right"/>
    </xf>
    <xf numFmtId="164" fontId="8" fillId="12" borderId="15" xfId="0" applyNumberFormat="1" applyFont="1" applyFill="1" applyBorder="1" applyAlignment="1">
      <alignment horizontal="center"/>
    </xf>
    <xf numFmtId="14" fontId="8" fillId="12" borderId="62" xfId="0" applyNumberFormat="1" applyFont="1" applyFill="1" applyBorder="1" applyAlignment="1">
      <alignment horizontal="center"/>
    </xf>
    <xf numFmtId="164" fontId="8" fillId="12" borderId="36" xfId="0" applyNumberFormat="1" applyFont="1" applyFill="1" applyBorder="1" applyAlignment="1">
      <alignment horizontal="center"/>
    </xf>
    <xf numFmtId="164" fontId="8" fillId="12" borderId="37" xfId="0" applyNumberFormat="1" applyFont="1" applyFill="1" applyBorder="1" applyAlignment="1">
      <alignment horizontal="center"/>
    </xf>
    <xf numFmtId="0" fontId="8" fillId="12" borderId="62" xfId="0" applyFont="1" applyFill="1" applyBorder="1"/>
    <xf numFmtId="0" fontId="17" fillId="12" borderId="36" xfId="0" applyFont="1" applyFill="1" applyBorder="1"/>
    <xf numFmtId="0" fontId="17" fillId="12" borderId="37" xfId="0" applyFont="1" applyFill="1" applyBorder="1"/>
    <xf numFmtId="14" fontId="8" fillId="12" borderId="32" xfId="0" applyNumberFormat="1" applyFont="1" applyFill="1" applyBorder="1" applyAlignment="1">
      <alignment horizontal="center"/>
    </xf>
    <xf numFmtId="164" fontId="8" fillId="12" borderId="38" xfId="0" applyNumberFormat="1" applyFont="1" applyFill="1" applyBorder="1" applyAlignment="1">
      <alignment horizontal="center"/>
    </xf>
    <xf numFmtId="164" fontId="8" fillId="12" borderId="39" xfId="0" applyNumberFormat="1" applyFont="1" applyFill="1" applyBorder="1" applyAlignment="1">
      <alignment horizontal="center"/>
    </xf>
    <xf numFmtId="0" fontId="8" fillId="12" borderId="32" xfId="0" applyFont="1" applyFill="1" applyBorder="1"/>
    <xf numFmtId="0" fontId="17" fillId="12" borderId="38" xfId="0" applyFont="1" applyFill="1" applyBorder="1"/>
    <xf numFmtId="0" fontId="17" fillId="12" borderId="39" xfId="0" applyFont="1" applyFill="1" applyBorder="1"/>
    <xf numFmtId="164" fontId="8" fillId="12" borderId="32" xfId="0" applyNumberFormat="1" applyFont="1" applyFill="1" applyBorder="1" applyAlignment="1">
      <alignment horizontal="center"/>
    </xf>
    <xf numFmtId="0" fontId="8" fillId="12" borderId="28" xfId="0" applyFont="1" applyFill="1" applyBorder="1"/>
    <xf numFmtId="0" fontId="17" fillId="12" borderId="40" xfId="0" applyFont="1" applyFill="1" applyBorder="1"/>
    <xf numFmtId="0" fontId="17" fillId="12" borderId="41" xfId="0" applyFont="1" applyFill="1" applyBorder="1"/>
    <xf numFmtId="0" fontId="8" fillId="12" borderId="42" xfId="0" applyFont="1" applyFill="1" applyBorder="1"/>
    <xf numFmtId="0" fontId="17" fillId="12" borderId="34" xfId="0" applyFont="1" applyFill="1" applyBorder="1"/>
    <xf numFmtId="0" fontId="17" fillId="12" borderId="35" xfId="0" applyFont="1" applyFill="1" applyBorder="1"/>
    <xf numFmtId="0" fontId="8" fillId="12" borderId="14" xfId="0" applyFont="1" applyFill="1" applyBorder="1"/>
    <xf numFmtId="0" fontId="17" fillId="12" borderId="16" xfId="0" applyFont="1" applyFill="1" applyBorder="1"/>
    <xf numFmtId="0" fontId="17" fillId="12" borderId="15" xfId="0" applyFont="1" applyFill="1" applyBorder="1"/>
    <xf numFmtId="0" fontId="8" fillId="12" borderId="36" xfId="0" applyFont="1" applyFill="1" applyBorder="1"/>
    <xf numFmtId="0" fontId="8" fillId="12" borderId="40" xfId="0" applyFont="1" applyFill="1" applyBorder="1"/>
    <xf numFmtId="0" fontId="8" fillId="12" borderId="38" xfId="0" applyFont="1" applyFill="1" applyBorder="1"/>
    <xf numFmtId="0" fontId="8" fillId="12" borderId="57" xfId="0" applyFont="1" applyFill="1" applyBorder="1"/>
    <xf numFmtId="0" fontId="17" fillId="12" borderId="57" xfId="0" applyFont="1" applyFill="1" applyBorder="1"/>
    <xf numFmtId="0" fontId="17" fillId="12" borderId="58" xfId="0" applyFont="1" applyFill="1" applyBorder="1"/>
    <xf numFmtId="0" fontId="8" fillId="12" borderId="0" xfId="10" quotePrefix="1" applyFont="1" applyFill="1"/>
    <xf numFmtId="164" fontId="8" fillId="12" borderId="0" xfId="10" quotePrefix="1" applyNumberFormat="1" applyFont="1" applyFill="1" applyAlignment="1">
      <alignment horizontal="center"/>
    </xf>
    <xf numFmtId="164" fontId="8" fillId="12" borderId="0" xfId="10" applyNumberFormat="1" applyFont="1" applyFill="1" applyAlignment="1">
      <alignment horizontal="center"/>
    </xf>
    <xf numFmtId="164" fontId="8" fillId="12" borderId="0" xfId="0" applyNumberFormat="1" applyFont="1" applyFill="1"/>
    <xf numFmtId="0" fontId="8" fillId="12" borderId="30" xfId="0" applyFont="1" applyFill="1" applyBorder="1" applyAlignment="1">
      <alignment horizontal="center"/>
    </xf>
    <xf numFmtId="0" fontId="8" fillId="12" borderId="16" xfId="9" quotePrefix="1" applyFont="1" applyFill="1" applyBorder="1"/>
    <xf numFmtId="164" fontId="8" fillId="12" borderId="16" xfId="8" applyNumberFormat="1" applyFont="1" applyFill="1" applyBorder="1" applyAlignment="1">
      <alignment horizontal="center"/>
    </xf>
    <xf numFmtId="164" fontId="8" fillId="12" borderId="16" xfId="8" quotePrefix="1" applyNumberFormat="1" applyFont="1" applyFill="1" applyBorder="1" applyAlignment="1">
      <alignment horizontal="center"/>
    </xf>
    <xf numFmtId="164" fontId="8" fillId="12" borderId="16" xfId="0" applyNumberFormat="1" applyFont="1" applyFill="1" applyBorder="1"/>
    <xf numFmtId="0" fontId="8" fillId="12" borderId="16" xfId="0" applyFont="1" applyFill="1" applyBorder="1" applyAlignment="1">
      <alignment horizontal="center"/>
    </xf>
    <xf numFmtId="0" fontId="8" fillId="12" borderId="15" xfId="0" applyFont="1" applyFill="1" applyBorder="1" applyAlignment="1">
      <alignment horizontal="center"/>
    </xf>
    <xf numFmtId="0" fontId="16" fillId="13" borderId="25" xfId="0" applyFont="1" applyFill="1" applyBorder="1"/>
    <xf numFmtId="2" fontId="8" fillId="13" borderId="26" xfId="0" applyNumberFormat="1" applyFont="1" applyFill="1" applyBorder="1" applyAlignment="1">
      <alignment horizontal="center"/>
    </xf>
    <xf numFmtId="2" fontId="8" fillId="13" borderId="27" xfId="0" applyNumberFormat="1" applyFont="1" applyFill="1" applyBorder="1" applyAlignment="1">
      <alignment horizontal="center"/>
    </xf>
    <xf numFmtId="0" fontId="6" fillId="13" borderId="10" xfId="0" applyFont="1" applyFill="1" applyBorder="1"/>
    <xf numFmtId="0" fontId="6" fillId="13" borderId="28" xfId="0" applyFont="1" applyFill="1" applyBorder="1"/>
    <xf numFmtId="0" fontId="6" fillId="13" borderId="12" xfId="0" applyFont="1" applyFill="1" applyBorder="1"/>
    <xf numFmtId="164" fontId="6" fillId="13" borderId="12" xfId="0" applyNumberFormat="1" applyFont="1" applyFill="1" applyBorder="1" applyAlignment="1">
      <alignment horizontal="right"/>
    </xf>
    <xf numFmtId="164" fontId="6" fillId="13" borderId="10" xfId="0" applyNumberFormat="1" applyFont="1" applyFill="1" applyBorder="1" applyAlignment="1">
      <alignment horizontal="right"/>
    </xf>
    <xf numFmtId="0" fontId="6" fillId="13" borderId="10" xfId="0" applyFont="1" applyFill="1" applyBorder="1" applyAlignment="1">
      <alignment horizontal="right"/>
    </xf>
    <xf numFmtId="0" fontId="8" fillId="13" borderId="10" xfId="0" applyFont="1" applyFill="1" applyBorder="1" applyAlignment="1">
      <alignment horizontal="right"/>
    </xf>
    <xf numFmtId="0" fontId="6" fillId="13" borderId="63" xfId="0" applyFont="1" applyFill="1" applyBorder="1" applyAlignment="1">
      <alignment horizontal="right"/>
    </xf>
    <xf numFmtId="0" fontId="6" fillId="13" borderId="64" xfId="0" applyFont="1" applyFill="1" applyBorder="1" applyAlignment="1">
      <alignment horizontal="right"/>
    </xf>
    <xf numFmtId="0" fontId="6" fillId="13" borderId="65" xfId="0" applyFont="1" applyFill="1" applyBorder="1" applyAlignment="1">
      <alignment horizontal="right"/>
    </xf>
    <xf numFmtId="0" fontId="19" fillId="13" borderId="14" xfId="0" applyFont="1" applyFill="1" applyBorder="1"/>
    <xf numFmtId="0" fontId="19" fillId="13" borderId="16" xfId="0" applyFont="1" applyFill="1" applyBorder="1"/>
    <xf numFmtId="0" fontId="20" fillId="13" borderId="16" xfId="0" applyFont="1" applyFill="1" applyBorder="1"/>
    <xf numFmtId="0" fontId="20" fillId="13" borderId="26" xfId="0" applyFont="1" applyFill="1" applyBorder="1"/>
    <xf numFmtId="0" fontId="8" fillId="13" borderId="26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16" fillId="13" borderId="26" xfId="0" applyFont="1" applyFill="1" applyBorder="1" applyAlignment="1">
      <alignment horizontal="center"/>
    </xf>
    <xf numFmtId="166" fontId="8" fillId="12" borderId="10" xfId="0" applyNumberFormat="1" applyFont="1" applyFill="1" applyBorder="1" applyAlignment="1">
      <alignment horizontal="left"/>
    </xf>
    <xf numFmtId="2" fontId="27" fillId="12" borderId="9" xfId="0" applyNumberFormat="1" applyFont="1" applyFill="1" applyBorder="1" applyAlignment="1">
      <alignment horizontal="center"/>
    </xf>
    <xf numFmtId="2" fontId="31" fillId="12" borderId="52" xfId="0" applyNumberFormat="1" applyFont="1" applyFill="1" applyBorder="1" applyAlignment="1">
      <alignment horizontal="center"/>
    </xf>
    <xf numFmtId="0" fontId="16" fillId="13" borderId="25" xfId="0" applyFont="1" applyFill="1" applyBorder="1" applyAlignment="1">
      <alignment horizontal="left"/>
    </xf>
    <xf numFmtId="2" fontId="31" fillId="12" borderId="44" xfId="0" applyNumberFormat="1" applyFont="1" applyFill="1" applyBorder="1" applyAlignment="1">
      <alignment horizontal="center"/>
    </xf>
    <xf numFmtId="2" fontId="31" fillId="12" borderId="49" xfId="0" applyNumberFormat="1" applyFont="1" applyFill="1" applyBorder="1" applyAlignment="1">
      <alignment horizontal="center"/>
    </xf>
    <xf numFmtId="2" fontId="31" fillId="12" borderId="4" xfId="0" applyNumberFormat="1" applyFont="1" applyFill="1" applyBorder="1" applyAlignment="1">
      <alignment horizontal="center"/>
    </xf>
    <xf numFmtId="0" fontId="6" fillId="7" borderId="44" xfId="11" quotePrefix="1" applyFont="1" applyFill="1" applyBorder="1" applyAlignment="1">
      <alignment horizontal="center"/>
    </xf>
    <xf numFmtId="2" fontId="6" fillId="10" borderId="47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2" fontId="6" fillId="4" borderId="47" xfId="0" applyNumberFormat="1" applyFont="1" applyFill="1" applyBorder="1" applyAlignment="1">
      <alignment horizontal="center"/>
    </xf>
    <xf numFmtId="2" fontId="6" fillId="9" borderId="48" xfId="0" applyNumberFormat="1" applyFont="1" applyFill="1" applyBorder="1" applyAlignment="1">
      <alignment horizontal="center"/>
    </xf>
    <xf numFmtId="0" fontId="44" fillId="14" borderId="3" xfId="20" applyBorder="1"/>
    <xf numFmtId="0" fontId="48" fillId="15" borderId="0" xfId="21" applyFont="1" applyBorder="1" applyAlignment="1">
      <alignment horizontal="left"/>
    </xf>
    <xf numFmtId="0" fontId="47" fillId="15" borderId="0" xfId="21" applyFont="1" applyBorder="1" applyAlignment="1">
      <alignment horizontal="center"/>
    </xf>
    <xf numFmtId="0" fontId="45" fillId="15" borderId="0" xfId="21" applyBorder="1"/>
    <xf numFmtId="0" fontId="8" fillId="16" borderId="14" xfId="0" applyFont="1" applyFill="1" applyBorder="1" applyAlignment="1">
      <alignment horizontal="center"/>
    </xf>
    <xf numFmtId="0" fontId="8" fillId="16" borderId="16" xfId="0" applyFont="1" applyFill="1" applyBorder="1" applyAlignment="1">
      <alignment horizontal="left"/>
    </xf>
    <xf numFmtId="0" fontId="8" fillId="16" borderId="16" xfId="0" applyFont="1" applyFill="1" applyBorder="1" applyAlignment="1">
      <alignment horizontal="center"/>
    </xf>
    <xf numFmtId="0" fontId="17" fillId="16" borderId="16" xfId="0" applyFont="1" applyFill="1" applyBorder="1"/>
    <xf numFmtId="0" fontId="44" fillId="14" borderId="11" xfId="20" applyBorder="1" applyAlignment="1">
      <alignment vertical="center" wrapText="1"/>
    </xf>
    <xf numFmtId="0" fontId="44" fillId="14" borderId="11" xfId="20" applyBorder="1" applyAlignment="1">
      <alignment wrapText="1"/>
    </xf>
    <xf numFmtId="0" fontId="6" fillId="13" borderId="26" xfId="0" applyFont="1" applyFill="1" applyBorder="1" applyAlignment="1">
      <alignment horizontal="left"/>
    </xf>
    <xf numFmtId="0" fontId="18" fillId="16" borderId="16" xfId="0" applyFont="1" applyFill="1" applyBorder="1" applyAlignment="1">
      <alignment horizontal="right"/>
    </xf>
    <xf numFmtId="0" fontId="46" fillId="14" borderId="12" xfId="20" applyFont="1" applyBorder="1" applyAlignment="1">
      <alignment horizontal="center"/>
    </xf>
    <xf numFmtId="0" fontId="46" fillId="14" borderId="3" xfId="20" applyFont="1" applyBorder="1" applyAlignment="1">
      <alignment horizontal="left"/>
    </xf>
    <xf numFmtId="0" fontId="46" fillId="14" borderId="3" xfId="20" applyFont="1" applyBorder="1" applyAlignment="1">
      <alignment horizontal="center"/>
    </xf>
    <xf numFmtId="0" fontId="44" fillId="14" borderId="3" xfId="20" applyBorder="1" applyAlignment="1">
      <alignment horizontal="right"/>
    </xf>
    <xf numFmtId="0" fontId="45" fillId="15" borderId="0" xfId="21" applyBorder="1" applyAlignment="1">
      <alignment horizontal="right"/>
    </xf>
    <xf numFmtId="0" fontId="8" fillId="16" borderId="15" xfId="0" applyFont="1" applyFill="1" applyBorder="1" applyAlignment="1">
      <alignment horizontal="right"/>
    </xf>
    <xf numFmtId="0" fontId="46" fillId="14" borderId="13" xfId="20" applyFont="1" applyBorder="1" applyAlignment="1">
      <alignment horizontal="right"/>
    </xf>
    <xf numFmtId="0" fontId="48" fillId="15" borderId="30" xfId="21" applyFont="1" applyBorder="1" applyAlignment="1">
      <alignment horizontal="right"/>
    </xf>
    <xf numFmtId="0" fontId="48" fillId="15" borderId="10" xfId="21" applyFont="1" applyBorder="1" applyAlignment="1">
      <alignment horizontal="center"/>
    </xf>
    <xf numFmtId="0" fontId="44" fillId="14" borderId="21" xfId="20" applyBorder="1" applyAlignment="1">
      <alignment vertical="top"/>
    </xf>
    <xf numFmtId="0" fontId="44" fillId="14" borderId="21" xfId="20" applyBorder="1" applyAlignment="1">
      <alignment vertical="top" wrapText="1"/>
    </xf>
    <xf numFmtId="0" fontId="45" fillId="15" borderId="11" xfId="21" applyBorder="1"/>
    <xf numFmtId="0" fontId="45" fillId="15" borderId="32" xfId="21" applyBorder="1" applyAlignment="1">
      <alignment vertical="top"/>
    </xf>
    <xf numFmtId="0" fontId="45" fillId="15" borderId="11" xfId="21" applyBorder="1" applyAlignment="1">
      <alignment vertical="center" wrapText="1"/>
    </xf>
    <xf numFmtId="0" fontId="44" fillId="14" borderId="19" xfId="20" applyBorder="1" applyAlignment="1">
      <alignment horizontal="justify" vertical="top" wrapText="1"/>
    </xf>
    <xf numFmtId="0" fontId="44" fillId="14" borderId="24" xfId="20" applyBorder="1" applyAlignment="1">
      <alignment horizontal="left" vertical="center" wrapText="1"/>
    </xf>
    <xf numFmtId="0" fontId="46" fillId="14" borderId="25" xfId="20" applyFont="1" applyBorder="1" applyAlignment="1">
      <alignment horizontal="center"/>
    </xf>
    <xf numFmtId="0" fontId="46" fillId="14" borderId="26" xfId="20" applyFont="1" applyBorder="1" applyAlignment="1">
      <alignment horizontal="left"/>
    </xf>
    <xf numFmtId="0" fontId="46" fillId="14" borderId="27" xfId="20" applyFont="1" applyBorder="1" applyAlignment="1">
      <alignment horizontal="center"/>
    </xf>
    <xf numFmtId="0" fontId="44" fillId="14" borderId="23" xfId="20" applyBorder="1" applyAlignment="1">
      <alignment vertical="top"/>
    </xf>
    <xf numFmtId="0" fontId="44" fillId="14" borderId="30" xfId="20" applyBorder="1"/>
    <xf numFmtId="0" fontId="45" fillId="15" borderId="28" xfId="21" applyBorder="1" applyAlignment="1">
      <alignment vertical="top"/>
    </xf>
    <xf numFmtId="0" fontId="45" fillId="15" borderId="24" xfId="21" applyBorder="1" applyAlignment="1">
      <alignment vertical="top" wrapText="1"/>
    </xf>
    <xf numFmtId="0" fontId="48" fillId="15" borderId="25" xfId="21" applyFont="1" applyBorder="1" applyAlignment="1">
      <alignment horizontal="center"/>
    </xf>
    <xf numFmtId="0" fontId="48" fillId="15" borderId="26" xfId="21" applyFont="1" applyBorder="1" applyAlignment="1">
      <alignment horizontal="left"/>
    </xf>
    <xf numFmtId="0" fontId="47" fillId="15" borderId="27" xfId="21" applyFont="1" applyBorder="1" applyAlignment="1">
      <alignment horizontal="center"/>
    </xf>
    <xf numFmtId="0" fontId="45" fillId="15" borderId="42" xfId="21" applyBorder="1" applyAlignment="1">
      <alignment vertical="top"/>
    </xf>
    <xf numFmtId="0" fontId="45" fillId="15" borderId="74" xfId="21" applyBorder="1" applyAlignment="1">
      <alignment vertical="center" wrapText="1"/>
    </xf>
    <xf numFmtId="0" fontId="6" fillId="13" borderId="27" xfId="0" applyFont="1" applyFill="1" applyBorder="1" applyAlignment="1">
      <alignment horizontal="left"/>
    </xf>
    <xf numFmtId="0" fontId="12" fillId="0" borderId="0" xfId="4"/>
    <xf numFmtId="0" fontId="49" fillId="16" borderId="15" xfId="4" applyFont="1" applyFill="1" applyBorder="1" applyAlignment="1">
      <alignment vertical="center" wrapText="1"/>
    </xf>
    <xf numFmtId="0" fontId="49" fillId="16" borderId="18" xfId="4" applyFont="1" applyFill="1" applyBorder="1" applyAlignment="1">
      <alignment vertical="top"/>
    </xf>
    <xf numFmtId="0" fontId="8" fillId="16" borderId="27" xfId="4" applyFont="1" applyFill="1" applyBorder="1" applyAlignment="1">
      <alignment horizontal="center"/>
    </xf>
    <xf numFmtId="0" fontId="8" fillId="16" borderId="26" xfId="4" applyFont="1" applyFill="1" applyBorder="1" applyAlignment="1">
      <alignment horizontal="left"/>
    </xf>
    <xf numFmtId="0" fontId="8" fillId="16" borderId="25" xfId="4" applyFont="1" applyFill="1" applyBorder="1" applyAlignment="1">
      <alignment horizontal="center"/>
    </xf>
    <xf numFmtId="0" fontId="8" fillId="13" borderId="14" xfId="0" applyFont="1" applyFill="1" applyBorder="1" applyAlignment="1">
      <alignment horizontal="right"/>
    </xf>
    <xf numFmtId="2" fontId="8" fillId="9" borderId="9" xfId="0" applyNumberFormat="1" applyFont="1" applyFill="1" applyBorder="1"/>
    <xf numFmtId="2" fontId="8" fillId="3" borderId="9" xfId="0" applyNumberFormat="1" applyFont="1" applyFill="1" applyBorder="1"/>
    <xf numFmtId="2" fontId="8" fillId="4" borderId="43" xfId="0" applyNumberFormat="1" applyFont="1" applyFill="1" applyBorder="1"/>
    <xf numFmtId="14" fontId="3" fillId="0" borderId="9" xfId="10" quotePrefix="1" applyNumberFormat="1" applyBorder="1"/>
    <xf numFmtId="14" fontId="8" fillId="12" borderId="32" xfId="0" applyNumberFormat="1" applyFont="1" applyFill="1" applyBorder="1" applyAlignment="1">
      <alignment horizontal="left"/>
    </xf>
    <xf numFmtId="2" fontId="8" fillId="12" borderId="50" xfId="0" applyNumberFormat="1" applyFont="1" applyFill="1" applyBorder="1" applyAlignment="1">
      <alignment horizontal="center"/>
    </xf>
    <xf numFmtId="0" fontId="52" fillId="0" borderId="0" xfId="22" applyFont="1"/>
    <xf numFmtId="0" fontId="52" fillId="0" borderId="0" xfId="22" quotePrefix="1" applyFont="1" applyAlignment="1">
      <alignment horizontal="center"/>
    </xf>
    <xf numFmtId="0" fontId="52" fillId="0" borderId="0" xfId="22" applyFont="1" applyAlignment="1">
      <alignment horizontal="center"/>
    </xf>
    <xf numFmtId="0" fontId="52" fillId="0" borderId="0" xfId="22" quotePrefix="1" applyFont="1"/>
    <xf numFmtId="0" fontId="51" fillId="0" borderId="0" xfId="22" quotePrefix="1"/>
    <xf numFmtId="0" fontId="51" fillId="0" borderId="0" xfId="22"/>
    <xf numFmtId="14" fontId="53" fillId="0" borderId="0" xfId="23" applyNumberFormat="1"/>
    <xf numFmtId="0" fontId="53" fillId="0" borderId="0" xfId="23"/>
    <xf numFmtId="166" fontId="53" fillId="0" borderId="0" xfId="23" applyNumberFormat="1" applyAlignment="1">
      <alignment horizontal="left"/>
    </xf>
    <xf numFmtId="166" fontId="53" fillId="0" borderId="0" xfId="23" applyNumberFormat="1"/>
    <xf numFmtId="0" fontId="1" fillId="0" borderId="0" xfId="24"/>
    <xf numFmtId="2" fontId="1" fillId="0" borderId="0" xfId="24" applyNumberFormat="1"/>
    <xf numFmtId="166" fontId="51" fillId="0" borderId="0" xfId="22" applyNumberFormat="1"/>
    <xf numFmtId="2" fontId="54" fillId="0" borderId="0" xfId="24" applyNumberFormat="1" applyFont="1"/>
    <xf numFmtId="0" fontId="52" fillId="0" borderId="9" xfId="22" applyFont="1" applyBorder="1"/>
    <xf numFmtId="0" fontId="50" fillId="0" borderId="0" xfId="24" applyFont="1"/>
    <xf numFmtId="0" fontId="0" fillId="0" borderId="9" xfId="22" applyFont="1" applyBorder="1"/>
    <xf numFmtId="0" fontId="51" fillId="0" borderId="9" xfId="22" applyBorder="1"/>
    <xf numFmtId="0" fontId="51" fillId="0" borderId="69" xfId="22" applyBorder="1"/>
    <xf numFmtId="0" fontId="51" fillId="0" borderId="34" xfId="22" applyBorder="1"/>
    <xf numFmtId="0" fontId="3" fillId="0" borderId="0" xfId="25"/>
    <xf numFmtId="0" fontId="2" fillId="0" borderId="0" xfId="25" applyFont="1"/>
    <xf numFmtId="0" fontId="3" fillId="0" borderId="0" xfId="25" quotePrefix="1"/>
    <xf numFmtId="166" fontId="3" fillId="0" borderId="0" xfId="25" quotePrefix="1" applyNumberFormat="1"/>
    <xf numFmtId="166" fontId="3" fillId="0" borderId="0" xfId="26" applyNumberFormat="1"/>
    <xf numFmtId="0" fontId="2" fillId="17" borderId="9" xfId="25" applyFont="1" applyFill="1" applyBorder="1"/>
    <xf numFmtId="0" fontId="3" fillId="17" borderId="9" xfId="25" quotePrefix="1" applyFill="1" applyBorder="1"/>
    <xf numFmtId="2" fontId="3" fillId="17" borderId="9" xfId="25" quotePrefix="1" applyNumberFormat="1" applyFill="1" applyBorder="1"/>
    <xf numFmtId="2" fontId="3" fillId="17" borderId="9" xfId="25" applyNumberFormat="1" applyFill="1" applyBorder="1"/>
    <xf numFmtId="2" fontId="3" fillId="18" borderId="9" xfId="25" applyNumberFormat="1" applyFill="1" applyBorder="1"/>
    <xf numFmtId="0" fontId="1" fillId="0" borderId="75" xfId="24" applyBorder="1"/>
    <xf numFmtId="166" fontId="3" fillId="0" borderId="0" xfId="25" applyNumberFormat="1"/>
    <xf numFmtId="0" fontId="51" fillId="17" borderId="9" xfId="25" applyFont="1" applyFill="1" applyBorder="1"/>
    <xf numFmtId="2" fontId="51" fillId="17" borderId="9" xfId="25" applyNumberFormat="1" applyFont="1" applyFill="1" applyBorder="1"/>
    <xf numFmtId="0" fontId="2" fillId="16" borderId="12" xfId="25" quotePrefix="1" applyFont="1" applyFill="1" applyBorder="1" applyAlignment="1">
      <alignment horizontal="right"/>
    </xf>
    <xf numFmtId="0" fontId="3" fillId="16" borderId="3" xfId="25" quotePrefix="1" applyFill="1" applyBorder="1"/>
    <xf numFmtId="0" fontId="3" fillId="16" borderId="13" xfId="25" applyFill="1" applyBorder="1"/>
    <xf numFmtId="0" fontId="2" fillId="16" borderId="10" xfId="25" quotePrefix="1" applyFont="1" applyFill="1" applyBorder="1" applyAlignment="1">
      <alignment horizontal="right"/>
    </xf>
    <xf numFmtId="14" fontId="3" fillId="16" borderId="0" xfId="25" quotePrefix="1" applyNumberFormat="1" applyFill="1"/>
    <xf numFmtId="0" fontId="3" fillId="16" borderId="30" xfId="25" applyFill="1" applyBorder="1"/>
    <xf numFmtId="0" fontId="3" fillId="16" borderId="0" xfId="25" quotePrefix="1" applyFill="1"/>
    <xf numFmtId="0" fontId="50" fillId="16" borderId="14" xfId="24" applyFont="1" applyFill="1" applyBorder="1" applyAlignment="1">
      <alignment horizontal="right"/>
    </xf>
    <xf numFmtId="0" fontId="1" fillId="16" borderId="16" xfId="24" applyFill="1" applyBorder="1"/>
    <xf numFmtId="0" fontId="1" fillId="16" borderId="15" xfId="24" applyFill="1" applyBorder="1"/>
    <xf numFmtId="2" fontId="31" fillId="12" borderId="52" xfId="0" applyNumberFormat="1" applyFont="1" applyFill="1" applyBorder="1" applyAlignment="1">
      <alignment horizontal="center"/>
    </xf>
    <xf numFmtId="0" fontId="0" fillId="12" borderId="53" xfId="0" applyFill="1" applyBorder="1" applyAlignment="1">
      <alignment horizontal="center"/>
    </xf>
    <xf numFmtId="0" fontId="16" fillId="13" borderId="25" xfId="0" applyFont="1" applyFill="1" applyBorder="1" applyAlignment="1">
      <alignment horizontal="left"/>
    </xf>
    <xf numFmtId="0" fontId="14" fillId="13" borderId="26" xfId="0" applyFont="1" applyFill="1" applyBorder="1" applyAlignment="1">
      <alignment horizontal="left"/>
    </xf>
    <xf numFmtId="0" fontId="14" fillId="13" borderId="27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center" vertical="center"/>
    </xf>
    <xf numFmtId="0" fontId="6" fillId="13" borderId="19" xfId="0" applyFont="1" applyFill="1" applyBorder="1" applyAlignment="1">
      <alignment horizontal="center" vertical="center"/>
    </xf>
    <xf numFmtId="2" fontId="31" fillId="12" borderId="44" xfId="0" applyNumberFormat="1" applyFon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12" borderId="61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2" fontId="31" fillId="12" borderId="49" xfId="0" applyNumberFormat="1" applyFont="1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164" fontId="8" fillId="12" borderId="46" xfId="0" applyNumberFormat="1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164" fontId="8" fillId="12" borderId="67" xfId="0" applyNumberFormat="1" applyFont="1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2" fontId="31" fillId="12" borderId="30" xfId="0" applyNumberFormat="1" applyFont="1" applyFill="1" applyBorder="1" applyAlignment="1">
      <alignment horizontal="center"/>
    </xf>
    <xf numFmtId="2" fontId="31" fillId="12" borderId="4" xfId="0" applyNumberFormat="1" applyFont="1" applyFill="1" applyBorder="1" applyAlignment="1">
      <alignment horizontal="center"/>
    </xf>
    <xf numFmtId="0" fontId="0" fillId="12" borderId="7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164" fontId="8" fillId="12" borderId="70" xfId="0" applyNumberFormat="1" applyFont="1" applyFill="1" applyBorder="1" applyAlignment="1">
      <alignment horizontal="center"/>
    </xf>
    <xf numFmtId="0" fontId="0" fillId="12" borderId="71" xfId="0" applyFill="1" applyBorder="1" applyAlignment="1">
      <alignment horizontal="center"/>
    </xf>
    <xf numFmtId="0" fontId="6" fillId="7" borderId="55" xfId="11" quotePrefix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6" fillId="7" borderId="44" xfId="11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17" borderId="9" xfId="25" applyFont="1" applyFill="1" applyBorder="1" applyAlignment="1">
      <alignment horizontal="center"/>
    </xf>
    <xf numFmtId="0" fontId="2" fillId="17" borderId="46" xfId="25" applyFont="1" applyFill="1" applyBorder="1" applyAlignment="1">
      <alignment horizontal="center"/>
    </xf>
    <xf numFmtId="0" fontId="2" fillId="17" borderId="38" xfId="25" applyFont="1" applyFill="1" applyBorder="1" applyAlignment="1">
      <alignment horizontal="center"/>
    </xf>
    <xf numFmtId="0" fontId="2" fillId="17" borderId="22" xfId="25" applyFont="1" applyFill="1" applyBorder="1" applyAlignment="1">
      <alignment horizontal="center"/>
    </xf>
  </cellXfs>
  <cellStyles count="27">
    <cellStyle name="Bad" xfId="20" builtinId="27"/>
    <cellStyle name="Hyperlink 2" xfId="1" xr:uid="{00000000-0005-0000-0000-000000000000}"/>
    <cellStyle name="Neutral" xfId="21" builtinId="28"/>
    <cellStyle name="Normal" xfId="0" builtinId="0"/>
    <cellStyle name="Normal 2" xfId="2" xr:uid="{00000000-0005-0000-0000-000002000000}"/>
    <cellStyle name="Normal 2 2" xfId="18" xr:uid="{00000000-0005-0000-0000-000003000000}"/>
    <cellStyle name="Normal 2 2 2" xfId="19" xr:uid="{00000000-0005-0000-0000-000004000000}"/>
    <cellStyle name="Normal 2 2 3" xfId="22" xr:uid="{C86ECB0C-F470-4DEB-AAEA-1D84634E30E1}"/>
    <cellStyle name="Normal 2 3" xfId="16" xr:uid="{00000000-0005-0000-0000-000005000000}"/>
    <cellStyle name="Normal 2 4" xfId="17" xr:uid="{00000000-0005-0000-0000-000006000000}"/>
    <cellStyle name="Normal 3" xfId="3" xr:uid="{00000000-0005-0000-0000-000007000000}"/>
    <cellStyle name="Normal 3 2" xfId="14" xr:uid="{00000000-0005-0000-0000-000008000000}"/>
    <cellStyle name="Normal 3 2 2" xfId="24" xr:uid="{6B19C4CE-F7B4-4932-9D75-0C6A0D8F15AA}"/>
    <cellStyle name="Normal 3 3" xfId="15" xr:uid="{00000000-0005-0000-0000-000009000000}"/>
    <cellStyle name="Normal 3 4" xfId="23" xr:uid="{D055B9EB-F2F9-45D9-8B3E-D6C45BFD2712}"/>
    <cellStyle name="Normal 4" xfId="4" xr:uid="{00000000-0005-0000-0000-00000A000000}"/>
    <cellStyle name="Normal 5" xfId="5" xr:uid="{00000000-0005-0000-0000-00000B000000}"/>
    <cellStyle name="Normal_2007-134 run 1" xfId="26" xr:uid="{1996348E-22F2-4E34-A682-BED67F5D5FCC}"/>
    <cellStyle name="Normal_2011-199 Run 1 Williams" xfId="6" xr:uid="{00000000-0005-0000-0000-00000C000000}"/>
    <cellStyle name="Normal_2011-199 Run 3 Newsome" xfId="7" xr:uid="{00000000-0005-0000-0000-00000D000000}"/>
    <cellStyle name="Normal_2011-249 Run 2 Newsome" xfId="8" xr:uid="{00000000-0005-0000-0000-00000E000000}"/>
    <cellStyle name="Normal_2012-033 run 2 newsome" xfId="9" xr:uid="{00000000-0005-0000-0000-00000F000000}"/>
    <cellStyle name="Normal_2012-033 Run 4 Newsome" xfId="10" xr:uid="{00000000-0005-0000-0000-000010000000}"/>
    <cellStyle name="Normal_EA MS run11" xfId="25" xr:uid="{B50B5F2C-4392-4688-8D37-FCC3CDA71E4B}"/>
    <cellStyle name="Normal_EA MS run11_1" xfId="11" xr:uid="{00000000-0005-0000-0000-000011000000}"/>
    <cellStyle name="Normal_EA MS run11_1 2" xfId="12" xr:uid="{00000000-0005-0000-0000-000012000000}"/>
    <cellStyle name="Normal_Info1" xfId="13" xr:uid="{00000000-0005-0000-0000-000013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BCCCD"/>
      <color rgb="FFEAE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15N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1'!$F$76:$F$77</c:f>
              <c:numCache>
                <c:formatCode>0.000</c:formatCode>
                <c:ptCount val="2"/>
                <c:pt idx="0">
                  <c:v>-2.9441012292970004</c:v>
                </c:pt>
                <c:pt idx="1">
                  <c:v>27.461336524389651</c:v>
                </c:pt>
              </c:numCache>
            </c:numRef>
          </c:xVal>
          <c:yVal>
            <c:numRef>
              <c:f>'Tray 1'!$G$76:$G$77</c:f>
              <c:numCache>
                <c:formatCode>0.000</c:formatCode>
                <c:ptCount val="2"/>
                <c:pt idx="0" formatCode="General">
                  <c:v>-2.87</c:v>
                </c:pt>
                <c:pt idx="1">
                  <c:v>27.888000000000002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5-4843-8F95-72D3F121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20784"/>
        <c:axId val="333221176"/>
      </c:scatterChart>
      <c:valAx>
        <c:axId val="3332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21176"/>
        <c:crosses val="autoZero"/>
        <c:crossBetween val="midCat"/>
      </c:valAx>
      <c:valAx>
        <c:axId val="3332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20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13C Normalization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1'!$F$91:$F$92</c:f>
              <c:numCache>
                <c:formatCode>0.000</c:formatCode>
                <c:ptCount val="2"/>
                <c:pt idx="0">
                  <c:v>-28.307466932859931</c:v>
                </c:pt>
                <c:pt idx="1">
                  <c:v>25.829620148100773</c:v>
                </c:pt>
              </c:numCache>
            </c:numRef>
          </c:xVal>
          <c:yVal>
            <c:numRef>
              <c:f>'Tray 1'!$G$91:$G$92</c:f>
              <c:numCache>
                <c:formatCode>0.000</c:formatCode>
                <c:ptCount val="2"/>
                <c:pt idx="0" formatCode="General">
                  <c:v>-28.32</c:v>
                </c:pt>
                <c:pt idx="1">
                  <c:v>24.361999999999998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D-4C10-BD08-33522DA0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20000"/>
        <c:axId val="333218432"/>
      </c:scatterChart>
      <c:valAx>
        <c:axId val="3332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18432"/>
        <c:crosses val="autoZero"/>
        <c:crossBetween val="midCat"/>
      </c:valAx>
      <c:valAx>
        <c:axId val="333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20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34S Normalization</a:t>
            </a:r>
          </a:p>
        </c:rich>
      </c:tx>
      <c:layout>
        <c:manualLayout>
          <c:xMode val="edge"/>
          <c:yMode val="edge"/>
          <c:x val="0.48449304947992611"/>
          <c:y val="1.3889039732102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1'!$F$106:$F$107</c:f>
              <c:numCache>
                <c:formatCode>0.000</c:formatCode>
                <c:ptCount val="2"/>
                <c:pt idx="0">
                  <c:v>6.2115999999999998</c:v>
                </c:pt>
                <c:pt idx="1">
                  <c:v>16.617999999999999</c:v>
                </c:pt>
              </c:numCache>
            </c:numRef>
          </c:xVal>
          <c:yVal>
            <c:numRef>
              <c:f>'Tray 1'!$G$106:$G$107</c:f>
              <c:numCache>
                <c:formatCode>0.000</c:formatCode>
                <c:ptCount val="2"/>
                <c:pt idx="0">
                  <c:v>5.85</c:v>
                </c:pt>
                <c:pt idx="1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8-4D91-B2F9-40DED245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20392"/>
        <c:axId val="333218040"/>
      </c:scatterChart>
      <c:valAx>
        <c:axId val="3332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18040"/>
        <c:crosses val="autoZero"/>
        <c:crossBetween val="midCat"/>
      </c:valAx>
      <c:valAx>
        <c:axId val="3332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220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189063867016626"/>
                  <c:y val="-0.23420312044327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1'!$G$36:$G$38</c:f>
              <c:numCache>
                <c:formatCode>General</c:formatCode>
                <c:ptCount val="3"/>
                <c:pt idx="0">
                  <c:v>1582</c:v>
                </c:pt>
                <c:pt idx="1">
                  <c:v>3379</c:v>
                </c:pt>
                <c:pt idx="2">
                  <c:v>4712</c:v>
                </c:pt>
              </c:numCache>
            </c:numRef>
          </c:xVal>
          <c:yVal>
            <c:numRef>
              <c:f>'Tray 1'!$V$36:$V$38</c:f>
              <c:numCache>
                <c:formatCode>General</c:formatCode>
                <c:ptCount val="3"/>
                <c:pt idx="0">
                  <c:v>-1.4570000000000001</c:v>
                </c:pt>
                <c:pt idx="1">
                  <c:v>-1.514</c:v>
                </c:pt>
                <c:pt idx="2">
                  <c:v>-1.514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5-42BC-98CC-619EBB2C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3624"/>
        <c:axId val="98984408"/>
      </c:scatterChart>
      <c:valAx>
        <c:axId val="9898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4408"/>
        <c:crosses val="autoZero"/>
        <c:crossBetween val="midCat"/>
      </c:valAx>
      <c:valAx>
        <c:axId val="989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Corr. d13C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011898512685915"/>
                  <c:y val="-0.2295734908136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'Tray 1'!$J$36:$J$38</c:f>
              <c:numCache>
                <c:formatCode>General</c:formatCode>
                <c:ptCount val="3"/>
                <c:pt idx="0">
                  <c:v>3817</c:v>
                </c:pt>
                <c:pt idx="1">
                  <c:v>7701</c:v>
                </c:pt>
                <c:pt idx="2">
                  <c:v>10230</c:v>
                </c:pt>
              </c:numCache>
            </c:numRef>
          </c:xVal>
          <c:yVal>
            <c:numRef>
              <c:f>'Tray 1'!$W$36:$W$38</c:f>
              <c:numCache>
                <c:formatCode>General</c:formatCode>
                <c:ptCount val="3"/>
                <c:pt idx="0">
                  <c:v>-37.451999999999998</c:v>
                </c:pt>
                <c:pt idx="1">
                  <c:v>-37.207999999999998</c:v>
                </c:pt>
                <c:pt idx="2">
                  <c:v>-37.088999999999999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A-4E47-BC17-80EE4ECB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4728"/>
        <c:axId val="153343944"/>
      </c:scatterChart>
      <c:valAx>
        <c:axId val="15334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3944"/>
        <c:crosses val="autoZero"/>
        <c:crossBetween val="midCat"/>
      </c:valAx>
      <c:valAx>
        <c:axId val="1533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9525</xdr:colOff>
      <xdr:row>7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9178845-920F-414E-9EA8-23EFC6939C8A}"/>
            </a:ext>
          </a:extLst>
        </xdr:cNvPr>
        <xdr:cNvSpPr/>
      </xdr:nvSpPr>
      <xdr:spPr>
        <a:xfrm>
          <a:off x="0" y="0"/>
          <a:ext cx="10296525" cy="1514475"/>
        </a:xfrm>
        <a:prstGeom prst="rect">
          <a:avLst/>
        </a:prstGeom>
        <a:solidFill>
          <a:srgbClr val="492F24"/>
        </a:solidFill>
        <a:ln w="190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135255</xdr:colOff>
      <xdr:row>0</xdr:row>
      <xdr:rowOff>9525</xdr:rowOff>
    </xdr:from>
    <xdr:to>
      <xdr:col>8</xdr:col>
      <xdr:colOff>545465</xdr:colOff>
      <xdr:row>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FE0C06-8B93-4230-8275-9D163A2D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3680" y="9525"/>
          <a:ext cx="6106160" cy="1695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1270</xdr:rowOff>
    </xdr:from>
    <xdr:to>
      <xdr:col>10</xdr:col>
      <xdr:colOff>9525</xdr:colOff>
      <xdr:row>14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5FB9B53-69B4-4B53-9BEC-08B42AEAF656}"/>
            </a:ext>
          </a:extLst>
        </xdr:cNvPr>
        <xdr:cNvSpPr/>
      </xdr:nvSpPr>
      <xdr:spPr>
        <a:xfrm>
          <a:off x="0" y="1525270"/>
          <a:ext cx="10296525" cy="1322705"/>
        </a:xfrm>
        <a:prstGeom prst="rect">
          <a:avLst/>
        </a:prstGeom>
        <a:solidFill>
          <a:srgbClr val="CBCCCD"/>
        </a:solidFill>
        <a:ln w="190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845577</xdr:colOff>
      <xdr:row>8</xdr:row>
      <xdr:rowOff>123826</xdr:rowOff>
    </xdr:from>
    <xdr:to>
      <xdr:col>1</xdr:col>
      <xdr:colOff>523875</xdr:colOff>
      <xdr:row>13</xdr:row>
      <xdr:rowOff>66676</xdr:rowOff>
    </xdr:to>
    <xdr:pic>
      <xdr:nvPicPr>
        <xdr:cNvPr id="61058" name="Picture 2">
          <a:extLst>
            <a:ext uri="{FF2B5EF4-FFF2-40B4-BE49-F238E27FC236}">
              <a16:creationId xmlns:a16="http://schemas.microsoft.com/office/drawing/2014/main" id="{00000000-0008-0000-0000-000082E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3" t="4256" r="11411" b="34042"/>
        <a:stretch>
          <a:fillRect/>
        </a:stretch>
      </xdr:blipFill>
      <xdr:spPr bwMode="auto">
        <a:xfrm>
          <a:off x="845577" y="1647826"/>
          <a:ext cx="1164198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123824</xdr:colOff>
      <xdr:row>8</xdr:row>
      <xdr:rowOff>152399</xdr:rowOff>
    </xdr:from>
    <xdr:to>
      <xdr:col>8</xdr:col>
      <xdr:colOff>95249</xdr:colOff>
      <xdr:row>13</xdr:row>
      <xdr:rowOff>180974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152508-2BEC-49CD-9ED4-300DB870BB96}"/>
            </a:ext>
          </a:extLst>
        </xdr:cNvPr>
        <xdr:cNvSpPr txBox="1"/>
      </xdr:nvSpPr>
      <xdr:spPr bwMode="auto">
        <a:xfrm>
          <a:off x="2762249" y="1676399"/>
          <a:ext cx="5667375" cy="981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000" b="0">
              <a:solidFill>
                <a:srgbClr val="79160C"/>
              </a:solidFill>
              <a:latin typeface="Century Schoolbook" pitchFamily="18" charset="0"/>
            </a:rPr>
            <a:t>Stable Isotope</a:t>
          </a:r>
          <a:r>
            <a:rPr lang="en-US" sz="4000" b="0" baseline="0">
              <a:solidFill>
                <a:srgbClr val="79160C"/>
              </a:solidFill>
              <a:latin typeface="Century Schoolbook" pitchFamily="18" charset="0"/>
            </a:rPr>
            <a:t> Facility</a:t>
          </a:r>
        </a:p>
      </xdr:txBody>
    </xdr:sp>
    <xdr:clientData/>
  </xdr:twoCellAnchor>
  <xdr:twoCellAnchor>
    <xdr:from>
      <xdr:col>8</xdr:col>
      <xdr:colOff>200026</xdr:colOff>
      <xdr:row>7</xdr:row>
      <xdr:rowOff>152399</xdr:rowOff>
    </xdr:from>
    <xdr:to>
      <xdr:col>9</xdr:col>
      <xdr:colOff>638176</xdr:colOff>
      <xdr:row>13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23A6E05-F94A-4C78-BE3B-10659CAF8819}"/>
            </a:ext>
          </a:extLst>
        </xdr:cNvPr>
        <xdr:cNvGrpSpPr/>
      </xdr:nvGrpSpPr>
      <xdr:grpSpPr>
        <a:xfrm>
          <a:off x="9953626" y="1574799"/>
          <a:ext cx="1352550" cy="1228726"/>
          <a:chOff x="10458450" y="3019425"/>
          <a:chExt cx="2714625" cy="24003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9FD7DB-A3E0-9C79-083C-AEB708D8284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685" b="24767"/>
          <a:stretch/>
        </xdr:blipFill>
        <xdr:spPr>
          <a:xfrm>
            <a:off x="10458450" y="3019425"/>
            <a:ext cx="2714625" cy="2400300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E7983414-AD23-267E-3B06-F7699431ADFD}"/>
              </a:ext>
            </a:extLst>
          </xdr:cNvPr>
          <xdr:cNvSpPr/>
        </xdr:nvSpPr>
        <xdr:spPr>
          <a:xfrm>
            <a:off x="11744325" y="4314825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70A721C0-E87A-777C-008C-245FE779BF06}"/>
              </a:ext>
            </a:extLst>
          </xdr:cNvPr>
          <xdr:cNvSpPr/>
        </xdr:nvSpPr>
        <xdr:spPr>
          <a:xfrm>
            <a:off x="11658600" y="42291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C1178BB-3AAF-2F7D-D44A-F37BBD0D6867}"/>
              </a:ext>
            </a:extLst>
          </xdr:cNvPr>
          <xdr:cNvSpPr/>
        </xdr:nvSpPr>
        <xdr:spPr>
          <a:xfrm>
            <a:off x="11801475" y="41529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59B3B3EA-4BAA-D2AD-1BDA-DB65F6FF8295}"/>
              </a:ext>
            </a:extLst>
          </xdr:cNvPr>
          <xdr:cNvSpPr/>
        </xdr:nvSpPr>
        <xdr:spPr>
          <a:xfrm>
            <a:off x="11820525" y="4248150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0E10D9B-DA07-D3AC-615B-F96A77233B43}"/>
              </a:ext>
            </a:extLst>
          </xdr:cNvPr>
          <xdr:cNvSpPr/>
        </xdr:nvSpPr>
        <xdr:spPr>
          <a:xfrm>
            <a:off x="11744325" y="4229100"/>
            <a:ext cx="123825" cy="133350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0851D72B-B19B-7472-3B73-68CDFC2CCBD9}"/>
              </a:ext>
            </a:extLst>
          </xdr:cNvPr>
          <xdr:cNvSpPr/>
        </xdr:nvSpPr>
        <xdr:spPr>
          <a:xfrm>
            <a:off x="11715750" y="4133850"/>
            <a:ext cx="123825" cy="133350"/>
          </a:xfrm>
          <a:prstGeom prst="ellipse">
            <a:avLst/>
          </a:prstGeom>
          <a:solidFill>
            <a:schemeClr val="bg1">
              <a:lumMod val="75000"/>
            </a:schemeClr>
          </a:solidFill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73</xdr:row>
      <xdr:rowOff>57150</xdr:rowOff>
    </xdr:from>
    <xdr:to>
      <xdr:col>15</xdr:col>
      <xdr:colOff>0</xdr:colOff>
      <xdr:row>86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88ECD-71C3-4837-8721-1D61CCF2F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89</xdr:row>
      <xdr:rowOff>152400</xdr:rowOff>
    </xdr:from>
    <xdr:to>
      <xdr:col>15</xdr:col>
      <xdr:colOff>0</xdr:colOff>
      <xdr:row>104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99D60-E514-42CF-8804-EECF59084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106</xdr:row>
      <xdr:rowOff>123825</xdr:rowOff>
    </xdr:from>
    <xdr:to>
      <xdr:col>15</xdr:col>
      <xdr:colOff>0</xdr:colOff>
      <xdr:row>121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A52D8-6DBD-470F-909F-E8C70C412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990600</xdr:colOff>
      <xdr:row>17</xdr:row>
      <xdr:rowOff>95250</xdr:rowOff>
    </xdr:from>
    <xdr:to>
      <xdr:col>27</xdr:col>
      <xdr:colOff>571500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E3D6A-3979-4764-A939-F52752DB7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238125</xdr:colOff>
      <xdr:row>40</xdr:row>
      <xdr:rowOff>90487</xdr:rowOff>
    </xdr:from>
    <xdr:to>
      <xdr:col>29</xdr:col>
      <xdr:colOff>381000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0133B-EA30-4058-8820-6DF0F3454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y-my.sharepoint.com/Annie/ea%20results/Documents%20and%20Settings/thermo/Desktop/EA%20Results/pendall/2009/2009-211/2009-211%20run3%20Pend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y-my.sharepoint.com/Users/craigcook/Documents/Microsoft%20User%20Data/Office%202011%20AutoRecovery/Shikha/data/Documents%20and%20Settings/thermo/Desktop/EA%20Results/Clementz/2007-134/2007-134%20run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artorious/lab%20documents/Users/Administrator/Desktop/GAS%20BENCH%20RESULTS/Pendall/2013/2013-0117/2013-0117%20Run%201%20Pend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"/>
      <sheetName val="Original"/>
      <sheetName val="Run 3"/>
    </sheetNames>
    <sheetDataSet>
      <sheetData sheetId="0">
        <row r="1">
          <cell r="A1" t="str">
            <v>Time Code</v>
          </cell>
          <cell r="B1" t="str">
            <v>Line</v>
          </cell>
          <cell r="C1" t="str">
            <v>Identifier 1</v>
          </cell>
          <cell r="D1" t="str">
            <v>Amount</v>
          </cell>
          <cell r="E1" t="str">
            <v>Ampl  28</v>
          </cell>
          <cell r="F1" t="str">
            <v>d 15N/14N</v>
          </cell>
          <cell r="G1" t="str">
            <v>Ampl  44</v>
          </cell>
          <cell r="H1" t="str">
            <v>d 13C/12C</v>
          </cell>
        </row>
        <row r="2">
          <cell r="A2" t="str">
            <v>2009/11/09 15:03:44</v>
          </cell>
          <cell r="B2">
            <v>1</v>
          </cell>
          <cell r="C2" t="str">
            <v>UWSIF23 (Acetil)</v>
          </cell>
          <cell r="D2">
            <v>0.3826</v>
          </cell>
          <cell r="E2">
            <v>958</v>
          </cell>
          <cell r="F2">
            <v>-0.63500000000000001</v>
          </cell>
          <cell r="G2">
            <v>1663</v>
          </cell>
          <cell r="H2">
            <v>-22.216999999999999</v>
          </cell>
        </row>
        <row r="3">
          <cell r="A3" t="str">
            <v>2009/11/09 15:13:35</v>
          </cell>
          <cell r="B3">
            <v>2</v>
          </cell>
          <cell r="C3" t="str">
            <v>UWSIF23 (Acetil)</v>
          </cell>
          <cell r="D3">
            <v>0.47039999999999998</v>
          </cell>
          <cell r="E3">
            <v>1201</v>
          </cell>
          <cell r="F3">
            <v>-0.79800000000000004</v>
          </cell>
          <cell r="G3">
            <v>2090</v>
          </cell>
          <cell r="H3">
            <v>-22.678999999999998</v>
          </cell>
        </row>
        <row r="4">
          <cell r="A4" t="str">
            <v>2009/11/09 15:23:24</v>
          </cell>
          <cell r="B4">
            <v>3</v>
          </cell>
          <cell r="C4" t="str">
            <v>UWSIF23 (Acetil)</v>
          </cell>
          <cell r="D4">
            <v>0.55740000000000001</v>
          </cell>
          <cell r="E4">
            <v>1437</v>
          </cell>
          <cell r="F4">
            <v>-0.76800000000000002</v>
          </cell>
          <cell r="G4">
            <v>2481</v>
          </cell>
          <cell r="H4">
            <v>-22.765999999999998</v>
          </cell>
        </row>
        <row r="5">
          <cell r="A5" t="str">
            <v>2009/11/09 15:33:13</v>
          </cell>
          <cell r="B5">
            <v>4</v>
          </cell>
          <cell r="C5" t="str">
            <v>UWSIF23 (Acetil)</v>
          </cell>
          <cell r="D5">
            <v>0.65339999999999998</v>
          </cell>
          <cell r="E5">
            <v>1709</v>
          </cell>
          <cell r="F5">
            <v>-0.80400000000000005</v>
          </cell>
          <cell r="G5">
            <v>2931</v>
          </cell>
          <cell r="H5">
            <v>-22.809000000000001</v>
          </cell>
        </row>
        <row r="6">
          <cell r="A6" t="str">
            <v>2009/11/09 15:43:03</v>
          </cell>
          <cell r="B6">
            <v>5</v>
          </cell>
          <cell r="C6" t="str">
            <v>UWSIF23 (Acetil)</v>
          </cell>
          <cell r="D6">
            <v>0.78690000000000004</v>
          </cell>
          <cell r="E6">
            <v>2056</v>
          </cell>
          <cell r="F6">
            <v>-0.80400000000000005</v>
          </cell>
          <cell r="G6">
            <v>3493</v>
          </cell>
          <cell r="H6">
            <v>-22.846</v>
          </cell>
        </row>
        <row r="7">
          <cell r="A7" t="str">
            <v>2009/11/09 15:52:52</v>
          </cell>
          <cell r="B7">
            <v>6</v>
          </cell>
          <cell r="C7" t="str">
            <v>check std</v>
          </cell>
          <cell r="D7">
            <v>2.0230999999999999</v>
          </cell>
          <cell r="E7">
            <v>1671</v>
          </cell>
          <cell r="F7">
            <v>0.39100000000000001</v>
          </cell>
          <cell r="G7">
            <v>5217</v>
          </cell>
          <cell r="H7">
            <v>-16.577000000000002</v>
          </cell>
        </row>
        <row r="8">
          <cell r="A8" t="str">
            <v>2009/11/09 16:02:41</v>
          </cell>
          <cell r="B8">
            <v>7</v>
          </cell>
          <cell r="C8" t="str">
            <v>UWSIF11 (Peptone)</v>
          </cell>
          <cell r="D8">
            <v>0.54169999999999996</v>
          </cell>
          <cell r="E8">
            <v>2093</v>
          </cell>
          <cell r="F8">
            <v>5.4989999999999997</v>
          </cell>
          <cell r="G8">
            <v>1515</v>
          </cell>
          <cell r="H8">
            <v>-4.0549999999999997</v>
          </cell>
        </row>
        <row r="9">
          <cell r="A9" t="str">
            <v>2009/11/09 16:12:31</v>
          </cell>
          <cell r="B9">
            <v>8</v>
          </cell>
          <cell r="C9" t="str">
            <v>UWSIF11 (Peptone)</v>
          </cell>
          <cell r="D9">
            <v>0.53879999999999995</v>
          </cell>
          <cell r="E9">
            <v>2069</v>
          </cell>
          <cell r="F9">
            <v>5.4779999999999998</v>
          </cell>
          <cell r="G9">
            <v>1501</v>
          </cell>
          <cell r="H9">
            <v>-4.0759999999999996</v>
          </cell>
        </row>
        <row r="10">
          <cell r="A10" t="str">
            <v>2009/11/09 16:22:20</v>
          </cell>
          <cell r="B10">
            <v>9</v>
          </cell>
          <cell r="C10" t="str">
            <v>STCO 5 083109</v>
          </cell>
          <cell r="D10">
            <v>49.811169999999997</v>
          </cell>
          <cell r="E10">
            <v>2872</v>
          </cell>
          <cell r="F10">
            <v>5.5149999999999997</v>
          </cell>
          <cell r="G10">
            <v>6905</v>
          </cell>
          <cell r="H10">
            <v>-10.366</v>
          </cell>
        </row>
        <row r="11">
          <cell r="A11" t="str">
            <v>2009/11/09 16:32:09</v>
          </cell>
          <cell r="B11">
            <v>10</v>
          </cell>
          <cell r="C11" t="str">
            <v>soil 1  083109</v>
          </cell>
          <cell r="D11">
            <v>49.160600000000002</v>
          </cell>
          <cell r="E11">
            <v>3780</v>
          </cell>
          <cell r="F11">
            <v>5.8310000000000004</v>
          </cell>
          <cell r="G11">
            <v>8631</v>
          </cell>
          <cell r="H11">
            <v>-9.4540000000000006</v>
          </cell>
        </row>
        <row r="12">
          <cell r="A12" t="str">
            <v>2009/11/09 16:41:59</v>
          </cell>
          <cell r="B12">
            <v>11</v>
          </cell>
          <cell r="C12" t="str">
            <v>soil 2  083109</v>
          </cell>
          <cell r="D12">
            <v>49.7119</v>
          </cell>
          <cell r="E12">
            <v>2998</v>
          </cell>
          <cell r="F12">
            <v>5.6890000000000001</v>
          </cell>
          <cell r="G12">
            <v>7495</v>
          </cell>
          <cell r="H12">
            <v>-9.1489999999999991</v>
          </cell>
        </row>
        <row r="13">
          <cell r="A13" t="str">
            <v>2009/11/09 16:51:48</v>
          </cell>
          <cell r="B13">
            <v>12</v>
          </cell>
          <cell r="C13" t="str">
            <v>STCO 4  083109</v>
          </cell>
          <cell r="D13">
            <v>49.6648</v>
          </cell>
          <cell r="E13">
            <v>2796</v>
          </cell>
          <cell r="F13">
            <v>5.84</v>
          </cell>
          <cell r="G13">
            <v>6717</v>
          </cell>
          <cell r="H13">
            <v>-9.6880000000000006</v>
          </cell>
        </row>
        <row r="14">
          <cell r="A14" t="str">
            <v>2009/11/09 17:01:37</v>
          </cell>
          <cell r="B14">
            <v>13</v>
          </cell>
          <cell r="C14" t="str">
            <v>1</v>
          </cell>
          <cell r="D14">
            <v>19.974299999999999</v>
          </cell>
          <cell r="E14">
            <v>1627</v>
          </cell>
          <cell r="F14">
            <v>2.42</v>
          </cell>
          <cell r="G14">
            <v>4089</v>
          </cell>
          <cell r="H14">
            <v>-12.715</v>
          </cell>
        </row>
        <row r="15">
          <cell r="A15" t="str">
            <v>2009/11/09 17:11:27</v>
          </cell>
          <cell r="B15">
            <v>14</v>
          </cell>
          <cell r="C15" t="str">
            <v>2</v>
          </cell>
          <cell r="D15">
            <v>19.4358</v>
          </cell>
          <cell r="E15">
            <v>1685</v>
          </cell>
          <cell r="F15">
            <v>3.5630000000000002</v>
          </cell>
          <cell r="G15">
            <v>4171</v>
          </cell>
          <cell r="H15">
            <v>-12.987</v>
          </cell>
        </row>
        <row r="16">
          <cell r="A16" t="str">
            <v>2009/11/09 17:21:17</v>
          </cell>
          <cell r="B16">
            <v>15</v>
          </cell>
          <cell r="C16" t="str">
            <v>3</v>
          </cell>
          <cell r="D16">
            <v>20.4084</v>
          </cell>
          <cell r="E16">
            <v>1774</v>
          </cell>
          <cell r="F16">
            <v>3.411</v>
          </cell>
          <cell r="G16">
            <v>4326</v>
          </cell>
          <cell r="H16">
            <v>-12.984999999999999</v>
          </cell>
        </row>
        <row r="17">
          <cell r="A17" t="str">
            <v>2009/11/09 17:31:06</v>
          </cell>
          <cell r="B17">
            <v>16</v>
          </cell>
          <cell r="C17" t="str">
            <v>4</v>
          </cell>
          <cell r="D17">
            <v>19.599799999999998</v>
          </cell>
          <cell r="E17">
            <v>1667</v>
          </cell>
          <cell r="F17">
            <v>2.742</v>
          </cell>
          <cell r="G17">
            <v>3957</v>
          </cell>
          <cell r="H17">
            <v>-12.422000000000001</v>
          </cell>
        </row>
        <row r="18">
          <cell r="A18" t="str">
            <v>2009/11/09 17:40:56</v>
          </cell>
          <cell r="B18">
            <v>17</v>
          </cell>
          <cell r="C18" t="str">
            <v>5</v>
          </cell>
          <cell r="D18">
            <v>19.168500000000002</v>
          </cell>
          <cell r="E18">
            <v>1375</v>
          </cell>
          <cell r="F18">
            <v>2.706</v>
          </cell>
          <cell r="G18">
            <v>3328</v>
          </cell>
          <cell r="H18">
            <v>-12.673999999999999</v>
          </cell>
        </row>
        <row r="19">
          <cell r="A19" t="str">
            <v>2009/11/09 17:50:45</v>
          </cell>
          <cell r="B19">
            <v>18</v>
          </cell>
          <cell r="C19" t="str">
            <v>6</v>
          </cell>
          <cell r="D19">
            <v>19.373000000000001</v>
          </cell>
          <cell r="E19">
            <v>1246</v>
          </cell>
          <cell r="F19">
            <v>3.22</v>
          </cell>
          <cell r="G19">
            <v>2983</v>
          </cell>
          <cell r="H19">
            <v>-12.260999999999999</v>
          </cell>
        </row>
        <row r="20">
          <cell r="A20" t="str">
            <v>2009/11/09 18:00:35</v>
          </cell>
          <cell r="B20">
            <v>19</v>
          </cell>
          <cell r="C20" t="str">
            <v>7</v>
          </cell>
          <cell r="D20">
            <v>19.563400000000001</v>
          </cell>
          <cell r="E20">
            <v>1189</v>
          </cell>
          <cell r="F20">
            <v>3.3769999999999998</v>
          </cell>
          <cell r="G20">
            <v>2867</v>
          </cell>
          <cell r="H20">
            <v>-12.807</v>
          </cell>
        </row>
        <row r="21">
          <cell r="A21" t="str">
            <v>2009/11/09 18:10:24</v>
          </cell>
          <cell r="B21">
            <v>20</v>
          </cell>
          <cell r="C21" t="str">
            <v>8</v>
          </cell>
          <cell r="D21">
            <v>19.379300000000001</v>
          </cell>
          <cell r="E21">
            <v>858</v>
          </cell>
          <cell r="F21">
            <v>3.0249999999999999</v>
          </cell>
          <cell r="G21">
            <v>2028</v>
          </cell>
          <cell r="H21">
            <v>-13.271000000000001</v>
          </cell>
        </row>
        <row r="22">
          <cell r="A22" t="str">
            <v>2009/11/09 18:20:15</v>
          </cell>
          <cell r="B22">
            <v>21</v>
          </cell>
          <cell r="C22" t="str">
            <v>17</v>
          </cell>
          <cell r="D22">
            <v>5.6624999999999996</v>
          </cell>
          <cell r="E22">
            <v>1621</v>
          </cell>
          <cell r="F22">
            <v>7.2679999999999998</v>
          </cell>
          <cell r="G22">
            <v>11351</v>
          </cell>
          <cell r="H22">
            <v>-16.035</v>
          </cell>
        </row>
        <row r="23">
          <cell r="A23" t="str">
            <v>2009/11/09 18:30:04</v>
          </cell>
          <cell r="B23">
            <v>22</v>
          </cell>
          <cell r="C23" t="str">
            <v>17</v>
          </cell>
          <cell r="D23">
            <v>5.9157999999999999</v>
          </cell>
          <cell r="E23">
            <v>1692</v>
          </cell>
          <cell r="F23">
            <v>7.0069999999999997</v>
          </cell>
          <cell r="G23">
            <v>11894</v>
          </cell>
          <cell r="H23">
            <v>-16.134</v>
          </cell>
        </row>
        <row r="24">
          <cell r="A24" t="str">
            <v>2009/11/09 18:39:54</v>
          </cell>
          <cell r="B24">
            <v>23</v>
          </cell>
          <cell r="C24" t="str">
            <v>18</v>
          </cell>
          <cell r="D24">
            <v>5.0933000000000002</v>
          </cell>
          <cell r="E24">
            <v>2067</v>
          </cell>
          <cell r="F24">
            <v>14.468</v>
          </cell>
          <cell r="G24">
            <v>12166</v>
          </cell>
          <cell r="H24">
            <v>-17.242000000000001</v>
          </cell>
        </row>
        <row r="25">
          <cell r="A25" t="str">
            <v>2009/11/09 18:49:44</v>
          </cell>
          <cell r="B25">
            <v>24</v>
          </cell>
          <cell r="C25" t="str">
            <v>18</v>
          </cell>
          <cell r="D25">
            <v>6.0076999999999998</v>
          </cell>
          <cell r="E25">
            <v>2492</v>
          </cell>
          <cell r="F25">
            <v>14.6</v>
          </cell>
          <cell r="G25">
            <v>13574</v>
          </cell>
          <cell r="H25">
            <v>-17.186</v>
          </cell>
        </row>
        <row r="26">
          <cell r="A26" t="str">
            <v>2009/11/09 18:59:33</v>
          </cell>
          <cell r="B26">
            <v>25</v>
          </cell>
          <cell r="C26" t="str">
            <v>19</v>
          </cell>
          <cell r="D26">
            <v>5.8811</v>
          </cell>
          <cell r="E26">
            <v>1667</v>
          </cell>
          <cell r="F26">
            <v>5.5019999999999998</v>
          </cell>
          <cell r="G26">
            <v>7684</v>
          </cell>
          <cell r="H26">
            <v>-15.657</v>
          </cell>
        </row>
        <row r="27">
          <cell r="A27" t="str">
            <v>2009/11/09 19:09:23</v>
          </cell>
          <cell r="B27">
            <v>26</v>
          </cell>
          <cell r="C27" t="str">
            <v>19</v>
          </cell>
          <cell r="D27">
            <v>5.9448999999999996</v>
          </cell>
          <cell r="E27">
            <v>1685</v>
          </cell>
          <cell r="F27">
            <v>5.4610000000000003</v>
          </cell>
          <cell r="G27">
            <v>7822</v>
          </cell>
          <cell r="H27">
            <v>-15.673999999999999</v>
          </cell>
        </row>
        <row r="28">
          <cell r="A28" t="str">
            <v>2009/11/09 19:19:13</v>
          </cell>
          <cell r="B28">
            <v>27</v>
          </cell>
          <cell r="C28" t="str">
            <v>20</v>
          </cell>
          <cell r="D28">
            <v>5.7079000000000004</v>
          </cell>
          <cell r="E28">
            <v>2032</v>
          </cell>
          <cell r="F28">
            <v>11.41</v>
          </cell>
          <cell r="G28">
            <v>13347</v>
          </cell>
          <cell r="H28">
            <v>-16.748000000000001</v>
          </cell>
        </row>
        <row r="29">
          <cell r="A29" t="str">
            <v>2009/11/09 19:29:02</v>
          </cell>
          <cell r="B29">
            <v>28</v>
          </cell>
          <cell r="C29" t="str">
            <v>20</v>
          </cell>
          <cell r="D29">
            <v>5.2324000000000002</v>
          </cell>
          <cell r="E29">
            <v>1710</v>
          </cell>
          <cell r="F29">
            <v>11.532</v>
          </cell>
          <cell r="G29">
            <v>12199</v>
          </cell>
          <cell r="H29">
            <v>-16.702000000000002</v>
          </cell>
        </row>
        <row r="30">
          <cell r="A30" t="str">
            <v>2009/11/09 19:38:52</v>
          </cell>
          <cell r="B30">
            <v>29</v>
          </cell>
          <cell r="C30" t="str">
            <v>21</v>
          </cell>
          <cell r="D30">
            <v>5.9977</v>
          </cell>
          <cell r="E30">
            <v>1749</v>
          </cell>
          <cell r="F30">
            <v>4.5049999999999999</v>
          </cell>
          <cell r="G30">
            <v>14100</v>
          </cell>
          <cell r="H30">
            <v>-16.969000000000001</v>
          </cell>
        </row>
        <row r="31">
          <cell r="A31" t="str">
            <v>2009/11/09 19:48:42</v>
          </cell>
          <cell r="B31">
            <v>30</v>
          </cell>
          <cell r="C31" t="str">
            <v>21</v>
          </cell>
          <cell r="D31">
            <v>5.9858000000000002</v>
          </cell>
          <cell r="E31">
            <v>1755</v>
          </cell>
          <cell r="F31">
            <v>4.4180000000000001</v>
          </cell>
          <cell r="G31">
            <v>13989</v>
          </cell>
          <cell r="H31">
            <v>-17</v>
          </cell>
        </row>
        <row r="32">
          <cell r="A32" t="str">
            <v>2009/11/09 19:58:32</v>
          </cell>
          <cell r="B32">
            <v>31</v>
          </cell>
          <cell r="C32" t="str">
            <v>22</v>
          </cell>
          <cell r="D32">
            <v>5.8524000000000003</v>
          </cell>
          <cell r="E32">
            <v>2440</v>
          </cell>
          <cell r="F32">
            <v>15.568</v>
          </cell>
          <cell r="G32">
            <v>14653</v>
          </cell>
          <cell r="H32">
            <v>-17.2</v>
          </cell>
        </row>
        <row r="33">
          <cell r="A33" t="str">
            <v>2009/11/09 20:08:21</v>
          </cell>
          <cell r="B33">
            <v>32</v>
          </cell>
          <cell r="C33" t="str">
            <v>22</v>
          </cell>
          <cell r="D33">
            <v>5.8087</v>
          </cell>
          <cell r="E33">
            <v>2407</v>
          </cell>
          <cell r="F33">
            <v>15.5</v>
          </cell>
          <cell r="G33">
            <v>14499</v>
          </cell>
          <cell r="H33">
            <v>-17.236999999999998</v>
          </cell>
        </row>
        <row r="34">
          <cell r="A34" t="str">
            <v>2009/11/09 20:18:11</v>
          </cell>
          <cell r="B34">
            <v>33</v>
          </cell>
          <cell r="C34" t="str">
            <v>23</v>
          </cell>
          <cell r="D34">
            <v>5.9569999999999999</v>
          </cell>
          <cell r="E34">
            <v>2698</v>
          </cell>
          <cell r="F34">
            <v>11.904</v>
          </cell>
          <cell r="G34">
            <v>14521</v>
          </cell>
          <cell r="H34">
            <v>-16.417999999999999</v>
          </cell>
        </row>
        <row r="35">
          <cell r="A35" t="str">
            <v>2009/11/09 20:28:01</v>
          </cell>
          <cell r="B35">
            <v>34</v>
          </cell>
          <cell r="C35" t="str">
            <v>23</v>
          </cell>
          <cell r="D35">
            <v>5.6947000000000001</v>
          </cell>
          <cell r="E35">
            <v>2393</v>
          </cell>
          <cell r="F35">
            <v>11.835000000000001</v>
          </cell>
          <cell r="G35">
            <v>13914</v>
          </cell>
          <cell r="H35">
            <v>-16.446999999999999</v>
          </cell>
        </row>
        <row r="36">
          <cell r="A36" t="str">
            <v>2009/11/09 20:37:51</v>
          </cell>
          <cell r="B36">
            <v>35</v>
          </cell>
          <cell r="C36" t="str">
            <v>24</v>
          </cell>
          <cell r="D36">
            <v>5.3109000000000002</v>
          </cell>
          <cell r="E36">
            <v>1470</v>
          </cell>
          <cell r="F36">
            <v>5.992</v>
          </cell>
          <cell r="G36">
            <v>13124</v>
          </cell>
          <cell r="H36">
            <v>-16.704999999999998</v>
          </cell>
        </row>
        <row r="37">
          <cell r="A37" t="str">
            <v>2009/11/09 20:47:41</v>
          </cell>
          <cell r="B37">
            <v>36</v>
          </cell>
          <cell r="C37" t="str">
            <v>24</v>
          </cell>
          <cell r="D37">
            <v>5.9813999999999998</v>
          </cell>
          <cell r="E37">
            <v>1711</v>
          </cell>
          <cell r="F37">
            <v>5.7329999999999997</v>
          </cell>
          <cell r="G37">
            <v>14472</v>
          </cell>
          <cell r="H37">
            <v>-16.803999999999998</v>
          </cell>
        </row>
        <row r="38">
          <cell r="A38" t="str">
            <v>2009/11/09 20:57:31</v>
          </cell>
          <cell r="B38">
            <v>37</v>
          </cell>
          <cell r="C38" t="str">
            <v>25</v>
          </cell>
          <cell r="D38">
            <v>5.3117999999999999</v>
          </cell>
          <cell r="E38">
            <v>2512</v>
          </cell>
          <cell r="F38">
            <v>14.609</v>
          </cell>
          <cell r="G38">
            <v>13777</v>
          </cell>
          <cell r="H38">
            <v>-17.027999999999999</v>
          </cell>
        </row>
        <row r="39">
          <cell r="A39" t="str">
            <v>2009/11/09 21:07:21</v>
          </cell>
          <cell r="B39">
            <v>38</v>
          </cell>
          <cell r="C39" t="str">
            <v>25</v>
          </cell>
          <cell r="D39">
            <v>5.4798999999999998</v>
          </cell>
          <cell r="E39">
            <v>2550</v>
          </cell>
          <cell r="F39">
            <v>14.651999999999999</v>
          </cell>
          <cell r="G39">
            <v>14189</v>
          </cell>
          <cell r="H39">
            <v>-17.103000000000002</v>
          </cell>
        </row>
        <row r="40">
          <cell r="A40" t="str">
            <v>2009/11/09 21:17:11</v>
          </cell>
          <cell r="B40">
            <v>39</v>
          </cell>
          <cell r="C40" t="str">
            <v>26</v>
          </cell>
          <cell r="D40">
            <v>5.4644000000000004</v>
          </cell>
          <cell r="E40">
            <v>2965</v>
          </cell>
          <cell r="F40">
            <v>16.434999999999999</v>
          </cell>
          <cell r="G40">
            <v>14502</v>
          </cell>
          <cell r="H40">
            <v>-16.798999999999999</v>
          </cell>
        </row>
        <row r="41">
          <cell r="A41" t="str">
            <v>2009/11/09 21:27:01</v>
          </cell>
          <cell r="B41">
            <v>40</v>
          </cell>
          <cell r="C41" t="str">
            <v>26</v>
          </cell>
          <cell r="D41">
            <v>5.6910999999999996</v>
          </cell>
          <cell r="E41">
            <v>3003</v>
          </cell>
          <cell r="F41">
            <v>16.120999999999999</v>
          </cell>
          <cell r="G41">
            <v>14877</v>
          </cell>
          <cell r="H41">
            <v>-16.792000000000002</v>
          </cell>
        </row>
        <row r="42">
          <cell r="A42" t="str">
            <v>2009/11/09 21:36:51</v>
          </cell>
          <cell r="B42">
            <v>41</v>
          </cell>
          <cell r="C42" t="str">
            <v>27</v>
          </cell>
          <cell r="D42">
            <v>5.6599000000000004</v>
          </cell>
          <cell r="E42">
            <v>2364</v>
          </cell>
          <cell r="F42">
            <v>3.7759999999999998</v>
          </cell>
          <cell r="G42">
            <v>14844</v>
          </cell>
          <cell r="H42">
            <v>-16.690999999999999</v>
          </cell>
        </row>
        <row r="43">
          <cell r="A43" t="str">
            <v>2009/11/09 21:46:41</v>
          </cell>
          <cell r="B43">
            <v>42</v>
          </cell>
          <cell r="C43" t="str">
            <v>27</v>
          </cell>
          <cell r="D43">
            <v>5.9730999999999996</v>
          </cell>
          <cell r="E43">
            <v>2253</v>
          </cell>
          <cell r="F43">
            <v>3.5859999999999999</v>
          </cell>
          <cell r="G43">
            <v>15039</v>
          </cell>
          <cell r="H43">
            <v>-16.748999999999999</v>
          </cell>
        </row>
        <row r="44">
          <cell r="A44" t="str">
            <v>2009/11/09 21:56:31</v>
          </cell>
          <cell r="B44">
            <v>43</v>
          </cell>
          <cell r="C44" t="str">
            <v>28</v>
          </cell>
          <cell r="D44">
            <v>5.9329999999999998</v>
          </cell>
          <cell r="E44">
            <v>3264</v>
          </cell>
          <cell r="F44">
            <v>4.1159999999999997</v>
          </cell>
          <cell r="G44">
            <v>14138</v>
          </cell>
          <cell r="H44">
            <v>-16.402000000000001</v>
          </cell>
        </row>
        <row r="45">
          <cell r="A45" t="str">
            <v>2009/11/09 22:06:21</v>
          </cell>
          <cell r="B45">
            <v>44</v>
          </cell>
          <cell r="C45" t="str">
            <v>28</v>
          </cell>
          <cell r="D45">
            <v>5.851</v>
          </cell>
          <cell r="E45">
            <v>3259</v>
          </cell>
          <cell r="F45">
            <v>4.0949999999999998</v>
          </cell>
          <cell r="G45">
            <v>14198</v>
          </cell>
          <cell r="H45">
            <v>-16.431999999999999</v>
          </cell>
        </row>
        <row r="46">
          <cell r="A46" t="str">
            <v>2009/11/09 22:16:11</v>
          </cell>
          <cell r="B46">
            <v>45</v>
          </cell>
          <cell r="C46" t="str">
            <v>UWSIF23 (Acetil)</v>
          </cell>
          <cell r="D46">
            <v>0.629</v>
          </cell>
          <cell r="E46">
            <v>1912</v>
          </cell>
          <cell r="F46">
            <v>-0.623</v>
          </cell>
          <cell r="G46">
            <v>3341</v>
          </cell>
          <cell r="H46">
            <v>-22.844000000000001</v>
          </cell>
        </row>
        <row r="47">
          <cell r="A47" t="str">
            <v>2009/11/09 22:26:01</v>
          </cell>
          <cell r="B47">
            <v>46</v>
          </cell>
          <cell r="C47" t="str">
            <v>UWSIF23 (Acetil)</v>
          </cell>
          <cell r="D47">
            <v>0.6391</v>
          </cell>
          <cell r="E47">
            <v>1926</v>
          </cell>
          <cell r="F47">
            <v>-0.72199999999999998</v>
          </cell>
          <cell r="G47">
            <v>3368</v>
          </cell>
          <cell r="H47">
            <v>-22.864999999999998</v>
          </cell>
        </row>
        <row r="48">
          <cell r="A48" t="str">
            <v>2009/11/09 22:35:51</v>
          </cell>
          <cell r="B48">
            <v>47</v>
          </cell>
          <cell r="C48" t="str">
            <v>check std</v>
          </cell>
          <cell r="D48">
            <v>2.0644999999999998</v>
          </cell>
          <cell r="E48">
            <v>2000</v>
          </cell>
          <cell r="F48">
            <v>0.46200000000000002</v>
          </cell>
          <cell r="G48">
            <v>6368</v>
          </cell>
          <cell r="H48">
            <v>-16.55</v>
          </cell>
        </row>
        <row r="49">
          <cell r="A49" t="str">
            <v>2009/11/09 22:45:42</v>
          </cell>
          <cell r="B49">
            <v>48</v>
          </cell>
          <cell r="C49" t="str">
            <v>UWSIF11 (Peptone)</v>
          </cell>
          <cell r="D49">
            <v>0.53410000000000002</v>
          </cell>
          <cell r="E49">
            <v>2404</v>
          </cell>
          <cell r="F49">
            <v>5.5510000000000002</v>
          </cell>
          <cell r="G49">
            <v>1765</v>
          </cell>
          <cell r="H49">
            <v>-4.1390000000000002</v>
          </cell>
        </row>
        <row r="50">
          <cell r="A50" t="str">
            <v>2009/11/09 22:55:31</v>
          </cell>
          <cell r="B50">
            <v>49</v>
          </cell>
          <cell r="C50" t="str">
            <v>UWSIF11 (Peptone)</v>
          </cell>
          <cell r="D50">
            <v>0.58589999999999998</v>
          </cell>
          <cell r="E50">
            <v>2691</v>
          </cell>
          <cell r="F50">
            <v>5.4770000000000003</v>
          </cell>
          <cell r="G50">
            <v>1957</v>
          </cell>
          <cell r="H50">
            <v>-4.149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onal"/>
      <sheetName val="Sorted"/>
      <sheetName val="run 2"/>
      <sheetName val="Original 1"/>
    </sheetNames>
    <sheetDataSet>
      <sheetData sheetId="0" refreshError="1">
        <row r="1">
          <cell r="A1" t="str">
            <v>Line</v>
          </cell>
          <cell r="B1" t="str">
            <v>Identifier 1</v>
          </cell>
          <cell r="C1" t="str">
            <v>Amount</v>
          </cell>
          <cell r="D1" t="str">
            <v>Peak Nr</v>
          </cell>
          <cell r="E1" t="str">
            <v>Ampl  28</v>
          </cell>
          <cell r="F1" t="str">
            <v>d 15N/14N</v>
          </cell>
          <cell r="G1" t="str">
            <v>Ampl  44</v>
          </cell>
          <cell r="H1" t="str">
            <v>d 13C/12C</v>
          </cell>
        </row>
        <row r="2">
          <cell r="A2">
            <v>1</v>
          </cell>
          <cell r="B2" t="str">
            <v>std(Acetil)</v>
          </cell>
          <cell r="C2">
            <v>0.2959</v>
          </cell>
          <cell r="D2">
            <v>1</v>
          </cell>
          <cell r="E2">
            <v>1424</v>
          </cell>
          <cell r="F2">
            <v>-0.25</v>
          </cell>
        </row>
        <row r="3">
          <cell r="A3">
            <v>1</v>
          </cell>
          <cell r="B3" t="str">
            <v>std(Acetil)</v>
          </cell>
          <cell r="C3">
            <v>0.2959</v>
          </cell>
          <cell r="D3">
            <v>2</v>
          </cell>
          <cell r="E3">
            <v>1424</v>
          </cell>
          <cell r="F3">
            <v>0</v>
          </cell>
        </row>
        <row r="4">
          <cell r="A4">
            <v>1</v>
          </cell>
          <cell r="B4" t="str">
            <v>std(Acetil)</v>
          </cell>
          <cell r="C4">
            <v>0.2959</v>
          </cell>
          <cell r="D4">
            <v>3</v>
          </cell>
          <cell r="E4">
            <v>864</v>
          </cell>
          <cell r="F4">
            <v>0.27900000000000003</v>
          </cell>
        </row>
        <row r="5">
          <cell r="A5">
            <v>1</v>
          </cell>
          <cell r="B5" t="str">
            <v>std(Acetil)</v>
          </cell>
          <cell r="C5">
            <v>0.2959</v>
          </cell>
          <cell r="D5">
            <v>4</v>
          </cell>
          <cell r="G5">
            <v>1854</v>
          </cell>
          <cell r="H5">
            <v>-19.085999999999999</v>
          </cell>
        </row>
        <row r="6">
          <cell r="A6">
            <v>1</v>
          </cell>
          <cell r="B6" t="str">
            <v>std(Acetil)</v>
          </cell>
          <cell r="C6">
            <v>0.2959</v>
          </cell>
          <cell r="D6">
            <v>5</v>
          </cell>
          <cell r="G6">
            <v>3287</v>
          </cell>
          <cell r="H6">
            <v>6.9000000000000006E-2</v>
          </cell>
        </row>
        <row r="7">
          <cell r="A7">
            <v>1</v>
          </cell>
          <cell r="B7" t="str">
            <v>std(Acetil)</v>
          </cell>
          <cell r="C7">
            <v>0.2959</v>
          </cell>
          <cell r="D7">
            <v>6</v>
          </cell>
          <cell r="G7">
            <v>3266</v>
          </cell>
          <cell r="H7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orted"/>
      <sheetName val="Filtered"/>
      <sheetName val="PivotTable"/>
      <sheetName val="run 1"/>
      <sheetName val="Linearity Corr."/>
    </sheetNames>
    <sheetDataSet>
      <sheetData sheetId="0">
        <row r="1">
          <cell r="A1" t="str">
            <v>Time Code</v>
          </cell>
          <cell r="B1" t="str">
            <v>Line</v>
          </cell>
          <cell r="C1" t="str">
            <v>Identifier 1</v>
          </cell>
          <cell r="D1" t="str">
            <v>Identifier 2</v>
          </cell>
          <cell r="E1" t="str">
            <v>Preparation</v>
          </cell>
          <cell r="F1" t="str">
            <v>Peak Nr</v>
          </cell>
          <cell r="G1" t="str">
            <v>Ampl  44</v>
          </cell>
          <cell r="H1" t="str">
            <v>Area 44</v>
          </cell>
          <cell r="I1" t="str">
            <v>d 13C/12C</v>
          </cell>
          <cell r="J1" t="str">
            <v>d 18O/16O</v>
          </cell>
          <cell r="K1" t="str">
            <v>Comment</v>
          </cell>
        </row>
        <row r="2">
          <cell r="A2" t="str">
            <v>2013/05/06 10:20:49</v>
          </cell>
          <cell r="B2">
            <v>1</v>
          </cell>
          <cell r="C2" t="str">
            <v>junk20130078.11</v>
          </cell>
          <cell r="D2" t="str">
            <v>junk</v>
          </cell>
          <cell r="F2">
            <v>1</v>
          </cell>
          <cell r="G2">
            <v>2488</v>
          </cell>
          <cell r="H2">
            <v>47.991999999999997</v>
          </cell>
          <cell r="I2">
            <v>0.29299999999999998</v>
          </cell>
          <cell r="J2">
            <v>0.21099999999999999</v>
          </cell>
          <cell r="K2" t="str">
            <v>Job:  2013-0103 run 1 Kim</v>
          </cell>
        </row>
        <row r="3">
          <cell r="A3" t="str">
            <v>2013/05/06 10:20:49</v>
          </cell>
          <cell r="B3">
            <v>1</v>
          </cell>
          <cell r="C3" t="str">
            <v>junk20130078.11</v>
          </cell>
          <cell r="D3" t="str">
            <v>junk</v>
          </cell>
          <cell r="F3">
            <v>2</v>
          </cell>
          <cell r="G3">
            <v>2496</v>
          </cell>
          <cell r="H3">
            <v>72.713999999999999</v>
          </cell>
          <cell r="I3">
            <v>0</v>
          </cell>
          <cell r="J3">
            <v>0</v>
          </cell>
          <cell r="K3" t="str">
            <v>Job:  2013-0103 run 1 Kim</v>
          </cell>
        </row>
        <row r="4">
          <cell r="A4" t="str">
            <v>2013/05/06 10:20:49</v>
          </cell>
          <cell r="B4">
            <v>1</v>
          </cell>
          <cell r="C4" t="str">
            <v>junk20130078.11</v>
          </cell>
          <cell r="D4" t="str">
            <v>junk</v>
          </cell>
          <cell r="F4">
            <v>3</v>
          </cell>
          <cell r="G4">
            <v>2492</v>
          </cell>
          <cell r="H4">
            <v>48.161000000000001</v>
          </cell>
          <cell r="I4">
            <v>-0.10100000000000001</v>
          </cell>
          <cell r="J4">
            <v>-8.2000000000000003E-2</v>
          </cell>
          <cell r="K4" t="str">
            <v>Job:  2013-0103 run 1 Kim</v>
          </cell>
        </row>
        <row r="5">
          <cell r="A5" t="str">
            <v>2013/05/06 10:20:49</v>
          </cell>
          <cell r="B5">
            <v>1</v>
          </cell>
          <cell r="C5" t="str">
            <v>junk20130078.11</v>
          </cell>
          <cell r="D5" t="str">
            <v>junk</v>
          </cell>
          <cell r="F5">
            <v>4</v>
          </cell>
          <cell r="G5">
            <v>169</v>
          </cell>
          <cell r="H5">
            <v>0.94499999999999995</v>
          </cell>
          <cell r="I5">
            <v>2.5179999999999998</v>
          </cell>
          <cell r="J5">
            <v>20.376000000000001</v>
          </cell>
          <cell r="K5" t="str">
            <v>Job:  2013-0103 run 1 Kim</v>
          </cell>
        </row>
        <row r="6">
          <cell r="A6" t="str">
            <v>2013/05/06 10:20:49</v>
          </cell>
          <cell r="B6">
            <v>1</v>
          </cell>
          <cell r="C6" t="str">
            <v>junk20130078.11</v>
          </cell>
          <cell r="D6" t="str">
            <v>junk</v>
          </cell>
          <cell r="F6">
            <v>5</v>
          </cell>
          <cell r="G6">
            <v>151</v>
          </cell>
          <cell r="H6">
            <v>0.84099999999999997</v>
          </cell>
          <cell r="I6">
            <v>2.7269999999999999</v>
          </cell>
          <cell r="J6">
            <v>20.469000000000001</v>
          </cell>
          <cell r="K6" t="str">
            <v>Job:  2013-0103 run 1 Kim</v>
          </cell>
        </row>
        <row r="7">
          <cell r="A7" t="str">
            <v>2013/05/06 10:20:49</v>
          </cell>
          <cell r="B7">
            <v>1</v>
          </cell>
          <cell r="C7" t="str">
            <v>junk20130078.11</v>
          </cell>
          <cell r="D7" t="str">
            <v>junk</v>
          </cell>
          <cell r="F7">
            <v>6</v>
          </cell>
          <cell r="G7">
            <v>2483</v>
          </cell>
          <cell r="H7">
            <v>47.942</v>
          </cell>
          <cell r="I7">
            <v>0.92500000000000004</v>
          </cell>
          <cell r="J7">
            <v>0.97099999999999997</v>
          </cell>
          <cell r="K7" t="str">
            <v>Job:  2013-0103 run 1 Kim</v>
          </cell>
        </row>
        <row r="8">
          <cell r="A8" t="str">
            <v>2013/05/06 10:20:49</v>
          </cell>
          <cell r="B8">
            <v>1</v>
          </cell>
          <cell r="C8" t="str">
            <v>junk20130078.11</v>
          </cell>
          <cell r="D8" t="str">
            <v>junk</v>
          </cell>
          <cell r="F8">
            <v>7</v>
          </cell>
          <cell r="G8">
            <v>2488</v>
          </cell>
          <cell r="H8">
            <v>48.037999999999997</v>
          </cell>
          <cell r="I8">
            <v>0.14399999999999999</v>
          </cell>
          <cell r="J8">
            <v>0.16900000000000001</v>
          </cell>
          <cell r="K8" t="str">
            <v>Job:  2013-0103 run 1 Kim</v>
          </cell>
        </row>
        <row r="9">
          <cell r="A9" t="str">
            <v>2013/05/06 10:20:49</v>
          </cell>
          <cell r="B9">
            <v>1</v>
          </cell>
          <cell r="C9" t="str">
            <v>junk20130078.11</v>
          </cell>
          <cell r="D9" t="str">
            <v>junk</v>
          </cell>
          <cell r="F9">
            <v>8</v>
          </cell>
          <cell r="G9">
            <v>2488</v>
          </cell>
          <cell r="H9">
            <v>48.043999999999997</v>
          </cell>
          <cell r="I9">
            <v>-4.5999999999999999E-2</v>
          </cell>
          <cell r="J9">
            <v>-1.7000000000000001E-2</v>
          </cell>
          <cell r="K9" t="str">
            <v>Job:  2013-0103 run 1 Kim</v>
          </cell>
        </row>
        <row r="10">
          <cell r="A10" t="str">
            <v>2013/05/06 10:43:02</v>
          </cell>
          <cell r="B10">
            <v>2</v>
          </cell>
          <cell r="C10" t="str">
            <v>junk20130078.12</v>
          </cell>
          <cell r="D10" t="str">
            <v>junk</v>
          </cell>
          <cell r="F10">
            <v>1</v>
          </cell>
          <cell r="G10">
            <v>2486</v>
          </cell>
          <cell r="H10">
            <v>47.984000000000002</v>
          </cell>
          <cell r="I10">
            <v>0.184</v>
          </cell>
          <cell r="J10">
            <v>0.161</v>
          </cell>
          <cell r="K10" t="str">
            <v>Helium Pressure: 1300</v>
          </cell>
        </row>
        <row r="11">
          <cell r="A11" t="str">
            <v>2013/05/06 10:43:02</v>
          </cell>
          <cell r="B11">
            <v>2</v>
          </cell>
          <cell r="C11" t="str">
            <v>junk20130078.12</v>
          </cell>
          <cell r="D11" t="str">
            <v>junk</v>
          </cell>
          <cell r="F11">
            <v>2</v>
          </cell>
          <cell r="G11">
            <v>2490</v>
          </cell>
          <cell r="H11">
            <v>72.659000000000006</v>
          </cell>
          <cell r="I11">
            <v>0</v>
          </cell>
          <cell r="J11">
            <v>0</v>
          </cell>
          <cell r="K11" t="str">
            <v>Helium Pressure: 1300</v>
          </cell>
        </row>
        <row r="12">
          <cell r="A12" t="str">
            <v>2013/05/06 10:43:02</v>
          </cell>
          <cell r="B12">
            <v>2</v>
          </cell>
          <cell r="C12" t="str">
            <v>junk20130078.12</v>
          </cell>
          <cell r="D12" t="str">
            <v>junk</v>
          </cell>
          <cell r="F12">
            <v>3</v>
          </cell>
          <cell r="G12">
            <v>2492</v>
          </cell>
          <cell r="H12">
            <v>48.078000000000003</v>
          </cell>
          <cell r="I12">
            <v>-3.6999999999999998E-2</v>
          </cell>
          <cell r="J12">
            <v>-6.5000000000000002E-2</v>
          </cell>
          <cell r="K12" t="str">
            <v>Helium Pressure: 1300</v>
          </cell>
        </row>
        <row r="13">
          <cell r="A13" t="str">
            <v>2013/05/06 10:43:02</v>
          </cell>
          <cell r="B13">
            <v>2</v>
          </cell>
          <cell r="C13" t="str">
            <v>junk20130078.12</v>
          </cell>
          <cell r="D13" t="str">
            <v>junk</v>
          </cell>
          <cell r="F13">
            <v>4</v>
          </cell>
          <cell r="G13">
            <v>199</v>
          </cell>
          <cell r="H13">
            <v>1.1200000000000001</v>
          </cell>
          <cell r="I13">
            <v>0.52900000000000003</v>
          </cell>
          <cell r="J13">
            <v>17.728000000000002</v>
          </cell>
          <cell r="K13" t="str">
            <v>Helium Pressure: 1300</v>
          </cell>
        </row>
        <row r="14">
          <cell r="A14" t="str">
            <v>2013/05/06 10:43:02</v>
          </cell>
          <cell r="B14">
            <v>2</v>
          </cell>
          <cell r="C14" t="str">
            <v>junk20130078.12</v>
          </cell>
          <cell r="D14" t="str">
            <v>junk</v>
          </cell>
          <cell r="F14">
            <v>5</v>
          </cell>
          <cell r="G14">
            <v>178</v>
          </cell>
          <cell r="H14">
            <v>0.998</v>
          </cell>
          <cell r="I14">
            <v>1.1759999999999999</v>
          </cell>
          <cell r="J14">
            <v>17.908000000000001</v>
          </cell>
          <cell r="K14" t="str">
            <v>Helium Pressure: 1300</v>
          </cell>
        </row>
        <row r="15">
          <cell r="A15" t="str">
            <v>2013/05/06 10:43:02</v>
          </cell>
          <cell r="B15">
            <v>2</v>
          </cell>
          <cell r="C15" t="str">
            <v>junk20130078.12</v>
          </cell>
          <cell r="D15" t="str">
            <v>junk</v>
          </cell>
          <cell r="F15">
            <v>6</v>
          </cell>
          <cell r="G15">
            <v>160</v>
          </cell>
          <cell r="H15">
            <v>0.89200000000000002</v>
          </cell>
          <cell r="I15">
            <v>1</v>
          </cell>
          <cell r="J15">
            <v>17.733000000000001</v>
          </cell>
          <cell r="K15" t="str">
            <v>Helium Pressure: 1300</v>
          </cell>
        </row>
        <row r="16">
          <cell r="A16" t="str">
            <v>2013/05/06 10:43:02</v>
          </cell>
          <cell r="B16">
            <v>2</v>
          </cell>
          <cell r="C16" t="str">
            <v>junk20130078.12</v>
          </cell>
          <cell r="D16" t="str">
            <v>junk</v>
          </cell>
          <cell r="F16">
            <v>7</v>
          </cell>
          <cell r="G16">
            <v>2476</v>
          </cell>
          <cell r="H16">
            <v>47.868000000000002</v>
          </cell>
          <cell r="I16">
            <v>1.0229999999999999</v>
          </cell>
          <cell r="J16">
            <v>0.995</v>
          </cell>
          <cell r="K16" t="str">
            <v>Helium Pressure: 1300</v>
          </cell>
        </row>
        <row r="17">
          <cell r="A17" t="str">
            <v>2013/05/06 10:43:02</v>
          </cell>
          <cell r="B17">
            <v>2</v>
          </cell>
          <cell r="C17" t="str">
            <v>junk20130078.12</v>
          </cell>
          <cell r="D17" t="str">
            <v>junk</v>
          </cell>
          <cell r="F17">
            <v>8</v>
          </cell>
          <cell r="G17">
            <v>2485</v>
          </cell>
          <cell r="H17">
            <v>47.935000000000002</v>
          </cell>
          <cell r="I17">
            <v>0.249</v>
          </cell>
          <cell r="J17">
            <v>0.23699999999999999</v>
          </cell>
          <cell r="K17" t="str">
            <v>Helium Pressure: 1300</v>
          </cell>
        </row>
        <row r="18">
          <cell r="A18" t="str">
            <v>2013/05/06 10:43:02</v>
          </cell>
          <cell r="B18">
            <v>2</v>
          </cell>
          <cell r="C18" t="str">
            <v>junk20130078.12</v>
          </cell>
          <cell r="D18" t="str">
            <v>junk</v>
          </cell>
          <cell r="F18">
            <v>9</v>
          </cell>
          <cell r="G18">
            <v>2484</v>
          </cell>
          <cell r="H18">
            <v>48.026000000000003</v>
          </cell>
          <cell r="I18">
            <v>6.3E-2</v>
          </cell>
          <cell r="J18">
            <v>4.2999999999999997E-2</v>
          </cell>
          <cell r="K18" t="str">
            <v>Helium Pressure: 1300</v>
          </cell>
        </row>
        <row r="19">
          <cell r="A19" t="str">
            <v>2013/05/06 11:05:13</v>
          </cell>
          <cell r="B19">
            <v>3</v>
          </cell>
          <cell r="D19" t="str">
            <v>NBS 120c</v>
          </cell>
          <cell r="E19" t="str">
            <v>0.436</v>
          </cell>
          <cell r="F19">
            <v>1</v>
          </cell>
          <cell r="G19">
            <v>2487</v>
          </cell>
          <cell r="H19">
            <v>47.973999999999997</v>
          </cell>
          <cell r="I19">
            <v>0.14099999999999999</v>
          </cell>
          <cell r="J19">
            <v>0.14499999999999999</v>
          </cell>
          <cell r="K19" t="str">
            <v>Baseline m44: 1</v>
          </cell>
        </row>
        <row r="20">
          <cell r="A20" t="str">
            <v>2013/05/06 11:05:13</v>
          </cell>
          <cell r="B20">
            <v>3</v>
          </cell>
          <cell r="D20" t="str">
            <v>NBS 120c</v>
          </cell>
          <cell r="E20" t="str">
            <v>0.436</v>
          </cell>
          <cell r="F20">
            <v>2</v>
          </cell>
          <cell r="G20">
            <v>2486</v>
          </cell>
          <cell r="H20">
            <v>72.623000000000005</v>
          </cell>
          <cell r="I20">
            <v>0</v>
          </cell>
          <cell r="J20">
            <v>0</v>
          </cell>
          <cell r="K20" t="str">
            <v>Baseline m44: 1</v>
          </cell>
        </row>
        <row r="21">
          <cell r="A21" t="str">
            <v>2013/05/06 11:05:13</v>
          </cell>
          <cell r="B21">
            <v>3</v>
          </cell>
          <cell r="D21" t="str">
            <v>NBS 120c</v>
          </cell>
          <cell r="E21" t="str">
            <v>0.436</v>
          </cell>
          <cell r="F21">
            <v>3</v>
          </cell>
          <cell r="G21">
            <v>2485</v>
          </cell>
          <cell r="H21">
            <v>48.018000000000001</v>
          </cell>
          <cell r="I21">
            <v>-5.3999999999999999E-2</v>
          </cell>
          <cell r="J21">
            <v>-6.3E-2</v>
          </cell>
          <cell r="K21" t="str">
            <v>Baseline m44: 1</v>
          </cell>
        </row>
        <row r="22">
          <cell r="A22" t="str">
            <v>2013/05/06 11:05:13</v>
          </cell>
          <cell r="B22">
            <v>3</v>
          </cell>
          <cell r="D22" t="str">
            <v>NBS 120c</v>
          </cell>
          <cell r="E22" t="str">
            <v>0.436</v>
          </cell>
          <cell r="F22">
            <v>4</v>
          </cell>
          <cell r="G22">
            <v>773</v>
          </cell>
          <cell r="H22">
            <v>4.26</v>
          </cell>
          <cell r="I22">
            <v>7.8120000000000003</v>
          </cell>
          <cell r="J22">
            <v>21.553999999999998</v>
          </cell>
          <cell r="K22" t="str">
            <v>Baseline m44: 1</v>
          </cell>
        </row>
        <row r="23">
          <cell r="A23" t="str">
            <v>2013/05/06 11:05:13</v>
          </cell>
          <cell r="B23">
            <v>3</v>
          </cell>
          <cell r="D23" t="str">
            <v>NBS 120c</v>
          </cell>
          <cell r="E23" t="str">
            <v>0.436</v>
          </cell>
          <cell r="F23">
            <v>5</v>
          </cell>
          <cell r="G23">
            <v>692</v>
          </cell>
          <cell r="H23">
            <v>3.8050000000000002</v>
          </cell>
          <cell r="I23">
            <v>7.9130000000000003</v>
          </cell>
          <cell r="J23">
            <v>21.797999999999998</v>
          </cell>
          <cell r="K23" t="str">
            <v>Baseline m44: 1</v>
          </cell>
        </row>
        <row r="24">
          <cell r="A24" t="str">
            <v>2013/05/06 11:05:13</v>
          </cell>
          <cell r="B24">
            <v>3</v>
          </cell>
          <cell r="D24" t="str">
            <v>NBS 120c</v>
          </cell>
          <cell r="E24" t="str">
            <v>0.436</v>
          </cell>
          <cell r="F24">
            <v>6</v>
          </cell>
          <cell r="G24">
            <v>618</v>
          </cell>
          <cell r="H24">
            <v>3.39</v>
          </cell>
          <cell r="I24">
            <v>8.3070000000000004</v>
          </cell>
          <cell r="J24">
            <v>21.923999999999999</v>
          </cell>
          <cell r="K24" t="str">
            <v>Baseline m44: 1</v>
          </cell>
        </row>
        <row r="25">
          <cell r="A25" t="str">
            <v>2013/05/06 11:05:13</v>
          </cell>
          <cell r="B25">
            <v>3</v>
          </cell>
          <cell r="D25" t="str">
            <v>NBS 120c</v>
          </cell>
          <cell r="E25" t="str">
            <v>0.436</v>
          </cell>
          <cell r="F25">
            <v>7</v>
          </cell>
          <cell r="G25">
            <v>549</v>
          </cell>
          <cell r="H25">
            <v>3.0089999999999999</v>
          </cell>
          <cell r="I25">
            <v>8.5020000000000007</v>
          </cell>
          <cell r="J25">
            <v>22.135000000000002</v>
          </cell>
          <cell r="K25" t="str">
            <v>Baseline m44: 1</v>
          </cell>
        </row>
        <row r="26">
          <cell r="A26" t="str">
            <v>2013/05/06 11:05:13</v>
          </cell>
          <cell r="B26">
            <v>3</v>
          </cell>
          <cell r="D26" t="str">
            <v>NBS 120c</v>
          </cell>
          <cell r="E26" t="str">
            <v>0.436</v>
          </cell>
          <cell r="F26">
            <v>8</v>
          </cell>
          <cell r="G26">
            <v>490</v>
          </cell>
          <cell r="H26">
            <v>2.673</v>
          </cell>
          <cell r="I26">
            <v>8.5820000000000007</v>
          </cell>
          <cell r="J26">
            <v>22.276</v>
          </cell>
          <cell r="K26" t="str">
            <v>Baseline m44: 1</v>
          </cell>
        </row>
        <row r="27">
          <cell r="A27" t="str">
            <v>2013/05/06 11:05:13</v>
          </cell>
          <cell r="B27">
            <v>3</v>
          </cell>
          <cell r="D27" t="str">
            <v>NBS 120c</v>
          </cell>
          <cell r="E27" t="str">
            <v>0.436</v>
          </cell>
          <cell r="F27">
            <v>9</v>
          </cell>
          <cell r="G27">
            <v>436</v>
          </cell>
          <cell r="H27">
            <v>2.3690000000000002</v>
          </cell>
          <cell r="I27">
            <v>9.07</v>
          </cell>
          <cell r="J27">
            <v>22.405000000000001</v>
          </cell>
          <cell r="K27" t="str">
            <v>Baseline m44: 1</v>
          </cell>
        </row>
        <row r="28">
          <cell r="A28" t="str">
            <v>2013/05/06 11:05:13</v>
          </cell>
          <cell r="B28">
            <v>3</v>
          </cell>
          <cell r="D28" t="str">
            <v>NBS 120c</v>
          </cell>
          <cell r="E28" t="str">
            <v>0.436</v>
          </cell>
          <cell r="F28">
            <v>10</v>
          </cell>
          <cell r="G28">
            <v>388</v>
          </cell>
          <cell r="H28">
            <v>2.1030000000000002</v>
          </cell>
          <cell r="I28">
            <v>9.1189999999999998</v>
          </cell>
          <cell r="J28">
            <v>22.632999999999999</v>
          </cell>
          <cell r="K28" t="str">
            <v>Baseline m44: 1</v>
          </cell>
        </row>
        <row r="29">
          <cell r="A29" t="str">
            <v>2013/05/06 11:05:13</v>
          </cell>
          <cell r="B29">
            <v>3</v>
          </cell>
          <cell r="D29" t="str">
            <v>NBS 120c</v>
          </cell>
          <cell r="E29" t="str">
            <v>0.436</v>
          </cell>
          <cell r="F29">
            <v>11</v>
          </cell>
          <cell r="G29">
            <v>2487</v>
          </cell>
          <cell r="H29">
            <v>47.905999999999999</v>
          </cell>
          <cell r="I29">
            <v>0.96799999999999997</v>
          </cell>
          <cell r="J29">
            <v>0.84699999999999998</v>
          </cell>
          <cell r="K29" t="str">
            <v>Baseline m44: 1</v>
          </cell>
        </row>
        <row r="30">
          <cell r="A30" t="str">
            <v>2013/05/06 11:05:13</v>
          </cell>
          <cell r="B30">
            <v>3</v>
          </cell>
          <cell r="D30" t="str">
            <v>NBS 120c</v>
          </cell>
          <cell r="E30" t="str">
            <v>0.436</v>
          </cell>
          <cell r="F30">
            <v>12</v>
          </cell>
          <cell r="G30">
            <v>2489</v>
          </cell>
          <cell r="H30">
            <v>48.066000000000003</v>
          </cell>
          <cell r="I30">
            <v>0.31900000000000001</v>
          </cell>
          <cell r="J30">
            <v>0.252</v>
          </cell>
          <cell r="K30" t="str">
            <v>Baseline m44: 1</v>
          </cell>
        </row>
        <row r="31">
          <cell r="A31" t="str">
            <v>2013/05/06 11:05:13</v>
          </cell>
          <cell r="B31">
            <v>3</v>
          </cell>
          <cell r="D31" t="str">
            <v>NBS 120c</v>
          </cell>
          <cell r="E31" t="str">
            <v>0.436</v>
          </cell>
          <cell r="F31">
            <v>13</v>
          </cell>
          <cell r="G31">
            <v>2493</v>
          </cell>
          <cell r="H31">
            <v>48.084000000000003</v>
          </cell>
          <cell r="I31">
            <v>0.13400000000000001</v>
          </cell>
          <cell r="J31">
            <v>0.111</v>
          </cell>
          <cell r="K31" t="str">
            <v>Baseline m44: 1</v>
          </cell>
        </row>
        <row r="32">
          <cell r="A32" t="str">
            <v>2013/05/06 11:27:25</v>
          </cell>
          <cell r="B32">
            <v>4</v>
          </cell>
          <cell r="D32" t="str">
            <v>NBS 120c</v>
          </cell>
          <cell r="E32" t="str">
            <v>1.073</v>
          </cell>
          <cell r="F32">
            <v>1</v>
          </cell>
          <cell r="G32">
            <v>2488</v>
          </cell>
          <cell r="H32">
            <v>48.040999999999997</v>
          </cell>
          <cell r="I32">
            <v>0.16</v>
          </cell>
          <cell r="J32">
            <v>0.108</v>
          </cell>
          <cell r="K32" t="str">
            <v>Baseline m45: 1</v>
          </cell>
        </row>
        <row r="33">
          <cell r="A33" t="str">
            <v>2013/05/06 11:27:25</v>
          </cell>
          <cell r="B33">
            <v>4</v>
          </cell>
          <cell r="D33" t="str">
            <v>NBS 120c</v>
          </cell>
          <cell r="E33" t="str">
            <v>1.073</v>
          </cell>
          <cell r="F33">
            <v>2</v>
          </cell>
          <cell r="G33">
            <v>2493</v>
          </cell>
          <cell r="H33">
            <v>72.697999999999993</v>
          </cell>
          <cell r="I33">
            <v>0</v>
          </cell>
          <cell r="J33">
            <v>0</v>
          </cell>
          <cell r="K33" t="str">
            <v>Baseline m45: 1</v>
          </cell>
        </row>
        <row r="34">
          <cell r="A34" t="str">
            <v>2013/05/06 11:27:25</v>
          </cell>
          <cell r="B34">
            <v>4</v>
          </cell>
          <cell r="D34" t="str">
            <v>NBS 120c</v>
          </cell>
          <cell r="E34" t="str">
            <v>1.073</v>
          </cell>
          <cell r="F34">
            <v>3</v>
          </cell>
          <cell r="G34">
            <v>2488</v>
          </cell>
          <cell r="H34">
            <v>48.115000000000002</v>
          </cell>
          <cell r="I34">
            <v>-5.8000000000000003E-2</v>
          </cell>
          <cell r="J34">
            <v>-5.7000000000000002E-2</v>
          </cell>
          <cell r="K34" t="str">
            <v>Baseline m45: 1</v>
          </cell>
        </row>
        <row r="35">
          <cell r="A35" t="str">
            <v>2013/05/06 11:27:25</v>
          </cell>
          <cell r="B35">
            <v>4</v>
          </cell>
          <cell r="D35" t="str">
            <v>NBS 120c</v>
          </cell>
          <cell r="E35" t="str">
            <v>1.073</v>
          </cell>
          <cell r="F35">
            <v>4</v>
          </cell>
          <cell r="G35">
            <v>1926</v>
          </cell>
          <cell r="H35">
            <v>10.494</v>
          </cell>
          <cell r="I35">
            <v>7.5839999999999996</v>
          </cell>
          <cell r="J35">
            <v>21.428000000000001</v>
          </cell>
          <cell r="K35" t="str">
            <v>Baseline m45: 1</v>
          </cell>
        </row>
        <row r="36">
          <cell r="A36" t="str">
            <v>2013/05/06 11:27:25</v>
          </cell>
          <cell r="B36">
            <v>4</v>
          </cell>
          <cell r="D36" t="str">
            <v>NBS 120c</v>
          </cell>
          <cell r="E36" t="str">
            <v>1.073</v>
          </cell>
          <cell r="F36">
            <v>5</v>
          </cell>
          <cell r="G36">
            <v>1719</v>
          </cell>
          <cell r="H36">
            <v>9.4369999999999994</v>
          </cell>
          <cell r="I36">
            <v>7.8120000000000003</v>
          </cell>
          <cell r="J36">
            <v>21.623000000000001</v>
          </cell>
          <cell r="K36" t="str">
            <v>Baseline m45: 1</v>
          </cell>
        </row>
        <row r="37">
          <cell r="A37" t="str">
            <v>2013/05/06 11:27:25</v>
          </cell>
          <cell r="B37">
            <v>4</v>
          </cell>
          <cell r="D37" t="str">
            <v>NBS 120c</v>
          </cell>
          <cell r="E37" t="str">
            <v>1.073</v>
          </cell>
          <cell r="F37">
            <v>6</v>
          </cell>
          <cell r="G37">
            <v>1524</v>
          </cell>
          <cell r="H37">
            <v>8.42</v>
          </cell>
          <cell r="I37">
            <v>7.9640000000000004</v>
          </cell>
          <cell r="J37">
            <v>21.684000000000001</v>
          </cell>
          <cell r="K37" t="str">
            <v>Baseline m45: 1</v>
          </cell>
        </row>
        <row r="38">
          <cell r="A38" t="str">
            <v>2013/05/06 11:27:25</v>
          </cell>
          <cell r="B38">
            <v>4</v>
          </cell>
          <cell r="D38" t="str">
            <v>NBS 120c</v>
          </cell>
          <cell r="E38" t="str">
            <v>1.073</v>
          </cell>
          <cell r="F38">
            <v>7</v>
          </cell>
          <cell r="G38">
            <v>1355</v>
          </cell>
          <cell r="H38">
            <v>7.5019999999999998</v>
          </cell>
          <cell r="I38">
            <v>8.0079999999999991</v>
          </cell>
          <cell r="J38">
            <v>22.045000000000002</v>
          </cell>
          <cell r="K38" t="str">
            <v>Baseline m45: 1</v>
          </cell>
        </row>
        <row r="39">
          <cell r="A39" t="str">
            <v>2013/05/06 11:27:25</v>
          </cell>
          <cell r="B39">
            <v>4</v>
          </cell>
          <cell r="D39" t="str">
            <v>NBS 120c</v>
          </cell>
          <cell r="E39" t="str">
            <v>1.073</v>
          </cell>
          <cell r="F39">
            <v>8</v>
          </cell>
          <cell r="G39">
            <v>1207</v>
          </cell>
          <cell r="H39">
            <v>6.66</v>
          </cell>
          <cell r="I39">
            <v>8.2119999999999997</v>
          </cell>
          <cell r="J39">
            <v>21.95</v>
          </cell>
          <cell r="K39" t="str">
            <v>Baseline m45: 1</v>
          </cell>
        </row>
        <row r="40">
          <cell r="A40" t="str">
            <v>2013/05/06 11:27:25</v>
          </cell>
          <cell r="B40">
            <v>4</v>
          </cell>
          <cell r="D40" t="str">
            <v>NBS 120c</v>
          </cell>
          <cell r="E40" t="str">
            <v>1.073</v>
          </cell>
          <cell r="F40">
            <v>9</v>
          </cell>
          <cell r="G40">
            <v>1079</v>
          </cell>
          <cell r="H40">
            <v>5.9269999999999996</v>
          </cell>
          <cell r="I40">
            <v>8.2609999999999992</v>
          </cell>
          <cell r="J40">
            <v>22.076000000000001</v>
          </cell>
          <cell r="K40" t="str">
            <v>Baseline m45: 1</v>
          </cell>
        </row>
        <row r="41">
          <cell r="A41" t="str">
            <v>2013/05/06 11:27:25</v>
          </cell>
          <cell r="B41">
            <v>4</v>
          </cell>
          <cell r="D41" t="str">
            <v>NBS 120c</v>
          </cell>
          <cell r="E41" t="str">
            <v>1.073</v>
          </cell>
          <cell r="F41">
            <v>10</v>
          </cell>
          <cell r="G41">
            <v>961</v>
          </cell>
          <cell r="H41">
            <v>5.2629999999999999</v>
          </cell>
          <cell r="I41">
            <v>8.4949999999999992</v>
          </cell>
          <cell r="J41">
            <v>22.225999999999999</v>
          </cell>
          <cell r="K41" t="str">
            <v>Baseline m45: 1</v>
          </cell>
        </row>
        <row r="42">
          <cell r="A42" t="str">
            <v>2013/05/06 11:27:25</v>
          </cell>
          <cell r="B42">
            <v>4</v>
          </cell>
          <cell r="D42" t="str">
            <v>NBS 120c</v>
          </cell>
          <cell r="E42" t="str">
            <v>1.073</v>
          </cell>
          <cell r="F42">
            <v>11</v>
          </cell>
          <cell r="G42">
            <v>2483</v>
          </cell>
          <cell r="H42">
            <v>47.911999999999999</v>
          </cell>
          <cell r="I42">
            <v>0.749</v>
          </cell>
          <cell r="J42">
            <v>0.65800000000000003</v>
          </cell>
          <cell r="K42" t="str">
            <v>Baseline m45: 1</v>
          </cell>
        </row>
        <row r="43">
          <cell r="A43" t="str">
            <v>2013/05/06 11:27:25</v>
          </cell>
          <cell r="B43">
            <v>4</v>
          </cell>
          <cell r="D43" t="str">
            <v>NBS 120c</v>
          </cell>
          <cell r="E43" t="str">
            <v>1.073</v>
          </cell>
          <cell r="F43">
            <v>12</v>
          </cell>
          <cell r="G43">
            <v>2487</v>
          </cell>
          <cell r="H43">
            <v>48.072000000000003</v>
          </cell>
          <cell r="I43">
            <v>0.27700000000000002</v>
          </cell>
          <cell r="J43">
            <v>0.22800000000000001</v>
          </cell>
          <cell r="K43" t="str">
            <v>Baseline m45: 1</v>
          </cell>
        </row>
        <row r="44">
          <cell r="A44" t="str">
            <v>2013/05/06 11:27:25</v>
          </cell>
          <cell r="B44">
            <v>4</v>
          </cell>
          <cell r="D44" t="str">
            <v>NBS 120c</v>
          </cell>
          <cell r="E44" t="str">
            <v>1.073</v>
          </cell>
          <cell r="F44">
            <v>13</v>
          </cell>
          <cell r="G44">
            <v>2486</v>
          </cell>
          <cell r="H44">
            <v>48.101999999999997</v>
          </cell>
          <cell r="I44">
            <v>0.10299999999999999</v>
          </cell>
          <cell r="J44">
            <v>0.104</v>
          </cell>
          <cell r="K44" t="str">
            <v>Baseline m45: 1</v>
          </cell>
        </row>
        <row r="45">
          <cell r="A45" t="str">
            <v>2013/05/06 11:49:37</v>
          </cell>
          <cell r="B45">
            <v>5</v>
          </cell>
          <cell r="D45" t="str">
            <v>NBS 120c</v>
          </cell>
          <cell r="E45" t="str">
            <v>2.026</v>
          </cell>
          <cell r="F45">
            <v>1</v>
          </cell>
          <cell r="G45">
            <v>2489</v>
          </cell>
          <cell r="H45">
            <v>48.036000000000001</v>
          </cell>
          <cell r="I45">
            <v>0.17599999999999999</v>
          </cell>
          <cell r="J45">
            <v>0.153</v>
          </cell>
          <cell r="K45" t="str">
            <v>Peak Center: 2.929</v>
          </cell>
        </row>
        <row r="46">
          <cell r="A46" t="str">
            <v>2013/05/06 11:49:37</v>
          </cell>
          <cell r="B46">
            <v>5</v>
          </cell>
          <cell r="D46" t="str">
            <v>NBS 120c</v>
          </cell>
          <cell r="E46" t="str">
            <v>2.026</v>
          </cell>
          <cell r="F46">
            <v>2</v>
          </cell>
          <cell r="G46">
            <v>2494</v>
          </cell>
          <cell r="H46">
            <v>72.751999999999995</v>
          </cell>
          <cell r="I46">
            <v>0</v>
          </cell>
          <cell r="J46">
            <v>0</v>
          </cell>
          <cell r="K46" t="str">
            <v>Peak Center: 2.929</v>
          </cell>
        </row>
        <row r="47">
          <cell r="A47" t="str">
            <v>2013/05/06 11:49:37</v>
          </cell>
          <cell r="B47">
            <v>5</v>
          </cell>
          <cell r="D47" t="str">
            <v>NBS 120c</v>
          </cell>
          <cell r="E47" t="str">
            <v>2.026</v>
          </cell>
          <cell r="F47">
            <v>3</v>
          </cell>
          <cell r="G47">
            <v>2487</v>
          </cell>
          <cell r="H47">
            <v>48.106000000000002</v>
          </cell>
          <cell r="I47">
            <v>-3.5999999999999997E-2</v>
          </cell>
          <cell r="J47">
            <v>-0.06</v>
          </cell>
          <cell r="K47" t="str">
            <v>Peak Center: 2.929</v>
          </cell>
        </row>
        <row r="48">
          <cell r="A48" t="str">
            <v>2013/05/06 11:49:37</v>
          </cell>
          <cell r="B48">
            <v>5</v>
          </cell>
          <cell r="D48" t="str">
            <v>NBS 120c</v>
          </cell>
          <cell r="E48" t="str">
            <v>2.026</v>
          </cell>
          <cell r="F48">
            <v>4</v>
          </cell>
          <cell r="G48">
            <v>3451</v>
          </cell>
          <cell r="H48">
            <v>19.047000000000001</v>
          </cell>
          <cell r="I48">
            <v>7.52</v>
          </cell>
          <cell r="J48">
            <v>21.292999999999999</v>
          </cell>
          <cell r="K48" t="str">
            <v>Peak Center: 2.929</v>
          </cell>
        </row>
        <row r="49">
          <cell r="A49" t="str">
            <v>2013/05/06 11:49:37</v>
          </cell>
          <cell r="B49">
            <v>5</v>
          </cell>
          <cell r="D49" t="str">
            <v>NBS 120c</v>
          </cell>
          <cell r="E49" t="str">
            <v>2.026</v>
          </cell>
          <cell r="F49">
            <v>5</v>
          </cell>
          <cell r="G49">
            <v>3162</v>
          </cell>
          <cell r="H49">
            <v>17.166</v>
          </cell>
          <cell r="I49">
            <v>7.6879999999999997</v>
          </cell>
          <cell r="J49">
            <v>21.481999999999999</v>
          </cell>
          <cell r="K49" t="str">
            <v>Peak Center: 2.929</v>
          </cell>
        </row>
        <row r="50">
          <cell r="A50" t="str">
            <v>2013/05/06 11:49:37</v>
          </cell>
          <cell r="B50">
            <v>5</v>
          </cell>
          <cell r="D50" t="str">
            <v>NBS 120c</v>
          </cell>
          <cell r="E50" t="str">
            <v>2.026</v>
          </cell>
          <cell r="F50">
            <v>6</v>
          </cell>
          <cell r="G50">
            <v>2852</v>
          </cell>
          <cell r="H50">
            <v>15.471</v>
          </cell>
          <cell r="I50">
            <v>7.718</v>
          </cell>
          <cell r="J50">
            <v>21.602</v>
          </cell>
          <cell r="K50" t="str">
            <v>Peak Center: 2.929</v>
          </cell>
        </row>
        <row r="51">
          <cell r="A51" t="str">
            <v>2013/05/06 11:49:37</v>
          </cell>
          <cell r="B51">
            <v>5</v>
          </cell>
          <cell r="D51" t="str">
            <v>NBS 120c</v>
          </cell>
          <cell r="E51" t="str">
            <v>2.026</v>
          </cell>
          <cell r="F51">
            <v>7</v>
          </cell>
          <cell r="G51">
            <v>2533</v>
          </cell>
          <cell r="H51">
            <v>13.87</v>
          </cell>
          <cell r="I51">
            <v>7.9210000000000003</v>
          </cell>
          <cell r="J51">
            <v>21.672999999999998</v>
          </cell>
          <cell r="K51" t="str">
            <v>Peak Center: 2.929</v>
          </cell>
        </row>
        <row r="52">
          <cell r="A52" t="str">
            <v>2013/05/06 11:49:37</v>
          </cell>
          <cell r="B52">
            <v>5</v>
          </cell>
          <cell r="D52" t="str">
            <v>NBS 120c</v>
          </cell>
          <cell r="E52" t="str">
            <v>2.026</v>
          </cell>
          <cell r="F52">
            <v>8</v>
          </cell>
          <cell r="G52">
            <v>2235</v>
          </cell>
          <cell r="H52">
            <v>12.353999999999999</v>
          </cell>
          <cell r="I52">
            <v>8.0670000000000002</v>
          </cell>
          <cell r="J52">
            <v>21.849</v>
          </cell>
          <cell r="K52" t="str">
            <v>Peak Center: 2.929</v>
          </cell>
        </row>
        <row r="53">
          <cell r="A53" t="str">
            <v>2013/05/06 11:49:37</v>
          </cell>
          <cell r="B53">
            <v>5</v>
          </cell>
          <cell r="D53" t="str">
            <v>NBS 120c</v>
          </cell>
          <cell r="E53" t="str">
            <v>2.026</v>
          </cell>
          <cell r="F53">
            <v>9</v>
          </cell>
          <cell r="G53">
            <v>1975</v>
          </cell>
          <cell r="H53">
            <v>10.968</v>
          </cell>
          <cell r="I53">
            <v>8.1869999999999994</v>
          </cell>
          <cell r="J53">
            <v>21.917000000000002</v>
          </cell>
          <cell r="K53" t="str">
            <v>Peak Center: 2.929</v>
          </cell>
        </row>
        <row r="54">
          <cell r="A54" t="str">
            <v>2013/05/06 11:49:37</v>
          </cell>
          <cell r="B54">
            <v>5</v>
          </cell>
          <cell r="D54" t="str">
            <v>NBS 120c</v>
          </cell>
          <cell r="E54" t="str">
            <v>2.026</v>
          </cell>
          <cell r="F54">
            <v>10</v>
          </cell>
          <cell r="G54">
            <v>1756</v>
          </cell>
          <cell r="H54">
            <v>9.734</v>
          </cell>
          <cell r="I54">
            <v>8.2210000000000001</v>
          </cell>
          <cell r="J54">
            <v>22.013999999999999</v>
          </cell>
          <cell r="K54" t="str">
            <v>Peak Center: 2.929</v>
          </cell>
        </row>
        <row r="55">
          <cell r="A55" t="str">
            <v>2013/05/06 11:49:37</v>
          </cell>
          <cell r="B55">
            <v>5</v>
          </cell>
          <cell r="D55" t="str">
            <v>NBS 120c</v>
          </cell>
          <cell r="E55" t="str">
            <v>2.026</v>
          </cell>
          <cell r="F55">
            <v>11</v>
          </cell>
          <cell r="G55">
            <v>2484</v>
          </cell>
          <cell r="H55">
            <v>47.951000000000001</v>
          </cell>
          <cell r="I55">
            <v>0.65600000000000003</v>
          </cell>
          <cell r="J55">
            <v>0.57399999999999995</v>
          </cell>
          <cell r="K55" t="str">
            <v>Peak Center: 2.929</v>
          </cell>
        </row>
        <row r="56">
          <cell r="A56" t="str">
            <v>2013/05/06 11:49:37</v>
          </cell>
          <cell r="B56">
            <v>5</v>
          </cell>
          <cell r="D56" t="str">
            <v>NBS 120c</v>
          </cell>
          <cell r="E56" t="str">
            <v>2.026</v>
          </cell>
          <cell r="F56">
            <v>12</v>
          </cell>
          <cell r="G56">
            <v>2488</v>
          </cell>
          <cell r="H56">
            <v>48.027000000000001</v>
          </cell>
          <cell r="I56">
            <v>0.251</v>
          </cell>
          <cell r="J56">
            <v>0.221</v>
          </cell>
          <cell r="K56" t="str">
            <v>Peak Center: 2.929</v>
          </cell>
        </row>
        <row r="57">
          <cell r="A57" t="str">
            <v>2013/05/06 11:49:37</v>
          </cell>
          <cell r="B57">
            <v>5</v>
          </cell>
          <cell r="D57" t="str">
            <v>NBS 120c</v>
          </cell>
          <cell r="E57" t="str">
            <v>2.026</v>
          </cell>
          <cell r="F57">
            <v>13</v>
          </cell>
          <cell r="G57">
            <v>2491</v>
          </cell>
          <cell r="H57">
            <v>48.104999999999997</v>
          </cell>
          <cell r="I57">
            <v>0.13600000000000001</v>
          </cell>
          <cell r="J57">
            <v>0.104</v>
          </cell>
          <cell r="K57" t="str">
            <v>Peak Center: 2.929</v>
          </cell>
        </row>
        <row r="58">
          <cell r="A58" t="str">
            <v>2013/05/06 12:11:49</v>
          </cell>
          <cell r="B58">
            <v>6</v>
          </cell>
          <cell r="D58" t="str">
            <v>NBS 120c</v>
          </cell>
          <cell r="E58" t="str">
            <v>3.153</v>
          </cell>
          <cell r="F58">
            <v>1</v>
          </cell>
          <cell r="G58">
            <v>2491</v>
          </cell>
          <cell r="H58">
            <v>48.064999999999998</v>
          </cell>
          <cell r="I58">
            <v>0.188</v>
          </cell>
          <cell r="J58">
            <v>0.08</v>
          </cell>
          <cell r="K58" t="str">
            <v>Machine Name: Bill</v>
          </cell>
        </row>
        <row r="59">
          <cell r="A59" t="str">
            <v>2013/05/06 12:11:49</v>
          </cell>
          <cell r="B59">
            <v>6</v>
          </cell>
          <cell r="D59" t="str">
            <v>NBS 120c</v>
          </cell>
          <cell r="E59" t="str">
            <v>3.153</v>
          </cell>
          <cell r="F59">
            <v>2</v>
          </cell>
          <cell r="G59">
            <v>2487</v>
          </cell>
          <cell r="H59">
            <v>72.712999999999994</v>
          </cell>
          <cell r="I59">
            <v>0</v>
          </cell>
          <cell r="J59">
            <v>0</v>
          </cell>
          <cell r="K59" t="str">
            <v>Machine Name: Bill</v>
          </cell>
        </row>
        <row r="60">
          <cell r="A60" t="str">
            <v>2013/05/06 12:11:49</v>
          </cell>
          <cell r="B60">
            <v>6</v>
          </cell>
          <cell r="D60" t="str">
            <v>NBS 120c</v>
          </cell>
          <cell r="E60" t="str">
            <v>3.153</v>
          </cell>
          <cell r="F60">
            <v>3</v>
          </cell>
          <cell r="G60">
            <v>2494</v>
          </cell>
          <cell r="H60">
            <v>48.158999999999999</v>
          </cell>
          <cell r="I60">
            <v>-8.5000000000000006E-2</v>
          </cell>
          <cell r="J60">
            <v>-0.10100000000000001</v>
          </cell>
          <cell r="K60" t="str">
            <v>Machine Name: Bill</v>
          </cell>
        </row>
        <row r="61">
          <cell r="A61" t="str">
            <v>2013/05/06 12:11:49</v>
          </cell>
          <cell r="B61">
            <v>6</v>
          </cell>
          <cell r="D61" t="str">
            <v>NBS 120c</v>
          </cell>
          <cell r="E61" t="str">
            <v>3.153</v>
          </cell>
          <cell r="F61">
            <v>4</v>
          </cell>
          <cell r="G61">
            <v>4565</v>
          </cell>
          <cell r="H61">
            <v>25.888000000000002</v>
          </cell>
          <cell r="I61">
            <v>7.3630000000000004</v>
          </cell>
          <cell r="J61">
            <v>21.204000000000001</v>
          </cell>
          <cell r="K61" t="str">
            <v>Machine Name: Bill</v>
          </cell>
        </row>
        <row r="62">
          <cell r="A62" t="str">
            <v>2013/05/06 12:11:49</v>
          </cell>
          <cell r="B62">
            <v>6</v>
          </cell>
          <cell r="D62" t="str">
            <v>NBS 120c</v>
          </cell>
          <cell r="E62" t="str">
            <v>3.153</v>
          </cell>
          <cell r="F62">
            <v>5</v>
          </cell>
          <cell r="G62">
            <v>4172</v>
          </cell>
          <cell r="H62">
            <v>23.364999999999998</v>
          </cell>
          <cell r="I62">
            <v>7.4930000000000003</v>
          </cell>
          <cell r="J62">
            <v>21.323</v>
          </cell>
          <cell r="K62" t="str">
            <v>Machine Name: Bill</v>
          </cell>
        </row>
        <row r="63">
          <cell r="A63" t="str">
            <v>2013/05/06 12:11:49</v>
          </cell>
          <cell r="B63">
            <v>6</v>
          </cell>
          <cell r="D63" t="str">
            <v>NBS 120c</v>
          </cell>
          <cell r="E63" t="str">
            <v>3.153</v>
          </cell>
          <cell r="F63">
            <v>6</v>
          </cell>
          <cell r="G63">
            <v>3786</v>
          </cell>
          <cell r="H63">
            <v>20.98</v>
          </cell>
          <cell r="I63">
            <v>7.5430000000000001</v>
          </cell>
          <cell r="J63">
            <v>21.411999999999999</v>
          </cell>
          <cell r="K63" t="str">
            <v>Machine Name: Bill</v>
          </cell>
        </row>
        <row r="64">
          <cell r="A64" t="str">
            <v>2013/05/06 12:11:49</v>
          </cell>
          <cell r="B64">
            <v>6</v>
          </cell>
          <cell r="D64" t="str">
            <v>NBS 120c</v>
          </cell>
          <cell r="E64" t="str">
            <v>3.153</v>
          </cell>
          <cell r="F64">
            <v>7</v>
          </cell>
          <cell r="G64">
            <v>3452</v>
          </cell>
          <cell r="H64">
            <v>18.86</v>
          </cell>
          <cell r="I64">
            <v>7.63</v>
          </cell>
          <cell r="J64">
            <v>21.562999999999999</v>
          </cell>
          <cell r="K64" t="str">
            <v>Machine Name: Bill</v>
          </cell>
        </row>
        <row r="65">
          <cell r="A65" t="str">
            <v>2013/05/06 12:11:49</v>
          </cell>
          <cell r="B65">
            <v>6</v>
          </cell>
          <cell r="D65" t="str">
            <v>NBS 120c</v>
          </cell>
          <cell r="E65" t="str">
            <v>3.153</v>
          </cell>
          <cell r="F65">
            <v>8</v>
          </cell>
          <cell r="G65">
            <v>3140</v>
          </cell>
          <cell r="H65">
            <v>17.024999999999999</v>
          </cell>
          <cell r="I65">
            <v>7.78</v>
          </cell>
          <cell r="J65">
            <v>21.654</v>
          </cell>
          <cell r="K65" t="str">
            <v>Machine Name: Bill</v>
          </cell>
        </row>
        <row r="66">
          <cell r="A66" t="str">
            <v>2013/05/06 12:11:49</v>
          </cell>
          <cell r="B66">
            <v>6</v>
          </cell>
          <cell r="D66" t="str">
            <v>NBS 120c</v>
          </cell>
          <cell r="E66" t="str">
            <v>3.153</v>
          </cell>
          <cell r="F66">
            <v>9</v>
          </cell>
          <cell r="G66">
            <v>2834</v>
          </cell>
          <cell r="H66">
            <v>15.391999999999999</v>
          </cell>
          <cell r="I66">
            <v>7.843</v>
          </cell>
          <cell r="J66">
            <v>21.718</v>
          </cell>
          <cell r="K66" t="str">
            <v>Machine Name: Bill</v>
          </cell>
        </row>
        <row r="67">
          <cell r="A67" t="str">
            <v>2013/05/06 12:11:49</v>
          </cell>
          <cell r="B67">
            <v>6</v>
          </cell>
          <cell r="D67" t="str">
            <v>NBS 120c</v>
          </cell>
          <cell r="E67" t="str">
            <v>3.153</v>
          </cell>
          <cell r="F67">
            <v>10</v>
          </cell>
          <cell r="G67">
            <v>2526</v>
          </cell>
          <cell r="H67">
            <v>13.875</v>
          </cell>
          <cell r="I67">
            <v>7.91</v>
          </cell>
          <cell r="J67">
            <v>21.835000000000001</v>
          </cell>
          <cell r="K67" t="str">
            <v>Machine Name: Bill</v>
          </cell>
        </row>
        <row r="68">
          <cell r="A68" t="str">
            <v>2013/05/06 12:11:49</v>
          </cell>
          <cell r="B68">
            <v>6</v>
          </cell>
          <cell r="D68" t="str">
            <v>NBS 120c</v>
          </cell>
          <cell r="E68" t="str">
            <v>3.153</v>
          </cell>
          <cell r="F68">
            <v>11</v>
          </cell>
          <cell r="G68">
            <v>2500</v>
          </cell>
          <cell r="H68">
            <v>48.273000000000003</v>
          </cell>
          <cell r="I68">
            <v>0.38700000000000001</v>
          </cell>
          <cell r="J68">
            <v>0.36299999999999999</v>
          </cell>
          <cell r="K68" t="str">
            <v>Machine Name: Bill</v>
          </cell>
        </row>
        <row r="69">
          <cell r="A69" t="str">
            <v>2013/05/06 12:11:49</v>
          </cell>
          <cell r="B69">
            <v>6</v>
          </cell>
          <cell r="D69" t="str">
            <v>NBS 120c</v>
          </cell>
          <cell r="E69" t="str">
            <v>3.153</v>
          </cell>
          <cell r="F69">
            <v>12</v>
          </cell>
          <cell r="G69">
            <v>2506</v>
          </cell>
          <cell r="H69">
            <v>48.405000000000001</v>
          </cell>
          <cell r="I69">
            <v>8.8999999999999996E-2</v>
          </cell>
          <cell r="J69">
            <v>0.06</v>
          </cell>
          <cell r="K69" t="str">
            <v>Machine Name: Bill</v>
          </cell>
        </row>
        <row r="70">
          <cell r="A70" t="str">
            <v>2013/05/06 12:11:49</v>
          </cell>
          <cell r="B70">
            <v>6</v>
          </cell>
          <cell r="D70" t="str">
            <v>NBS 120c</v>
          </cell>
          <cell r="E70" t="str">
            <v>3.153</v>
          </cell>
          <cell r="F70">
            <v>13</v>
          </cell>
          <cell r="G70">
            <v>2509</v>
          </cell>
          <cell r="H70">
            <v>48.411999999999999</v>
          </cell>
          <cell r="I70">
            <v>-1.6E-2</v>
          </cell>
          <cell r="J70">
            <v>-3.5999999999999997E-2</v>
          </cell>
          <cell r="K70" t="str">
            <v>Machine Name: Bill</v>
          </cell>
        </row>
        <row r="71">
          <cell r="A71" t="str">
            <v>2013/05/06 12:34:01</v>
          </cell>
          <cell r="B71">
            <v>7</v>
          </cell>
          <cell r="D71" t="str">
            <v>NBS 120c</v>
          </cell>
          <cell r="E71" t="str">
            <v>4.166</v>
          </cell>
          <cell r="F71">
            <v>1</v>
          </cell>
          <cell r="G71">
            <v>2510</v>
          </cell>
          <cell r="H71">
            <v>48.439</v>
          </cell>
          <cell r="I71">
            <v>0.14899999999999999</v>
          </cell>
          <cell r="J71">
            <v>0.13600000000000001</v>
          </cell>
          <cell r="K71" t="str">
            <v>Comments</v>
          </cell>
        </row>
        <row r="72">
          <cell r="A72" t="str">
            <v>2013/05/06 12:34:01</v>
          </cell>
          <cell r="B72">
            <v>7</v>
          </cell>
          <cell r="D72" t="str">
            <v>NBS 120c</v>
          </cell>
          <cell r="E72" t="str">
            <v>4.166</v>
          </cell>
          <cell r="F72">
            <v>2</v>
          </cell>
          <cell r="G72">
            <v>2517</v>
          </cell>
          <cell r="H72">
            <v>73.361999999999995</v>
          </cell>
          <cell r="I72">
            <v>0</v>
          </cell>
          <cell r="J72">
            <v>0</v>
          </cell>
          <cell r="K72" t="str">
            <v>Comments</v>
          </cell>
        </row>
        <row r="73">
          <cell r="A73" t="str">
            <v>2013/05/06 12:34:01</v>
          </cell>
          <cell r="B73">
            <v>7</v>
          </cell>
          <cell r="D73" t="str">
            <v>NBS 120c</v>
          </cell>
          <cell r="E73" t="str">
            <v>4.166</v>
          </cell>
          <cell r="F73">
            <v>3</v>
          </cell>
          <cell r="G73">
            <v>2514</v>
          </cell>
          <cell r="H73">
            <v>48.581000000000003</v>
          </cell>
          <cell r="I73">
            <v>-6.4000000000000001E-2</v>
          </cell>
          <cell r="J73">
            <v>-4.8000000000000001E-2</v>
          </cell>
          <cell r="K73" t="str">
            <v>Comments</v>
          </cell>
        </row>
        <row r="74">
          <cell r="A74" t="str">
            <v>2013/05/06 12:34:01</v>
          </cell>
          <cell r="B74">
            <v>7</v>
          </cell>
          <cell r="D74" t="str">
            <v>NBS 120c</v>
          </cell>
          <cell r="E74" t="str">
            <v>4.166</v>
          </cell>
          <cell r="F74">
            <v>4</v>
          </cell>
          <cell r="G74">
            <v>6446</v>
          </cell>
          <cell r="H74">
            <v>37.709000000000003</v>
          </cell>
          <cell r="I74">
            <v>7.077</v>
          </cell>
          <cell r="J74">
            <v>20.98</v>
          </cell>
          <cell r="K74" t="str">
            <v>Comments</v>
          </cell>
        </row>
        <row r="75">
          <cell r="A75" t="str">
            <v>2013/05/06 12:34:01</v>
          </cell>
          <cell r="B75">
            <v>7</v>
          </cell>
          <cell r="D75" t="str">
            <v>NBS 120c</v>
          </cell>
          <cell r="E75" t="str">
            <v>4.166</v>
          </cell>
          <cell r="F75">
            <v>5</v>
          </cell>
          <cell r="G75">
            <v>5927</v>
          </cell>
          <cell r="H75">
            <v>34.125</v>
          </cell>
          <cell r="I75">
            <v>7.2190000000000003</v>
          </cell>
          <cell r="J75">
            <v>21.141999999999999</v>
          </cell>
          <cell r="K75" t="str">
            <v>Comments</v>
          </cell>
        </row>
        <row r="76">
          <cell r="A76" t="str">
            <v>2013/05/06 12:34:01</v>
          </cell>
          <cell r="B76">
            <v>7</v>
          </cell>
          <cell r="D76" t="str">
            <v>NBS 120c</v>
          </cell>
          <cell r="E76" t="str">
            <v>4.166</v>
          </cell>
          <cell r="F76">
            <v>6</v>
          </cell>
          <cell r="G76">
            <v>5393</v>
          </cell>
          <cell r="H76">
            <v>30.698</v>
          </cell>
          <cell r="I76">
            <v>7.32</v>
          </cell>
          <cell r="J76">
            <v>21.251000000000001</v>
          </cell>
          <cell r="K76" t="str">
            <v>Comments</v>
          </cell>
        </row>
        <row r="77">
          <cell r="A77" t="str">
            <v>2013/05/06 12:34:01</v>
          </cell>
          <cell r="B77">
            <v>7</v>
          </cell>
          <cell r="D77" t="str">
            <v>NBS 120c</v>
          </cell>
          <cell r="E77" t="str">
            <v>4.166</v>
          </cell>
          <cell r="F77">
            <v>7</v>
          </cell>
          <cell r="G77">
            <v>4890</v>
          </cell>
          <cell r="H77">
            <v>27.571000000000002</v>
          </cell>
          <cell r="I77">
            <v>7.3769999999999998</v>
          </cell>
          <cell r="J77">
            <v>21.402000000000001</v>
          </cell>
          <cell r="K77" t="str">
            <v>Comments</v>
          </cell>
        </row>
        <row r="78">
          <cell r="A78" t="str">
            <v>2013/05/06 12:34:01</v>
          </cell>
          <cell r="B78">
            <v>7</v>
          </cell>
          <cell r="D78" t="str">
            <v>NBS 120c</v>
          </cell>
          <cell r="E78" t="str">
            <v>4.166</v>
          </cell>
          <cell r="F78">
            <v>8</v>
          </cell>
          <cell r="G78">
            <v>4422</v>
          </cell>
          <cell r="H78">
            <v>24.754000000000001</v>
          </cell>
          <cell r="I78">
            <v>7.4889999999999999</v>
          </cell>
          <cell r="J78">
            <v>21.56</v>
          </cell>
          <cell r="K78" t="str">
            <v>Comments</v>
          </cell>
        </row>
        <row r="79">
          <cell r="A79" t="str">
            <v>2013/05/06 12:34:01</v>
          </cell>
          <cell r="B79">
            <v>7</v>
          </cell>
          <cell r="D79" t="str">
            <v>NBS 120c</v>
          </cell>
          <cell r="E79" t="str">
            <v>4.166</v>
          </cell>
          <cell r="F79">
            <v>9</v>
          </cell>
          <cell r="G79">
            <v>3994</v>
          </cell>
          <cell r="H79">
            <v>22.187000000000001</v>
          </cell>
          <cell r="I79">
            <v>7.6079999999999997</v>
          </cell>
          <cell r="J79">
            <v>21.66</v>
          </cell>
          <cell r="K79" t="str">
            <v>Comments</v>
          </cell>
        </row>
        <row r="80">
          <cell r="A80" t="str">
            <v>2013/05/06 12:34:01</v>
          </cell>
          <cell r="B80">
            <v>7</v>
          </cell>
          <cell r="D80" t="str">
            <v>NBS 120c</v>
          </cell>
          <cell r="E80" t="str">
            <v>4.166</v>
          </cell>
          <cell r="F80">
            <v>10</v>
          </cell>
          <cell r="G80">
            <v>3627</v>
          </cell>
          <cell r="H80">
            <v>19.943999999999999</v>
          </cell>
          <cell r="I80">
            <v>7.6379999999999999</v>
          </cell>
          <cell r="J80">
            <v>21.756</v>
          </cell>
          <cell r="K80" t="str">
            <v>Comments</v>
          </cell>
        </row>
        <row r="81">
          <cell r="A81" t="str">
            <v>2013/05/06 12:34:01</v>
          </cell>
          <cell r="B81">
            <v>7</v>
          </cell>
          <cell r="D81" t="str">
            <v>NBS 120c</v>
          </cell>
          <cell r="E81" t="str">
            <v>4.166</v>
          </cell>
          <cell r="F81">
            <v>11</v>
          </cell>
          <cell r="G81">
            <v>2526</v>
          </cell>
          <cell r="H81">
            <v>48.737000000000002</v>
          </cell>
          <cell r="I81">
            <v>0.32600000000000001</v>
          </cell>
          <cell r="J81">
            <v>0.30499999999999999</v>
          </cell>
          <cell r="K81" t="str">
            <v>Comments</v>
          </cell>
        </row>
        <row r="82">
          <cell r="A82" t="str">
            <v>2013/05/06 12:34:01</v>
          </cell>
          <cell r="B82">
            <v>7</v>
          </cell>
          <cell r="D82" t="str">
            <v>NBS 120c</v>
          </cell>
          <cell r="E82" t="str">
            <v>4.166</v>
          </cell>
          <cell r="F82">
            <v>12</v>
          </cell>
          <cell r="G82">
            <v>2526</v>
          </cell>
          <cell r="H82">
            <v>48.860999999999997</v>
          </cell>
          <cell r="I82">
            <v>0.10100000000000001</v>
          </cell>
          <cell r="J82">
            <v>4.2999999999999997E-2</v>
          </cell>
          <cell r="K82" t="str">
            <v>Comments</v>
          </cell>
        </row>
        <row r="83">
          <cell r="A83" t="str">
            <v>2013/05/06 12:34:01</v>
          </cell>
          <cell r="B83">
            <v>7</v>
          </cell>
          <cell r="D83" t="str">
            <v>NBS 120c</v>
          </cell>
          <cell r="E83" t="str">
            <v>4.166</v>
          </cell>
          <cell r="F83">
            <v>13</v>
          </cell>
          <cell r="G83">
            <v>2530</v>
          </cell>
          <cell r="H83">
            <v>48.917999999999999</v>
          </cell>
          <cell r="I83">
            <v>-5.0000000000000001E-3</v>
          </cell>
          <cell r="J83">
            <v>-4.2999999999999997E-2</v>
          </cell>
          <cell r="K83" t="str">
            <v>Comments</v>
          </cell>
        </row>
        <row r="84">
          <cell r="A84" t="str">
            <v>2013/05/06 12:56:13</v>
          </cell>
          <cell r="B84">
            <v>8</v>
          </cell>
          <cell r="C84" t="str">
            <v>18-UWSIF-20130078.11</v>
          </cell>
          <cell r="D84" t="str">
            <v>18-UWSIF-</v>
          </cell>
          <cell r="E84" t="str">
            <v>0.201</v>
          </cell>
          <cell r="F84">
            <v>1</v>
          </cell>
          <cell r="G84">
            <v>2536</v>
          </cell>
          <cell r="H84">
            <v>48.956000000000003</v>
          </cell>
          <cell r="I84">
            <v>0.15</v>
          </cell>
          <cell r="J84">
            <v>0.20499999999999999</v>
          </cell>
          <cell r="K84" t="str">
            <v>Data Analyst:</v>
          </cell>
        </row>
        <row r="85">
          <cell r="A85" t="str">
            <v>2013/05/06 12:56:13</v>
          </cell>
          <cell r="B85">
            <v>8</v>
          </cell>
          <cell r="C85" t="str">
            <v>18-UWSIF-20130078.11</v>
          </cell>
          <cell r="D85" t="str">
            <v>18-UWSIF-</v>
          </cell>
          <cell r="E85" t="str">
            <v>0.201</v>
          </cell>
          <cell r="F85">
            <v>2</v>
          </cell>
          <cell r="G85">
            <v>2538</v>
          </cell>
          <cell r="H85">
            <v>74.114999999999995</v>
          </cell>
          <cell r="I85">
            <v>0</v>
          </cell>
          <cell r="J85">
            <v>0</v>
          </cell>
          <cell r="K85" t="str">
            <v>Data Analyst:</v>
          </cell>
        </row>
        <row r="86">
          <cell r="A86" t="str">
            <v>2013/05/06 12:56:13</v>
          </cell>
          <cell r="B86">
            <v>8</v>
          </cell>
          <cell r="C86" t="str">
            <v>18-UWSIF-20130078.11</v>
          </cell>
          <cell r="D86" t="str">
            <v>18-UWSIF-</v>
          </cell>
          <cell r="E86" t="str">
            <v>0.201</v>
          </cell>
          <cell r="F86">
            <v>3</v>
          </cell>
          <cell r="G86">
            <v>2539</v>
          </cell>
          <cell r="H86">
            <v>49.045999999999999</v>
          </cell>
          <cell r="I86">
            <v>-3.2000000000000001E-2</v>
          </cell>
          <cell r="J86">
            <v>2.8000000000000001E-2</v>
          </cell>
          <cell r="K86" t="str">
            <v>Data Analyst:</v>
          </cell>
        </row>
        <row r="87">
          <cell r="A87" t="str">
            <v>2013/05/06 12:56:13</v>
          </cell>
          <cell r="B87">
            <v>8</v>
          </cell>
          <cell r="C87" t="str">
            <v>18-UWSIF-20130078.11</v>
          </cell>
          <cell r="D87" t="str">
            <v>18-UWSIF-</v>
          </cell>
          <cell r="E87" t="str">
            <v>0.201</v>
          </cell>
          <cell r="F87">
            <v>4</v>
          </cell>
          <cell r="G87">
            <v>3931</v>
          </cell>
          <cell r="H87">
            <v>22.32</v>
          </cell>
          <cell r="I87">
            <v>16.523</v>
          </cell>
          <cell r="J87">
            <v>20.071999999999999</v>
          </cell>
          <cell r="K87" t="str">
            <v>Data Analyst:</v>
          </cell>
        </row>
        <row r="88">
          <cell r="A88" t="str">
            <v>2013/05/06 12:56:13</v>
          </cell>
          <cell r="B88">
            <v>8</v>
          </cell>
          <cell r="C88" t="str">
            <v>18-UWSIF-20130078.11</v>
          </cell>
          <cell r="D88" t="str">
            <v>18-UWSIF-</v>
          </cell>
          <cell r="E88" t="str">
            <v>0.201</v>
          </cell>
          <cell r="F88">
            <v>5</v>
          </cell>
          <cell r="G88">
            <v>3561</v>
          </cell>
          <cell r="H88">
            <v>20.055</v>
          </cell>
          <cell r="I88">
            <v>16.640999999999998</v>
          </cell>
          <cell r="J88">
            <v>20.202000000000002</v>
          </cell>
          <cell r="K88" t="str">
            <v>Data Analyst:</v>
          </cell>
        </row>
        <row r="89">
          <cell r="A89" t="str">
            <v>2013/05/06 12:56:13</v>
          </cell>
          <cell r="B89">
            <v>8</v>
          </cell>
          <cell r="C89" t="str">
            <v>18-UWSIF-20130078.11</v>
          </cell>
          <cell r="D89" t="str">
            <v>18-UWSIF-</v>
          </cell>
          <cell r="E89" t="str">
            <v>0.201</v>
          </cell>
          <cell r="F89">
            <v>6</v>
          </cell>
          <cell r="G89">
            <v>3205</v>
          </cell>
          <cell r="H89">
            <v>17.936</v>
          </cell>
          <cell r="I89">
            <v>16.756</v>
          </cell>
          <cell r="J89">
            <v>20.396999999999998</v>
          </cell>
          <cell r="K89" t="str">
            <v>Data Analyst:</v>
          </cell>
        </row>
        <row r="90">
          <cell r="A90" t="str">
            <v>2013/05/06 12:56:13</v>
          </cell>
          <cell r="B90">
            <v>8</v>
          </cell>
          <cell r="C90" t="str">
            <v>18-UWSIF-20130078.11</v>
          </cell>
          <cell r="D90" t="str">
            <v>18-UWSIF-</v>
          </cell>
          <cell r="E90" t="str">
            <v>0.201</v>
          </cell>
          <cell r="F90">
            <v>7</v>
          </cell>
          <cell r="G90">
            <v>2870</v>
          </cell>
          <cell r="H90">
            <v>16.015000000000001</v>
          </cell>
          <cell r="I90">
            <v>16.87</v>
          </cell>
          <cell r="J90">
            <v>20.411000000000001</v>
          </cell>
          <cell r="K90" t="str">
            <v>Data Analyst:</v>
          </cell>
        </row>
        <row r="91">
          <cell r="A91" t="str">
            <v>2013/05/06 12:56:13</v>
          </cell>
          <cell r="B91">
            <v>8</v>
          </cell>
          <cell r="C91" t="str">
            <v>18-UWSIF-20130078.11</v>
          </cell>
          <cell r="D91" t="str">
            <v>18-UWSIF-</v>
          </cell>
          <cell r="E91" t="str">
            <v>0.201</v>
          </cell>
          <cell r="F91">
            <v>8</v>
          </cell>
          <cell r="G91">
            <v>2573</v>
          </cell>
          <cell r="H91">
            <v>14.27</v>
          </cell>
          <cell r="I91">
            <v>17.007000000000001</v>
          </cell>
          <cell r="J91">
            <v>20.654</v>
          </cell>
          <cell r="K91" t="str">
            <v>Data Analyst:</v>
          </cell>
        </row>
        <row r="92">
          <cell r="A92" t="str">
            <v>2013/05/06 12:56:13</v>
          </cell>
          <cell r="B92">
            <v>8</v>
          </cell>
          <cell r="C92" t="str">
            <v>18-UWSIF-20130078.11</v>
          </cell>
          <cell r="D92" t="str">
            <v>18-UWSIF-</v>
          </cell>
          <cell r="E92" t="str">
            <v>0.201</v>
          </cell>
          <cell r="F92">
            <v>9</v>
          </cell>
          <cell r="G92">
            <v>2302</v>
          </cell>
          <cell r="H92">
            <v>12.712999999999999</v>
          </cell>
          <cell r="I92">
            <v>17.071000000000002</v>
          </cell>
          <cell r="J92">
            <v>20.728999999999999</v>
          </cell>
          <cell r="K92" t="str">
            <v>Data Analyst:</v>
          </cell>
        </row>
        <row r="93">
          <cell r="A93" t="str">
            <v>2013/05/06 12:56:13</v>
          </cell>
          <cell r="B93">
            <v>8</v>
          </cell>
          <cell r="C93" t="str">
            <v>18-UWSIF-20130078.11</v>
          </cell>
          <cell r="D93" t="str">
            <v>18-UWSIF-</v>
          </cell>
          <cell r="E93" t="str">
            <v>0.201</v>
          </cell>
          <cell r="F93">
            <v>10</v>
          </cell>
          <cell r="G93">
            <v>2056</v>
          </cell>
          <cell r="H93">
            <v>11.31</v>
          </cell>
          <cell r="I93">
            <v>17.190999999999999</v>
          </cell>
          <cell r="J93">
            <v>20.792000000000002</v>
          </cell>
          <cell r="K93" t="str">
            <v>Data Analyst:</v>
          </cell>
        </row>
        <row r="94">
          <cell r="A94" t="str">
            <v>2013/05/06 12:56:13</v>
          </cell>
          <cell r="B94">
            <v>8</v>
          </cell>
          <cell r="C94" t="str">
            <v>18-UWSIF-20130078.11</v>
          </cell>
          <cell r="D94" t="str">
            <v>18-UWSIF-</v>
          </cell>
          <cell r="E94" t="str">
            <v>0.201</v>
          </cell>
          <cell r="F94">
            <v>11</v>
          </cell>
          <cell r="G94">
            <v>2540</v>
          </cell>
          <cell r="H94">
            <v>48.941000000000003</v>
          </cell>
          <cell r="I94">
            <v>0.50800000000000001</v>
          </cell>
          <cell r="J94">
            <v>0.68600000000000005</v>
          </cell>
          <cell r="K94" t="str">
            <v>Data Analyst:</v>
          </cell>
        </row>
        <row r="95">
          <cell r="A95" t="str">
            <v>2013/05/06 12:56:13</v>
          </cell>
          <cell r="B95">
            <v>8</v>
          </cell>
          <cell r="C95" t="str">
            <v>18-UWSIF-20130078.11</v>
          </cell>
          <cell r="D95" t="str">
            <v>18-UWSIF-</v>
          </cell>
          <cell r="E95" t="str">
            <v>0.201</v>
          </cell>
          <cell r="F95">
            <v>12</v>
          </cell>
          <cell r="G95">
            <v>2536</v>
          </cell>
          <cell r="H95">
            <v>49.036000000000001</v>
          </cell>
          <cell r="I95">
            <v>0.189</v>
          </cell>
          <cell r="J95">
            <v>0.36099999999999999</v>
          </cell>
          <cell r="K95" t="str">
            <v>Data Analyst:</v>
          </cell>
        </row>
        <row r="96">
          <cell r="A96" t="str">
            <v>2013/05/06 12:56:13</v>
          </cell>
          <cell r="B96">
            <v>8</v>
          </cell>
          <cell r="C96" t="str">
            <v>18-UWSIF-20130078.11</v>
          </cell>
          <cell r="D96" t="str">
            <v>18-UWSIF-</v>
          </cell>
          <cell r="E96" t="str">
            <v>0.201</v>
          </cell>
          <cell r="F96">
            <v>13</v>
          </cell>
          <cell r="G96">
            <v>2535</v>
          </cell>
          <cell r="H96">
            <v>49.023000000000003</v>
          </cell>
          <cell r="I96">
            <v>7.1999999999999995E-2</v>
          </cell>
          <cell r="J96">
            <v>0.29899999999999999</v>
          </cell>
          <cell r="K96" t="str">
            <v>Data Analyst:</v>
          </cell>
        </row>
        <row r="97">
          <cell r="A97" t="str">
            <v>2013/05/06 13:18:25</v>
          </cell>
          <cell r="B97">
            <v>9</v>
          </cell>
          <cell r="C97" t="str">
            <v>18-UWSIF-20130078.12</v>
          </cell>
          <cell r="D97" t="str">
            <v>18-UWSIF-</v>
          </cell>
          <cell r="E97" t="str">
            <v>0.119</v>
          </cell>
          <cell r="F97">
            <v>1</v>
          </cell>
          <cell r="G97">
            <v>2534</v>
          </cell>
          <cell r="H97">
            <v>49.02</v>
          </cell>
          <cell r="I97">
            <v>0.16400000000000001</v>
          </cell>
          <cell r="J97">
            <v>0.127</v>
          </cell>
        </row>
        <row r="98">
          <cell r="A98" t="str">
            <v>2013/05/06 13:18:25</v>
          </cell>
          <cell r="B98">
            <v>9</v>
          </cell>
          <cell r="C98" t="str">
            <v>18-UWSIF-20130078.12</v>
          </cell>
          <cell r="D98" t="str">
            <v>18-UWSIF-</v>
          </cell>
          <cell r="E98" t="str">
            <v>0.119</v>
          </cell>
          <cell r="F98">
            <v>2</v>
          </cell>
          <cell r="G98">
            <v>2540</v>
          </cell>
          <cell r="H98">
            <v>74.201999999999998</v>
          </cell>
          <cell r="I98">
            <v>0</v>
          </cell>
          <cell r="J98">
            <v>0</v>
          </cell>
        </row>
        <row r="99">
          <cell r="A99" t="str">
            <v>2013/05/06 13:18:25</v>
          </cell>
          <cell r="B99">
            <v>9</v>
          </cell>
          <cell r="C99" t="str">
            <v>18-UWSIF-20130078.12</v>
          </cell>
          <cell r="D99" t="str">
            <v>18-UWSIF-</v>
          </cell>
          <cell r="E99" t="str">
            <v>0.119</v>
          </cell>
          <cell r="F99">
            <v>3</v>
          </cell>
          <cell r="G99">
            <v>2543</v>
          </cell>
          <cell r="H99">
            <v>49.094999999999999</v>
          </cell>
          <cell r="I99">
            <v>-4.1000000000000002E-2</v>
          </cell>
          <cell r="J99">
            <v>-4.9000000000000002E-2</v>
          </cell>
        </row>
        <row r="100">
          <cell r="A100" t="str">
            <v>2013/05/06 13:18:25</v>
          </cell>
          <cell r="B100">
            <v>9</v>
          </cell>
          <cell r="C100" t="str">
            <v>18-UWSIF-20130078.12</v>
          </cell>
          <cell r="D100" t="str">
            <v>18-UWSIF-</v>
          </cell>
          <cell r="E100" t="str">
            <v>0.119</v>
          </cell>
          <cell r="F100">
            <v>4</v>
          </cell>
          <cell r="G100">
            <v>2553</v>
          </cell>
          <cell r="H100">
            <v>13.867000000000001</v>
          </cell>
          <cell r="I100">
            <v>16.588000000000001</v>
          </cell>
          <cell r="J100">
            <v>19.831</v>
          </cell>
        </row>
        <row r="101">
          <cell r="A101" t="str">
            <v>2013/05/06 13:18:25</v>
          </cell>
          <cell r="B101">
            <v>9</v>
          </cell>
          <cell r="C101" t="str">
            <v>18-UWSIF-20130078.12</v>
          </cell>
          <cell r="D101" t="str">
            <v>18-UWSIF-</v>
          </cell>
          <cell r="E101" t="str">
            <v>0.119</v>
          </cell>
          <cell r="F101">
            <v>5</v>
          </cell>
          <cell r="G101">
            <v>2285</v>
          </cell>
          <cell r="H101">
            <v>12.48</v>
          </cell>
          <cell r="I101">
            <v>16.734999999999999</v>
          </cell>
          <cell r="J101">
            <v>19.997</v>
          </cell>
        </row>
        <row r="102">
          <cell r="A102" t="str">
            <v>2013/05/06 13:18:25</v>
          </cell>
          <cell r="B102">
            <v>9</v>
          </cell>
          <cell r="C102" t="str">
            <v>18-UWSIF-20130078.12</v>
          </cell>
          <cell r="D102" t="str">
            <v>18-UWSIF-</v>
          </cell>
          <cell r="E102" t="str">
            <v>0.119</v>
          </cell>
          <cell r="F102">
            <v>6</v>
          </cell>
          <cell r="G102">
            <v>2019</v>
          </cell>
          <cell r="H102">
            <v>11.144</v>
          </cell>
          <cell r="I102">
            <v>16.867999999999999</v>
          </cell>
          <cell r="J102">
            <v>20.108000000000001</v>
          </cell>
        </row>
        <row r="103">
          <cell r="A103" t="str">
            <v>2013/05/06 13:18:25</v>
          </cell>
          <cell r="B103">
            <v>9</v>
          </cell>
          <cell r="C103" t="str">
            <v>18-UWSIF-20130078.12</v>
          </cell>
          <cell r="D103" t="str">
            <v>18-UWSIF-</v>
          </cell>
          <cell r="E103" t="str">
            <v>0.119</v>
          </cell>
          <cell r="F103">
            <v>7</v>
          </cell>
          <cell r="G103">
            <v>1780</v>
          </cell>
          <cell r="H103">
            <v>9.8840000000000003</v>
          </cell>
          <cell r="I103">
            <v>16.934000000000001</v>
          </cell>
          <cell r="J103">
            <v>20.213999999999999</v>
          </cell>
        </row>
        <row r="104">
          <cell r="A104" t="str">
            <v>2013/05/06 13:18:25</v>
          </cell>
          <cell r="B104">
            <v>9</v>
          </cell>
          <cell r="C104" t="str">
            <v>18-UWSIF-20130078.12</v>
          </cell>
          <cell r="D104" t="str">
            <v>18-UWSIF-</v>
          </cell>
          <cell r="E104" t="str">
            <v>0.119</v>
          </cell>
          <cell r="F104">
            <v>8</v>
          </cell>
          <cell r="G104">
            <v>1579</v>
          </cell>
          <cell r="H104">
            <v>8.766</v>
          </cell>
          <cell r="I104">
            <v>17.260999999999999</v>
          </cell>
          <cell r="J104">
            <v>20.390999999999998</v>
          </cell>
        </row>
        <row r="105">
          <cell r="A105" t="str">
            <v>2013/05/06 13:18:25</v>
          </cell>
          <cell r="B105">
            <v>9</v>
          </cell>
          <cell r="C105" t="str">
            <v>18-UWSIF-20130078.12</v>
          </cell>
          <cell r="D105" t="str">
            <v>18-UWSIF-</v>
          </cell>
          <cell r="E105" t="str">
            <v>0.119</v>
          </cell>
          <cell r="F105">
            <v>9</v>
          </cell>
          <cell r="G105">
            <v>1402</v>
          </cell>
          <cell r="H105">
            <v>7.7590000000000003</v>
          </cell>
          <cell r="I105">
            <v>17.239999999999998</v>
          </cell>
          <cell r="J105">
            <v>20.545999999999999</v>
          </cell>
        </row>
        <row r="106">
          <cell r="A106" t="str">
            <v>2013/05/06 13:18:25</v>
          </cell>
          <cell r="B106">
            <v>9</v>
          </cell>
          <cell r="C106" t="str">
            <v>18-UWSIF-20130078.12</v>
          </cell>
          <cell r="D106" t="str">
            <v>18-UWSIF-</v>
          </cell>
          <cell r="E106" t="str">
            <v>0.119</v>
          </cell>
          <cell r="F106">
            <v>10</v>
          </cell>
          <cell r="G106">
            <v>1248</v>
          </cell>
          <cell r="H106">
            <v>6.88</v>
          </cell>
          <cell r="I106">
            <v>17.378</v>
          </cell>
          <cell r="J106">
            <v>20.718</v>
          </cell>
        </row>
        <row r="107">
          <cell r="A107" t="str">
            <v>2013/05/06 13:18:25</v>
          </cell>
          <cell r="B107">
            <v>9</v>
          </cell>
          <cell r="C107" t="str">
            <v>18-UWSIF-20130078.12</v>
          </cell>
          <cell r="D107" t="str">
            <v>18-UWSIF-</v>
          </cell>
          <cell r="E107" t="str">
            <v>0.119</v>
          </cell>
          <cell r="F107">
            <v>11</v>
          </cell>
          <cell r="G107">
            <v>2538</v>
          </cell>
          <cell r="H107">
            <v>48.829000000000001</v>
          </cell>
          <cell r="I107">
            <v>0.64300000000000002</v>
          </cell>
          <cell r="J107">
            <v>0.61299999999999999</v>
          </cell>
        </row>
        <row r="108">
          <cell r="A108" t="str">
            <v>2013/05/06 13:18:25</v>
          </cell>
          <cell r="B108">
            <v>9</v>
          </cell>
          <cell r="C108" t="str">
            <v>18-UWSIF-20130078.12</v>
          </cell>
          <cell r="D108" t="str">
            <v>18-UWSIF-</v>
          </cell>
          <cell r="E108" t="str">
            <v>0.119</v>
          </cell>
          <cell r="F108">
            <v>12</v>
          </cell>
          <cell r="G108">
            <v>2533</v>
          </cell>
          <cell r="H108">
            <v>48.930999999999997</v>
          </cell>
          <cell r="I108">
            <v>0.21</v>
          </cell>
          <cell r="J108">
            <v>0.19900000000000001</v>
          </cell>
        </row>
        <row r="109">
          <cell r="A109" t="str">
            <v>2013/05/06 13:18:25</v>
          </cell>
          <cell r="B109">
            <v>9</v>
          </cell>
          <cell r="C109" t="str">
            <v>18-UWSIF-20130078.12</v>
          </cell>
          <cell r="D109" t="str">
            <v>18-UWSIF-</v>
          </cell>
          <cell r="E109" t="str">
            <v>0.119</v>
          </cell>
          <cell r="F109">
            <v>13</v>
          </cell>
          <cell r="G109">
            <v>2535</v>
          </cell>
          <cell r="H109">
            <v>48.927</v>
          </cell>
          <cell r="I109">
            <v>6.2E-2</v>
          </cell>
          <cell r="J109">
            <v>0.09</v>
          </cell>
        </row>
        <row r="110">
          <cell r="A110" t="str">
            <v>2013/05/06 13:40:37</v>
          </cell>
          <cell r="B110">
            <v>10</v>
          </cell>
          <cell r="C110" t="str">
            <v>DIC 2020130078.11</v>
          </cell>
          <cell r="D110" t="str">
            <v>DIC 20</v>
          </cell>
          <cell r="F110">
            <v>1</v>
          </cell>
          <cell r="G110">
            <v>2536</v>
          </cell>
          <cell r="H110">
            <v>48.927999999999997</v>
          </cell>
          <cell r="I110">
            <v>0.151</v>
          </cell>
          <cell r="J110">
            <v>0.14099999999999999</v>
          </cell>
        </row>
        <row r="111">
          <cell r="A111" t="str">
            <v>2013/05/06 13:40:37</v>
          </cell>
          <cell r="B111">
            <v>10</v>
          </cell>
          <cell r="C111" t="str">
            <v>DIC 2020130078.11</v>
          </cell>
          <cell r="D111" t="str">
            <v>DIC 20</v>
          </cell>
          <cell r="F111">
            <v>2</v>
          </cell>
          <cell r="G111">
            <v>2531</v>
          </cell>
          <cell r="H111">
            <v>73.980999999999995</v>
          </cell>
          <cell r="I111">
            <v>0</v>
          </cell>
          <cell r="J111">
            <v>0</v>
          </cell>
        </row>
        <row r="112">
          <cell r="A112" t="str">
            <v>2013/05/06 13:40:37</v>
          </cell>
          <cell r="B112">
            <v>10</v>
          </cell>
          <cell r="C112" t="str">
            <v>DIC 2020130078.11</v>
          </cell>
          <cell r="D112" t="str">
            <v>DIC 20</v>
          </cell>
          <cell r="F112">
            <v>3</v>
          </cell>
          <cell r="G112">
            <v>2536</v>
          </cell>
          <cell r="H112">
            <v>48.954000000000001</v>
          </cell>
          <cell r="I112">
            <v>-6.9000000000000006E-2</v>
          </cell>
          <cell r="J112">
            <v>-3.5999999999999997E-2</v>
          </cell>
        </row>
        <row r="113">
          <cell r="A113" t="str">
            <v>2013/05/06 13:40:37</v>
          </cell>
          <cell r="B113">
            <v>10</v>
          </cell>
          <cell r="C113" t="str">
            <v>DIC 2020130078.11</v>
          </cell>
          <cell r="D113" t="str">
            <v>DIC 20</v>
          </cell>
          <cell r="F113">
            <v>4</v>
          </cell>
          <cell r="G113">
            <v>4080</v>
          </cell>
          <cell r="H113">
            <v>22.870999999999999</v>
          </cell>
          <cell r="I113">
            <v>9.2360000000000007</v>
          </cell>
          <cell r="J113">
            <v>6.6539999999999999</v>
          </cell>
        </row>
        <row r="114">
          <cell r="A114" t="str">
            <v>2013/05/06 13:40:37</v>
          </cell>
          <cell r="B114">
            <v>10</v>
          </cell>
          <cell r="C114" t="str">
            <v>DIC 2020130078.11</v>
          </cell>
          <cell r="D114" t="str">
            <v>DIC 20</v>
          </cell>
          <cell r="F114">
            <v>5</v>
          </cell>
          <cell r="G114">
            <v>3710</v>
          </cell>
          <cell r="H114">
            <v>20.417999999999999</v>
          </cell>
          <cell r="I114">
            <v>9.3030000000000008</v>
          </cell>
          <cell r="J114">
            <v>6.8129999999999997</v>
          </cell>
        </row>
        <row r="115">
          <cell r="A115" t="str">
            <v>2013/05/06 13:40:37</v>
          </cell>
          <cell r="B115">
            <v>10</v>
          </cell>
          <cell r="C115" t="str">
            <v>DIC 2020130078.11</v>
          </cell>
          <cell r="D115" t="str">
            <v>DIC 20</v>
          </cell>
          <cell r="F115">
            <v>6</v>
          </cell>
          <cell r="G115">
            <v>3353</v>
          </cell>
          <cell r="H115">
            <v>18.222999999999999</v>
          </cell>
          <cell r="I115">
            <v>9.4329999999999998</v>
          </cell>
          <cell r="J115">
            <v>6.95</v>
          </cell>
        </row>
        <row r="116">
          <cell r="A116" t="str">
            <v>2013/05/06 13:40:37</v>
          </cell>
          <cell r="B116">
            <v>10</v>
          </cell>
          <cell r="C116" t="str">
            <v>DIC 2020130078.11</v>
          </cell>
          <cell r="D116" t="str">
            <v>DIC 20</v>
          </cell>
          <cell r="F116">
            <v>7</v>
          </cell>
          <cell r="G116">
            <v>2994</v>
          </cell>
          <cell r="H116">
            <v>16.251999999999999</v>
          </cell>
          <cell r="I116">
            <v>9.5510000000000002</v>
          </cell>
          <cell r="J116">
            <v>7.0419999999999998</v>
          </cell>
        </row>
        <row r="117">
          <cell r="A117" t="str">
            <v>2013/05/06 13:40:37</v>
          </cell>
          <cell r="B117">
            <v>10</v>
          </cell>
          <cell r="C117" t="str">
            <v>DIC 2020130078.11</v>
          </cell>
          <cell r="D117" t="str">
            <v>DIC 20</v>
          </cell>
          <cell r="F117">
            <v>8</v>
          </cell>
          <cell r="G117">
            <v>2647</v>
          </cell>
          <cell r="H117">
            <v>14.465999999999999</v>
          </cell>
          <cell r="I117">
            <v>9.6300000000000008</v>
          </cell>
          <cell r="J117">
            <v>7.1429999999999998</v>
          </cell>
        </row>
        <row r="118">
          <cell r="A118" t="str">
            <v>2013/05/06 13:40:37</v>
          </cell>
          <cell r="B118">
            <v>10</v>
          </cell>
          <cell r="C118" t="str">
            <v>DIC 2020130078.11</v>
          </cell>
          <cell r="D118" t="str">
            <v>DIC 20</v>
          </cell>
          <cell r="F118">
            <v>9</v>
          </cell>
          <cell r="G118">
            <v>2323</v>
          </cell>
          <cell r="H118">
            <v>12.835000000000001</v>
          </cell>
          <cell r="I118">
            <v>9.7639999999999993</v>
          </cell>
          <cell r="J118">
            <v>7.1909999999999998</v>
          </cell>
        </row>
        <row r="119">
          <cell r="A119" t="str">
            <v>2013/05/06 13:40:37</v>
          </cell>
          <cell r="B119">
            <v>10</v>
          </cell>
          <cell r="C119" t="str">
            <v>DIC 2020130078.11</v>
          </cell>
          <cell r="D119" t="str">
            <v>DIC 20</v>
          </cell>
          <cell r="F119">
            <v>10</v>
          </cell>
          <cell r="G119">
            <v>2035</v>
          </cell>
          <cell r="H119">
            <v>11.32</v>
          </cell>
          <cell r="I119">
            <v>9.8919999999999995</v>
          </cell>
          <cell r="J119">
            <v>7.4260000000000002</v>
          </cell>
        </row>
        <row r="120">
          <cell r="A120" t="str">
            <v>2013/05/06 13:40:37</v>
          </cell>
          <cell r="B120">
            <v>10</v>
          </cell>
          <cell r="C120" t="str">
            <v>DIC 2020130078.11</v>
          </cell>
          <cell r="D120" t="str">
            <v>DIC 20</v>
          </cell>
          <cell r="F120">
            <v>11</v>
          </cell>
          <cell r="G120">
            <v>2532</v>
          </cell>
          <cell r="H120">
            <v>48.795999999999999</v>
          </cell>
          <cell r="I120">
            <v>0.49399999999999999</v>
          </cell>
          <cell r="J120">
            <v>0.48299999999999998</v>
          </cell>
        </row>
        <row r="121">
          <cell r="A121" t="str">
            <v>2013/05/06 13:40:37</v>
          </cell>
          <cell r="B121">
            <v>10</v>
          </cell>
          <cell r="C121" t="str">
            <v>DIC 2020130078.11</v>
          </cell>
          <cell r="D121" t="str">
            <v>DIC 20</v>
          </cell>
          <cell r="F121">
            <v>12</v>
          </cell>
          <cell r="G121">
            <v>2532</v>
          </cell>
          <cell r="H121">
            <v>48.872999999999998</v>
          </cell>
          <cell r="I121">
            <v>0.14299999999999999</v>
          </cell>
          <cell r="J121">
            <v>0.151</v>
          </cell>
        </row>
        <row r="122">
          <cell r="A122" t="str">
            <v>2013/05/06 13:40:37</v>
          </cell>
          <cell r="B122">
            <v>10</v>
          </cell>
          <cell r="C122" t="str">
            <v>DIC 2020130078.11</v>
          </cell>
          <cell r="D122" t="str">
            <v>DIC 20</v>
          </cell>
          <cell r="F122">
            <v>13</v>
          </cell>
          <cell r="G122">
            <v>2533</v>
          </cell>
          <cell r="H122">
            <v>48.935000000000002</v>
          </cell>
          <cell r="I122">
            <v>4.7E-2</v>
          </cell>
          <cell r="J122">
            <v>8.3000000000000004E-2</v>
          </cell>
        </row>
        <row r="123">
          <cell r="A123" t="str">
            <v>2013/05/06 14:02:49</v>
          </cell>
          <cell r="B123">
            <v>11</v>
          </cell>
          <cell r="C123" t="str">
            <v>DIC 2020130078.12</v>
          </cell>
          <cell r="D123" t="str">
            <v>DIC 20</v>
          </cell>
          <cell r="F123">
            <v>1</v>
          </cell>
          <cell r="G123">
            <v>2533</v>
          </cell>
          <cell r="H123">
            <v>48.862000000000002</v>
          </cell>
          <cell r="I123">
            <v>0.15</v>
          </cell>
          <cell r="J123">
            <v>0.11799999999999999</v>
          </cell>
        </row>
        <row r="124">
          <cell r="A124" t="str">
            <v>2013/05/06 14:02:49</v>
          </cell>
          <cell r="B124">
            <v>11</v>
          </cell>
          <cell r="C124" t="str">
            <v>DIC 2020130078.12</v>
          </cell>
          <cell r="D124" t="str">
            <v>DIC 20</v>
          </cell>
          <cell r="F124">
            <v>2</v>
          </cell>
          <cell r="G124">
            <v>2530</v>
          </cell>
          <cell r="H124">
            <v>73.947000000000003</v>
          </cell>
          <cell r="I124">
            <v>0</v>
          </cell>
          <cell r="J124">
            <v>0</v>
          </cell>
        </row>
        <row r="125">
          <cell r="A125" t="str">
            <v>2013/05/06 14:02:49</v>
          </cell>
          <cell r="B125">
            <v>11</v>
          </cell>
          <cell r="C125" t="str">
            <v>DIC 2020130078.12</v>
          </cell>
          <cell r="D125" t="str">
            <v>DIC 20</v>
          </cell>
          <cell r="F125">
            <v>3</v>
          </cell>
          <cell r="G125">
            <v>2534</v>
          </cell>
          <cell r="H125">
            <v>48.911000000000001</v>
          </cell>
          <cell r="I125">
            <v>-3.9E-2</v>
          </cell>
          <cell r="J125">
            <v>-0.03</v>
          </cell>
        </row>
        <row r="126">
          <cell r="A126" t="str">
            <v>2013/05/06 14:02:49</v>
          </cell>
          <cell r="B126">
            <v>11</v>
          </cell>
          <cell r="C126" t="str">
            <v>DIC 2020130078.12</v>
          </cell>
          <cell r="D126" t="str">
            <v>DIC 20</v>
          </cell>
          <cell r="F126">
            <v>4</v>
          </cell>
          <cell r="G126">
            <v>4012</v>
          </cell>
          <cell r="H126">
            <v>22.626000000000001</v>
          </cell>
          <cell r="I126">
            <v>9.218</v>
          </cell>
          <cell r="J126">
            <v>6.6630000000000003</v>
          </cell>
        </row>
        <row r="127">
          <cell r="A127" t="str">
            <v>2013/05/06 14:02:49</v>
          </cell>
          <cell r="B127">
            <v>11</v>
          </cell>
          <cell r="C127" t="str">
            <v>DIC 2020130078.12</v>
          </cell>
          <cell r="D127" t="str">
            <v>DIC 20</v>
          </cell>
          <cell r="F127">
            <v>5</v>
          </cell>
          <cell r="G127">
            <v>3618</v>
          </cell>
          <cell r="H127">
            <v>20.167999999999999</v>
          </cell>
          <cell r="I127">
            <v>9.3140000000000001</v>
          </cell>
          <cell r="J127">
            <v>6.7939999999999996</v>
          </cell>
        </row>
        <row r="128">
          <cell r="A128" t="str">
            <v>2013/05/06 14:02:49</v>
          </cell>
          <cell r="B128">
            <v>11</v>
          </cell>
          <cell r="C128" t="str">
            <v>DIC 2020130078.12</v>
          </cell>
          <cell r="D128" t="str">
            <v>DIC 20</v>
          </cell>
          <cell r="F128">
            <v>6</v>
          </cell>
          <cell r="G128">
            <v>3214</v>
          </cell>
          <cell r="H128">
            <v>17.823</v>
          </cell>
          <cell r="I128">
            <v>9.49</v>
          </cell>
          <cell r="J128">
            <v>6.89</v>
          </cell>
        </row>
        <row r="129">
          <cell r="A129" t="str">
            <v>2013/05/06 14:02:49</v>
          </cell>
          <cell r="B129">
            <v>11</v>
          </cell>
          <cell r="C129" t="str">
            <v>DIC 2020130078.12</v>
          </cell>
          <cell r="D129" t="str">
            <v>DIC 20</v>
          </cell>
          <cell r="F129">
            <v>7</v>
          </cell>
          <cell r="G129">
            <v>2856</v>
          </cell>
          <cell r="H129">
            <v>15.705</v>
          </cell>
          <cell r="I129">
            <v>9.5950000000000006</v>
          </cell>
          <cell r="J129">
            <v>7.0780000000000003</v>
          </cell>
        </row>
        <row r="130">
          <cell r="A130" t="str">
            <v>2013/05/06 14:02:49</v>
          </cell>
          <cell r="B130">
            <v>11</v>
          </cell>
          <cell r="C130" t="str">
            <v>DIC 2020130078.12</v>
          </cell>
          <cell r="D130" t="str">
            <v>DIC 20</v>
          </cell>
          <cell r="F130">
            <v>8</v>
          </cell>
          <cell r="G130">
            <v>2549</v>
          </cell>
          <cell r="H130">
            <v>13.875999999999999</v>
          </cell>
          <cell r="I130">
            <v>9.6419999999999995</v>
          </cell>
          <cell r="J130">
            <v>7.1760000000000002</v>
          </cell>
        </row>
        <row r="131">
          <cell r="A131" t="str">
            <v>2013/05/06 14:02:49</v>
          </cell>
          <cell r="B131">
            <v>11</v>
          </cell>
          <cell r="C131" t="str">
            <v>DIC 2020130078.12</v>
          </cell>
          <cell r="D131" t="str">
            <v>DIC 20</v>
          </cell>
          <cell r="F131">
            <v>9</v>
          </cell>
          <cell r="G131">
            <v>2282</v>
          </cell>
          <cell r="H131">
            <v>12.301</v>
          </cell>
          <cell r="I131">
            <v>9.891</v>
          </cell>
          <cell r="J131">
            <v>7.22</v>
          </cell>
        </row>
        <row r="132">
          <cell r="A132" t="str">
            <v>2013/05/06 14:02:49</v>
          </cell>
          <cell r="B132">
            <v>11</v>
          </cell>
          <cell r="C132" t="str">
            <v>DIC 2020130078.12</v>
          </cell>
          <cell r="D132" t="str">
            <v>DIC 20</v>
          </cell>
          <cell r="F132">
            <v>10</v>
          </cell>
          <cell r="G132">
            <v>2035</v>
          </cell>
          <cell r="H132">
            <v>10.949</v>
          </cell>
          <cell r="I132">
            <v>9.8160000000000007</v>
          </cell>
          <cell r="J132">
            <v>7.2949999999999999</v>
          </cell>
        </row>
        <row r="133">
          <cell r="A133" t="str">
            <v>2013/05/06 14:02:49</v>
          </cell>
          <cell r="B133">
            <v>11</v>
          </cell>
          <cell r="C133" t="str">
            <v>DIC 2020130078.12</v>
          </cell>
          <cell r="D133" t="str">
            <v>DIC 20</v>
          </cell>
          <cell r="F133">
            <v>11</v>
          </cell>
          <cell r="G133">
            <v>2530</v>
          </cell>
          <cell r="H133">
            <v>48.731000000000002</v>
          </cell>
          <cell r="I133">
            <v>0.55900000000000005</v>
          </cell>
          <cell r="J133">
            <v>0.47799999999999998</v>
          </cell>
        </row>
        <row r="134">
          <cell r="A134" t="str">
            <v>2013/05/06 14:02:49</v>
          </cell>
          <cell r="B134">
            <v>11</v>
          </cell>
          <cell r="C134" t="str">
            <v>DIC 2020130078.12</v>
          </cell>
          <cell r="D134" t="str">
            <v>DIC 20</v>
          </cell>
          <cell r="F134">
            <v>12</v>
          </cell>
          <cell r="G134">
            <v>2531</v>
          </cell>
          <cell r="H134">
            <v>48.866999999999997</v>
          </cell>
          <cell r="I134">
            <v>0.187</v>
          </cell>
          <cell r="J134">
            <v>0.21199999999999999</v>
          </cell>
        </row>
        <row r="135">
          <cell r="A135" t="str">
            <v>2013/05/06 14:02:49</v>
          </cell>
          <cell r="B135">
            <v>11</v>
          </cell>
          <cell r="C135" t="str">
            <v>DIC 2020130078.12</v>
          </cell>
          <cell r="D135" t="str">
            <v>DIC 20</v>
          </cell>
          <cell r="F135">
            <v>13</v>
          </cell>
          <cell r="G135">
            <v>2532</v>
          </cell>
          <cell r="H135">
            <v>48.905999999999999</v>
          </cell>
          <cell r="I135">
            <v>8.5999999999999993E-2</v>
          </cell>
          <cell r="J135">
            <v>0.10100000000000001</v>
          </cell>
        </row>
        <row r="136">
          <cell r="A136" t="str">
            <v>2013/05/06 14:25:01</v>
          </cell>
          <cell r="B136">
            <v>12</v>
          </cell>
          <cell r="C136" t="str">
            <v>06-UWSIF-20130078.11</v>
          </cell>
          <cell r="D136" t="str">
            <v>06-UWSIF-</v>
          </cell>
          <cell r="E136" t="str">
            <v>0.181</v>
          </cell>
          <cell r="F136">
            <v>1</v>
          </cell>
          <cell r="G136">
            <v>2528</v>
          </cell>
          <cell r="H136">
            <v>48.835000000000001</v>
          </cell>
          <cell r="I136">
            <v>0.16200000000000001</v>
          </cell>
          <cell r="J136">
            <v>0.16900000000000001</v>
          </cell>
        </row>
        <row r="137">
          <cell r="A137" t="str">
            <v>2013/05/06 14:25:01</v>
          </cell>
          <cell r="B137">
            <v>12</v>
          </cell>
          <cell r="C137" t="str">
            <v>06-UWSIF-20130078.11</v>
          </cell>
          <cell r="D137" t="str">
            <v>06-UWSIF-</v>
          </cell>
          <cell r="E137" t="str">
            <v>0.181</v>
          </cell>
          <cell r="F137">
            <v>2</v>
          </cell>
          <cell r="G137">
            <v>2533</v>
          </cell>
          <cell r="H137">
            <v>73.927999999999997</v>
          </cell>
          <cell r="I137">
            <v>0</v>
          </cell>
          <cell r="J137">
            <v>0</v>
          </cell>
        </row>
        <row r="138">
          <cell r="A138" t="str">
            <v>2013/05/06 14:25:01</v>
          </cell>
          <cell r="B138">
            <v>12</v>
          </cell>
          <cell r="C138" t="str">
            <v>06-UWSIF-20130078.11</v>
          </cell>
          <cell r="D138" t="str">
            <v>06-UWSIF-</v>
          </cell>
          <cell r="E138" t="str">
            <v>0.181</v>
          </cell>
          <cell r="F138">
            <v>3</v>
          </cell>
          <cell r="G138">
            <v>2530</v>
          </cell>
          <cell r="H138">
            <v>48.86</v>
          </cell>
          <cell r="I138">
            <v>-5.2999999999999999E-2</v>
          </cell>
          <cell r="J138">
            <v>-7.1999999999999995E-2</v>
          </cell>
        </row>
        <row r="139">
          <cell r="A139" t="str">
            <v>2013/05/06 14:25:01</v>
          </cell>
          <cell r="B139">
            <v>12</v>
          </cell>
          <cell r="C139" t="str">
            <v>06-UWSIF-20130078.11</v>
          </cell>
          <cell r="D139" t="str">
            <v>06-UWSIF-</v>
          </cell>
          <cell r="E139" t="str">
            <v>0.181</v>
          </cell>
          <cell r="F139">
            <v>4</v>
          </cell>
          <cell r="G139">
            <v>3847</v>
          </cell>
          <cell r="H139">
            <v>21.785</v>
          </cell>
          <cell r="I139">
            <v>2.1469999999999998</v>
          </cell>
          <cell r="J139">
            <v>-6.1349999999999998</v>
          </cell>
        </row>
        <row r="140">
          <cell r="A140" t="str">
            <v>2013/05/06 14:25:01</v>
          </cell>
          <cell r="B140">
            <v>12</v>
          </cell>
          <cell r="C140" t="str">
            <v>06-UWSIF-20130078.11</v>
          </cell>
          <cell r="D140" t="str">
            <v>06-UWSIF-</v>
          </cell>
          <cell r="E140" t="str">
            <v>0.181</v>
          </cell>
          <cell r="F140">
            <v>5</v>
          </cell>
          <cell r="G140">
            <v>3489</v>
          </cell>
          <cell r="H140">
            <v>19.515000000000001</v>
          </cell>
          <cell r="I140">
            <v>2.2629999999999999</v>
          </cell>
          <cell r="J140">
            <v>-6.04</v>
          </cell>
        </row>
        <row r="141">
          <cell r="A141" t="str">
            <v>2013/05/06 14:25:01</v>
          </cell>
          <cell r="B141">
            <v>12</v>
          </cell>
          <cell r="C141" t="str">
            <v>06-UWSIF-20130078.11</v>
          </cell>
          <cell r="D141" t="str">
            <v>06-UWSIF-</v>
          </cell>
          <cell r="E141" t="str">
            <v>0.181</v>
          </cell>
          <cell r="F141">
            <v>6</v>
          </cell>
          <cell r="G141">
            <v>3130</v>
          </cell>
          <cell r="H141">
            <v>17.39</v>
          </cell>
          <cell r="I141">
            <v>2.3719999999999999</v>
          </cell>
          <cell r="J141">
            <v>-5.83</v>
          </cell>
        </row>
        <row r="142">
          <cell r="A142" t="str">
            <v>2013/05/06 14:25:01</v>
          </cell>
          <cell r="B142">
            <v>12</v>
          </cell>
          <cell r="C142" t="str">
            <v>06-UWSIF-20130078.11</v>
          </cell>
          <cell r="D142" t="str">
            <v>06-UWSIF-</v>
          </cell>
          <cell r="E142" t="str">
            <v>0.181</v>
          </cell>
          <cell r="F142">
            <v>7</v>
          </cell>
          <cell r="G142">
            <v>2807</v>
          </cell>
          <cell r="H142">
            <v>15.509</v>
          </cell>
          <cell r="I142">
            <v>2.4489999999999998</v>
          </cell>
          <cell r="J142">
            <v>-5.7240000000000002</v>
          </cell>
        </row>
        <row r="143">
          <cell r="A143" t="str">
            <v>2013/05/06 14:25:01</v>
          </cell>
          <cell r="B143">
            <v>12</v>
          </cell>
          <cell r="C143" t="str">
            <v>06-UWSIF-20130078.11</v>
          </cell>
          <cell r="D143" t="str">
            <v>06-UWSIF-</v>
          </cell>
          <cell r="E143" t="str">
            <v>0.181</v>
          </cell>
          <cell r="F143">
            <v>8</v>
          </cell>
          <cell r="G143">
            <v>2501</v>
          </cell>
          <cell r="H143">
            <v>13.77</v>
          </cell>
          <cell r="I143">
            <v>2.6139999999999999</v>
          </cell>
          <cell r="J143">
            <v>-5.5890000000000004</v>
          </cell>
        </row>
        <row r="144">
          <cell r="A144" t="str">
            <v>2013/05/06 14:25:01</v>
          </cell>
          <cell r="B144">
            <v>12</v>
          </cell>
          <cell r="C144" t="str">
            <v>06-UWSIF-20130078.11</v>
          </cell>
          <cell r="D144" t="str">
            <v>06-UWSIF-</v>
          </cell>
          <cell r="E144" t="str">
            <v>0.181</v>
          </cell>
          <cell r="F144">
            <v>9</v>
          </cell>
          <cell r="G144">
            <v>2234</v>
          </cell>
          <cell r="H144">
            <v>12.244</v>
          </cell>
          <cell r="I144">
            <v>2.7679999999999998</v>
          </cell>
          <cell r="J144">
            <v>-5.4539999999999997</v>
          </cell>
        </row>
        <row r="145">
          <cell r="A145" t="str">
            <v>2013/05/06 14:25:01</v>
          </cell>
          <cell r="B145">
            <v>12</v>
          </cell>
          <cell r="C145" t="str">
            <v>06-UWSIF-20130078.11</v>
          </cell>
          <cell r="D145" t="str">
            <v>06-UWSIF-</v>
          </cell>
          <cell r="E145" t="str">
            <v>0.181</v>
          </cell>
          <cell r="F145">
            <v>10</v>
          </cell>
          <cell r="G145">
            <v>1998</v>
          </cell>
          <cell r="H145">
            <v>10.877000000000001</v>
          </cell>
          <cell r="I145">
            <v>2.7930000000000001</v>
          </cell>
          <cell r="J145">
            <v>-5.3810000000000002</v>
          </cell>
        </row>
        <row r="146">
          <cell r="A146" t="str">
            <v>2013/05/06 14:25:01</v>
          </cell>
          <cell r="B146">
            <v>12</v>
          </cell>
          <cell r="C146" t="str">
            <v>06-UWSIF-20130078.11</v>
          </cell>
          <cell r="D146" t="str">
            <v>06-UWSIF-</v>
          </cell>
          <cell r="E146" t="str">
            <v>0.181</v>
          </cell>
          <cell r="F146">
            <v>11</v>
          </cell>
          <cell r="G146">
            <v>2525</v>
          </cell>
          <cell r="H146">
            <v>48.667000000000002</v>
          </cell>
          <cell r="I146">
            <v>0.51400000000000001</v>
          </cell>
          <cell r="J146">
            <v>0.47</v>
          </cell>
        </row>
        <row r="147">
          <cell r="A147" t="str">
            <v>2013/05/06 14:25:01</v>
          </cell>
          <cell r="B147">
            <v>12</v>
          </cell>
          <cell r="C147" t="str">
            <v>06-UWSIF-20130078.11</v>
          </cell>
          <cell r="D147" t="str">
            <v>06-UWSIF-</v>
          </cell>
          <cell r="E147" t="str">
            <v>0.181</v>
          </cell>
          <cell r="F147">
            <v>12</v>
          </cell>
          <cell r="G147">
            <v>2521</v>
          </cell>
          <cell r="H147">
            <v>48.789000000000001</v>
          </cell>
          <cell r="I147">
            <v>0.14199999999999999</v>
          </cell>
          <cell r="J147">
            <v>0.153</v>
          </cell>
        </row>
        <row r="148">
          <cell r="A148" t="str">
            <v>2013/05/06 14:25:01</v>
          </cell>
          <cell r="B148">
            <v>12</v>
          </cell>
          <cell r="C148" t="str">
            <v>06-UWSIF-20130078.11</v>
          </cell>
          <cell r="D148" t="str">
            <v>06-UWSIF-</v>
          </cell>
          <cell r="E148" t="str">
            <v>0.181</v>
          </cell>
          <cell r="F148">
            <v>13</v>
          </cell>
          <cell r="G148">
            <v>2527</v>
          </cell>
          <cell r="H148">
            <v>48.792999999999999</v>
          </cell>
          <cell r="I148">
            <v>6.9000000000000006E-2</v>
          </cell>
          <cell r="J148">
            <v>4.8000000000000001E-2</v>
          </cell>
        </row>
        <row r="149">
          <cell r="A149" t="str">
            <v>2013/05/06 14:47:14</v>
          </cell>
          <cell r="B149">
            <v>13</v>
          </cell>
          <cell r="C149" t="str">
            <v>06-UWSIF-20130078.12</v>
          </cell>
          <cell r="D149" t="str">
            <v>06-UWSIF-</v>
          </cell>
          <cell r="E149" t="str">
            <v>0.204</v>
          </cell>
          <cell r="F149">
            <v>1</v>
          </cell>
          <cell r="G149">
            <v>2526</v>
          </cell>
          <cell r="H149">
            <v>48.77</v>
          </cell>
          <cell r="I149">
            <v>0.17</v>
          </cell>
          <cell r="J149">
            <v>0.16800000000000001</v>
          </cell>
        </row>
        <row r="150">
          <cell r="A150" t="str">
            <v>2013/05/06 14:47:14</v>
          </cell>
          <cell r="B150">
            <v>13</v>
          </cell>
          <cell r="C150" t="str">
            <v>06-UWSIF-20130078.12</v>
          </cell>
          <cell r="D150" t="str">
            <v>06-UWSIF-</v>
          </cell>
          <cell r="E150" t="str">
            <v>0.204</v>
          </cell>
          <cell r="F150">
            <v>2</v>
          </cell>
          <cell r="G150">
            <v>2527</v>
          </cell>
          <cell r="H150">
            <v>73.789000000000001</v>
          </cell>
          <cell r="I150">
            <v>0</v>
          </cell>
          <cell r="J150">
            <v>0</v>
          </cell>
        </row>
        <row r="151">
          <cell r="A151" t="str">
            <v>2013/05/06 14:47:14</v>
          </cell>
          <cell r="B151">
            <v>13</v>
          </cell>
          <cell r="C151" t="str">
            <v>06-UWSIF-20130078.12</v>
          </cell>
          <cell r="D151" t="str">
            <v>06-UWSIF-</v>
          </cell>
          <cell r="E151" t="str">
            <v>0.204</v>
          </cell>
          <cell r="F151">
            <v>3</v>
          </cell>
          <cell r="G151">
            <v>2527</v>
          </cell>
          <cell r="H151">
            <v>48.8</v>
          </cell>
          <cell r="I151">
            <v>-3.6999999999999998E-2</v>
          </cell>
          <cell r="J151">
            <v>-1.9E-2</v>
          </cell>
        </row>
        <row r="152">
          <cell r="A152" t="str">
            <v>2013/05/06 14:47:14</v>
          </cell>
          <cell r="B152">
            <v>13</v>
          </cell>
          <cell r="C152" t="str">
            <v>06-UWSIF-20130078.12</v>
          </cell>
          <cell r="D152" t="str">
            <v>06-UWSIF-</v>
          </cell>
          <cell r="E152" t="str">
            <v>0.204</v>
          </cell>
          <cell r="F152">
            <v>4</v>
          </cell>
          <cell r="G152">
            <v>4393</v>
          </cell>
          <cell r="H152">
            <v>24.846</v>
          </cell>
          <cell r="I152">
            <v>2.0489999999999999</v>
          </cell>
          <cell r="J152">
            <v>-6.19</v>
          </cell>
        </row>
        <row r="153">
          <cell r="A153" t="str">
            <v>2013/05/06 14:47:14</v>
          </cell>
          <cell r="B153">
            <v>13</v>
          </cell>
          <cell r="C153" t="str">
            <v>06-UWSIF-20130078.12</v>
          </cell>
          <cell r="D153" t="str">
            <v>06-UWSIF-</v>
          </cell>
          <cell r="E153" t="str">
            <v>0.204</v>
          </cell>
          <cell r="F153">
            <v>5</v>
          </cell>
          <cell r="G153">
            <v>3965</v>
          </cell>
          <cell r="H153">
            <v>22.358000000000001</v>
          </cell>
          <cell r="I153">
            <v>2.1869999999999998</v>
          </cell>
          <cell r="J153">
            <v>-6.0650000000000004</v>
          </cell>
        </row>
        <row r="154">
          <cell r="A154" t="str">
            <v>2013/05/06 14:47:14</v>
          </cell>
          <cell r="B154">
            <v>13</v>
          </cell>
          <cell r="C154" t="str">
            <v>06-UWSIF-20130078.12</v>
          </cell>
          <cell r="D154" t="str">
            <v>06-UWSIF-</v>
          </cell>
          <cell r="E154" t="str">
            <v>0.204</v>
          </cell>
          <cell r="F154">
            <v>6</v>
          </cell>
          <cell r="G154">
            <v>3564</v>
          </cell>
          <cell r="H154">
            <v>19.997</v>
          </cell>
          <cell r="I154">
            <v>2.234</v>
          </cell>
          <cell r="J154">
            <v>-5.9260000000000002</v>
          </cell>
        </row>
        <row r="155">
          <cell r="A155" t="str">
            <v>2013/05/06 14:47:14</v>
          </cell>
          <cell r="B155">
            <v>13</v>
          </cell>
          <cell r="C155" t="str">
            <v>06-UWSIF-20130078.12</v>
          </cell>
          <cell r="D155" t="str">
            <v>06-UWSIF-</v>
          </cell>
          <cell r="E155" t="str">
            <v>0.204</v>
          </cell>
          <cell r="F155">
            <v>7</v>
          </cell>
          <cell r="G155">
            <v>3199</v>
          </cell>
          <cell r="H155">
            <v>17.875</v>
          </cell>
          <cell r="I155">
            <v>2.371</v>
          </cell>
          <cell r="J155">
            <v>-5.8440000000000003</v>
          </cell>
        </row>
        <row r="156">
          <cell r="A156" t="str">
            <v>2013/05/06 14:47:14</v>
          </cell>
          <cell r="B156">
            <v>13</v>
          </cell>
          <cell r="C156" t="str">
            <v>06-UWSIF-20130078.12</v>
          </cell>
          <cell r="D156" t="str">
            <v>06-UWSIF-</v>
          </cell>
          <cell r="E156" t="str">
            <v>0.204</v>
          </cell>
          <cell r="F156">
            <v>8</v>
          </cell>
          <cell r="G156">
            <v>2869</v>
          </cell>
          <cell r="H156">
            <v>15.939</v>
          </cell>
          <cell r="I156">
            <v>2.448</v>
          </cell>
          <cell r="J156">
            <v>-5.6630000000000003</v>
          </cell>
        </row>
        <row r="157">
          <cell r="A157" t="str">
            <v>2013/05/06 14:47:14</v>
          </cell>
          <cell r="B157">
            <v>13</v>
          </cell>
          <cell r="C157" t="str">
            <v>06-UWSIF-20130078.12</v>
          </cell>
          <cell r="D157" t="str">
            <v>06-UWSIF-</v>
          </cell>
          <cell r="E157" t="str">
            <v>0.204</v>
          </cell>
          <cell r="F157">
            <v>9</v>
          </cell>
          <cell r="G157">
            <v>2567</v>
          </cell>
          <cell r="H157">
            <v>14.201000000000001</v>
          </cell>
          <cell r="I157">
            <v>2.6309999999999998</v>
          </cell>
          <cell r="J157">
            <v>-5.6219999999999999</v>
          </cell>
        </row>
        <row r="158">
          <cell r="A158" t="str">
            <v>2013/05/06 14:47:14</v>
          </cell>
          <cell r="B158">
            <v>13</v>
          </cell>
          <cell r="C158" t="str">
            <v>06-UWSIF-20130078.12</v>
          </cell>
          <cell r="D158" t="str">
            <v>06-UWSIF-</v>
          </cell>
          <cell r="E158" t="str">
            <v>0.204</v>
          </cell>
          <cell r="F158">
            <v>10</v>
          </cell>
          <cell r="G158">
            <v>2297</v>
          </cell>
          <cell r="H158">
            <v>12.64</v>
          </cell>
          <cell r="I158">
            <v>2.6480000000000001</v>
          </cell>
          <cell r="J158">
            <v>-5.5309999999999997</v>
          </cell>
        </row>
        <row r="159">
          <cell r="A159" t="str">
            <v>2013/05/06 14:47:14</v>
          </cell>
          <cell r="B159">
            <v>13</v>
          </cell>
          <cell r="C159" t="str">
            <v>06-UWSIF-20130078.12</v>
          </cell>
          <cell r="D159" t="str">
            <v>06-UWSIF-</v>
          </cell>
          <cell r="E159" t="str">
            <v>0.204</v>
          </cell>
          <cell r="F159">
            <v>11</v>
          </cell>
          <cell r="G159">
            <v>2518</v>
          </cell>
          <cell r="H159">
            <v>48.595999999999997</v>
          </cell>
          <cell r="I159">
            <v>0.47899999999999998</v>
          </cell>
          <cell r="J159">
            <v>0.48599999999999999</v>
          </cell>
        </row>
        <row r="160">
          <cell r="A160" t="str">
            <v>2013/05/06 14:47:14</v>
          </cell>
          <cell r="B160">
            <v>13</v>
          </cell>
          <cell r="C160" t="str">
            <v>06-UWSIF-20130078.12</v>
          </cell>
          <cell r="D160" t="str">
            <v>06-UWSIF-</v>
          </cell>
          <cell r="E160" t="str">
            <v>0.204</v>
          </cell>
          <cell r="F160">
            <v>12</v>
          </cell>
          <cell r="G160">
            <v>2520</v>
          </cell>
          <cell r="H160">
            <v>48.683999999999997</v>
          </cell>
          <cell r="I160">
            <v>0.14099999999999999</v>
          </cell>
          <cell r="J160">
            <v>0.16700000000000001</v>
          </cell>
        </row>
        <row r="161">
          <cell r="A161" t="str">
            <v>2013/05/06 14:47:14</v>
          </cell>
          <cell r="B161">
            <v>13</v>
          </cell>
          <cell r="C161" t="str">
            <v>06-UWSIF-20130078.12</v>
          </cell>
          <cell r="D161" t="str">
            <v>06-UWSIF-</v>
          </cell>
          <cell r="E161" t="str">
            <v>0.204</v>
          </cell>
          <cell r="F161">
            <v>13</v>
          </cell>
          <cell r="G161">
            <v>2527</v>
          </cell>
          <cell r="H161">
            <v>48.725000000000001</v>
          </cell>
          <cell r="I161">
            <v>5.3999999999999999E-2</v>
          </cell>
          <cell r="J161">
            <v>9.8000000000000004E-2</v>
          </cell>
        </row>
        <row r="162">
          <cell r="A162" t="str">
            <v>2013/05/06 15:09:28</v>
          </cell>
          <cell r="B162">
            <v>14</v>
          </cell>
          <cell r="D162" t="str">
            <v>204-UWSIF-</v>
          </cell>
          <cell r="F162">
            <v>1</v>
          </cell>
          <cell r="G162">
            <v>2526</v>
          </cell>
          <cell r="H162">
            <v>48.713999999999999</v>
          </cell>
          <cell r="I162">
            <v>0.16400000000000001</v>
          </cell>
          <cell r="J162">
            <v>0.107</v>
          </cell>
        </row>
        <row r="163">
          <cell r="A163" t="str">
            <v>2013/05/06 15:09:28</v>
          </cell>
          <cell r="B163">
            <v>14</v>
          </cell>
          <cell r="D163" t="str">
            <v>204-UWSIF-</v>
          </cell>
          <cell r="F163">
            <v>2</v>
          </cell>
          <cell r="G163">
            <v>2529</v>
          </cell>
          <cell r="H163">
            <v>73.649000000000001</v>
          </cell>
          <cell r="I163">
            <v>0</v>
          </cell>
          <cell r="J163">
            <v>0</v>
          </cell>
        </row>
        <row r="164">
          <cell r="A164" t="str">
            <v>2013/05/06 15:09:28</v>
          </cell>
          <cell r="B164">
            <v>14</v>
          </cell>
          <cell r="D164" t="str">
            <v>204-UWSIF-</v>
          </cell>
          <cell r="F164">
            <v>3</v>
          </cell>
          <cell r="G164">
            <v>2525</v>
          </cell>
          <cell r="H164">
            <v>48.753</v>
          </cell>
          <cell r="I164">
            <v>-7.3999999999999996E-2</v>
          </cell>
          <cell r="J164">
            <v>-7.0000000000000007E-2</v>
          </cell>
        </row>
        <row r="165">
          <cell r="A165" t="str">
            <v>2013/05/06 15:09:28</v>
          </cell>
          <cell r="B165">
            <v>14</v>
          </cell>
          <cell r="D165" t="str">
            <v>204-UWSIF-</v>
          </cell>
          <cell r="F165">
            <v>4</v>
          </cell>
          <cell r="G165">
            <v>1984</v>
          </cell>
          <cell r="H165">
            <v>11.853999999999999</v>
          </cell>
          <cell r="I165">
            <v>3.3610000000000002</v>
          </cell>
          <cell r="J165">
            <v>13.616</v>
          </cell>
        </row>
        <row r="166">
          <cell r="A166" t="str">
            <v>2013/05/06 15:09:28</v>
          </cell>
          <cell r="B166">
            <v>14</v>
          </cell>
          <cell r="D166" t="str">
            <v>204-UWSIF-</v>
          </cell>
          <cell r="F166">
            <v>5</v>
          </cell>
          <cell r="G166">
            <v>1804</v>
          </cell>
          <cell r="H166">
            <v>10.708</v>
          </cell>
          <cell r="I166">
            <v>3.609</v>
          </cell>
          <cell r="J166">
            <v>13.587</v>
          </cell>
        </row>
        <row r="167">
          <cell r="A167" t="str">
            <v>2013/05/06 15:09:28</v>
          </cell>
          <cell r="B167">
            <v>14</v>
          </cell>
          <cell r="D167" t="str">
            <v>204-UWSIF-</v>
          </cell>
          <cell r="F167">
            <v>6</v>
          </cell>
          <cell r="G167">
            <v>1615</v>
          </cell>
          <cell r="H167">
            <v>9.5969999999999995</v>
          </cell>
          <cell r="I167">
            <v>3.6819999999999999</v>
          </cell>
          <cell r="J167">
            <v>13.742000000000001</v>
          </cell>
        </row>
        <row r="168">
          <cell r="A168" t="str">
            <v>2013/05/06 15:09:28</v>
          </cell>
          <cell r="B168">
            <v>14</v>
          </cell>
          <cell r="D168" t="str">
            <v>204-UWSIF-</v>
          </cell>
          <cell r="F168">
            <v>7</v>
          </cell>
          <cell r="G168">
            <v>1440</v>
          </cell>
          <cell r="H168">
            <v>8.5779999999999994</v>
          </cell>
          <cell r="I168">
            <v>3.702</v>
          </cell>
          <cell r="J168">
            <v>13.859</v>
          </cell>
        </row>
        <row r="169">
          <cell r="A169" t="str">
            <v>2013/05/06 15:09:28</v>
          </cell>
          <cell r="B169">
            <v>14</v>
          </cell>
          <cell r="D169" t="str">
            <v>204-UWSIF-</v>
          </cell>
          <cell r="F169">
            <v>8</v>
          </cell>
          <cell r="G169">
            <v>1291</v>
          </cell>
          <cell r="H169">
            <v>7.6470000000000002</v>
          </cell>
          <cell r="I169">
            <v>3.8450000000000002</v>
          </cell>
          <cell r="J169">
            <v>13.912000000000001</v>
          </cell>
        </row>
        <row r="170">
          <cell r="A170" t="str">
            <v>2013/05/06 15:09:28</v>
          </cell>
          <cell r="B170">
            <v>14</v>
          </cell>
          <cell r="D170" t="str">
            <v>204-UWSIF-</v>
          </cell>
          <cell r="F170">
            <v>9</v>
          </cell>
          <cell r="G170">
            <v>1162</v>
          </cell>
          <cell r="H170">
            <v>6.8250000000000002</v>
          </cell>
          <cell r="I170">
            <v>4.0330000000000004</v>
          </cell>
          <cell r="J170">
            <v>14.04</v>
          </cell>
        </row>
        <row r="171">
          <cell r="A171" t="str">
            <v>2013/05/06 15:09:28</v>
          </cell>
          <cell r="B171">
            <v>14</v>
          </cell>
          <cell r="D171" t="str">
            <v>204-UWSIF-</v>
          </cell>
          <cell r="F171">
            <v>10</v>
          </cell>
          <cell r="G171">
            <v>1044</v>
          </cell>
          <cell r="H171">
            <v>6.0730000000000004</v>
          </cell>
          <cell r="I171">
            <v>3.8849999999999998</v>
          </cell>
          <cell r="J171">
            <v>14.244999999999999</v>
          </cell>
        </row>
        <row r="172">
          <cell r="A172" t="str">
            <v>2013/05/06 15:09:28</v>
          </cell>
          <cell r="B172">
            <v>14</v>
          </cell>
          <cell r="D172" t="str">
            <v>204-UWSIF-</v>
          </cell>
          <cell r="F172">
            <v>11</v>
          </cell>
          <cell r="G172">
            <v>2509</v>
          </cell>
          <cell r="H172">
            <v>48.44</v>
          </cell>
          <cell r="I172">
            <v>0.45</v>
          </cell>
          <cell r="J172">
            <v>0.505</v>
          </cell>
        </row>
        <row r="173">
          <cell r="A173" t="str">
            <v>2013/05/06 15:09:28</v>
          </cell>
          <cell r="B173">
            <v>14</v>
          </cell>
          <cell r="D173" t="str">
            <v>204-UWSIF-</v>
          </cell>
          <cell r="F173">
            <v>12</v>
          </cell>
          <cell r="G173">
            <v>2510</v>
          </cell>
          <cell r="H173">
            <v>48.460999999999999</v>
          </cell>
          <cell r="I173">
            <v>-2.5000000000000001E-2</v>
          </cell>
          <cell r="J173">
            <v>5.0999999999999997E-2</v>
          </cell>
        </row>
        <row r="174">
          <cell r="A174" t="str">
            <v>2013/05/06 15:09:28</v>
          </cell>
          <cell r="B174">
            <v>14</v>
          </cell>
          <cell r="D174" t="str">
            <v>204-UWSIF-</v>
          </cell>
          <cell r="F174">
            <v>13</v>
          </cell>
          <cell r="G174">
            <v>2511</v>
          </cell>
          <cell r="H174">
            <v>48.51</v>
          </cell>
          <cell r="I174">
            <v>-0.14599999999999999</v>
          </cell>
          <cell r="J174">
            <v>-0.114</v>
          </cell>
        </row>
        <row r="175">
          <cell r="A175" t="str">
            <v>2013/05/06 15:31:40</v>
          </cell>
          <cell r="B175">
            <v>15</v>
          </cell>
          <cell r="D175" t="str">
            <v>204-UWSIF-</v>
          </cell>
          <cell r="F175">
            <v>1</v>
          </cell>
          <cell r="G175">
            <v>2516</v>
          </cell>
          <cell r="H175">
            <v>48.588999999999999</v>
          </cell>
          <cell r="I175">
            <v>0.158</v>
          </cell>
          <cell r="J175">
            <v>0.17599999999999999</v>
          </cell>
        </row>
        <row r="176">
          <cell r="A176" t="str">
            <v>2013/05/06 15:31:40</v>
          </cell>
          <cell r="B176">
            <v>15</v>
          </cell>
          <cell r="D176" t="str">
            <v>204-UWSIF-</v>
          </cell>
          <cell r="F176">
            <v>2</v>
          </cell>
          <cell r="G176">
            <v>2514</v>
          </cell>
          <cell r="H176">
            <v>73.457999999999998</v>
          </cell>
          <cell r="I176">
            <v>0</v>
          </cell>
          <cell r="J176">
            <v>0</v>
          </cell>
        </row>
        <row r="177">
          <cell r="A177" t="str">
            <v>2013/05/06 15:31:40</v>
          </cell>
          <cell r="B177">
            <v>15</v>
          </cell>
          <cell r="D177" t="str">
            <v>204-UWSIF-</v>
          </cell>
          <cell r="F177">
            <v>3</v>
          </cell>
          <cell r="G177">
            <v>2517</v>
          </cell>
          <cell r="H177">
            <v>48.561999999999998</v>
          </cell>
          <cell r="I177">
            <v>-6.0999999999999999E-2</v>
          </cell>
          <cell r="J177">
            <v>-2.1999999999999999E-2</v>
          </cell>
        </row>
        <row r="178">
          <cell r="A178" t="str">
            <v>2013/05/06 15:31:40</v>
          </cell>
          <cell r="B178">
            <v>15</v>
          </cell>
          <cell r="D178" t="str">
            <v>204-UWSIF-</v>
          </cell>
          <cell r="F178">
            <v>4</v>
          </cell>
          <cell r="G178">
            <v>1922</v>
          </cell>
          <cell r="H178">
            <v>11.656000000000001</v>
          </cell>
          <cell r="I178">
            <v>3.4940000000000002</v>
          </cell>
          <cell r="J178">
            <v>13.689</v>
          </cell>
        </row>
        <row r="179">
          <cell r="A179" t="str">
            <v>2013/05/06 15:31:40</v>
          </cell>
          <cell r="B179">
            <v>15</v>
          </cell>
          <cell r="D179" t="str">
            <v>204-UWSIF-</v>
          </cell>
          <cell r="F179">
            <v>5</v>
          </cell>
          <cell r="G179">
            <v>1764</v>
          </cell>
          <cell r="H179">
            <v>10.47</v>
          </cell>
          <cell r="I179">
            <v>3.6560000000000001</v>
          </cell>
          <cell r="J179">
            <v>13.874000000000001</v>
          </cell>
        </row>
        <row r="180">
          <cell r="A180" t="str">
            <v>2013/05/06 15:31:40</v>
          </cell>
          <cell r="B180">
            <v>15</v>
          </cell>
          <cell r="D180" t="str">
            <v>204-UWSIF-</v>
          </cell>
          <cell r="F180">
            <v>6</v>
          </cell>
          <cell r="G180">
            <v>1613</v>
          </cell>
          <cell r="H180">
            <v>9.42</v>
          </cell>
          <cell r="I180">
            <v>3.738</v>
          </cell>
          <cell r="J180">
            <v>13.901</v>
          </cell>
        </row>
        <row r="181">
          <cell r="A181" t="str">
            <v>2013/05/06 15:31:40</v>
          </cell>
          <cell r="B181">
            <v>15</v>
          </cell>
          <cell r="D181" t="str">
            <v>204-UWSIF-</v>
          </cell>
          <cell r="F181">
            <v>7</v>
          </cell>
          <cell r="G181">
            <v>1461</v>
          </cell>
          <cell r="H181">
            <v>8.4640000000000004</v>
          </cell>
          <cell r="I181">
            <v>3.883</v>
          </cell>
          <cell r="J181">
            <v>13.973000000000001</v>
          </cell>
        </row>
        <row r="182">
          <cell r="A182" t="str">
            <v>2013/05/06 15:31:40</v>
          </cell>
          <cell r="B182">
            <v>15</v>
          </cell>
          <cell r="D182" t="str">
            <v>204-UWSIF-</v>
          </cell>
          <cell r="F182">
            <v>8</v>
          </cell>
          <cell r="G182">
            <v>1312</v>
          </cell>
          <cell r="H182">
            <v>7.6050000000000004</v>
          </cell>
          <cell r="I182">
            <v>4.0060000000000002</v>
          </cell>
          <cell r="J182">
            <v>14.148999999999999</v>
          </cell>
        </row>
        <row r="183">
          <cell r="A183" t="str">
            <v>2013/05/06 15:31:40</v>
          </cell>
          <cell r="B183">
            <v>15</v>
          </cell>
          <cell r="D183" t="str">
            <v>204-UWSIF-</v>
          </cell>
          <cell r="F183">
            <v>9</v>
          </cell>
          <cell r="G183">
            <v>1171</v>
          </cell>
          <cell r="H183">
            <v>6.8230000000000004</v>
          </cell>
          <cell r="I183">
            <v>3.9420000000000002</v>
          </cell>
          <cell r="J183">
            <v>14.148999999999999</v>
          </cell>
        </row>
        <row r="184">
          <cell r="A184" t="str">
            <v>2013/05/06 15:31:40</v>
          </cell>
          <cell r="B184">
            <v>15</v>
          </cell>
          <cell r="D184" t="str">
            <v>204-UWSIF-</v>
          </cell>
          <cell r="F184">
            <v>10</v>
          </cell>
          <cell r="G184">
            <v>1043</v>
          </cell>
          <cell r="H184">
            <v>6.0810000000000004</v>
          </cell>
          <cell r="I184">
            <v>4.157</v>
          </cell>
          <cell r="J184">
            <v>14.275</v>
          </cell>
        </row>
        <row r="185">
          <cell r="A185" t="str">
            <v>2013/05/06 15:31:40</v>
          </cell>
          <cell r="B185">
            <v>15</v>
          </cell>
          <cell r="D185" t="str">
            <v>204-UWSIF-</v>
          </cell>
          <cell r="F185">
            <v>11</v>
          </cell>
          <cell r="G185">
            <v>2506</v>
          </cell>
          <cell r="H185">
            <v>48.287999999999997</v>
          </cell>
          <cell r="I185">
            <v>0.61</v>
          </cell>
          <cell r="J185">
            <v>0.63900000000000001</v>
          </cell>
        </row>
        <row r="186">
          <cell r="A186" t="str">
            <v>2013/05/06 15:31:40</v>
          </cell>
          <cell r="B186">
            <v>15</v>
          </cell>
          <cell r="D186" t="str">
            <v>204-UWSIF-</v>
          </cell>
          <cell r="F186">
            <v>12</v>
          </cell>
          <cell r="G186">
            <v>2504</v>
          </cell>
          <cell r="H186">
            <v>48.401000000000003</v>
          </cell>
          <cell r="I186">
            <v>0.155</v>
          </cell>
          <cell r="J186">
            <v>0.218</v>
          </cell>
        </row>
        <row r="187">
          <cell r="A187" t="str">
            <v>2013/05/06 15:31:40</v>
          </cell>
          <cell r="B187">
            <v>15</v>
          </cell>
          <cell r="D187" t="str">
            <v>204-UWSIF-</v>
          </cell>
          <cell r="F187">
            <v>13</v>
          </cell>
          <cell r="G187">
            <v>2504</v>
          </cell>
          <cell r="H187">
            <v>48.399000000000001</v>
          </cell>
          <cell r="I187">
            <v>-8.0000000000000002E-3</v>
          </cell>
          <cell r="J187">
            <v>0.03</v>
          </cell>
        </row>
        <row r="188">
          <cell r="A188" t="str">
            <v>2013/05/06 15:53:52</v>
          </cell>
          <cell r="B188">
            <v>16</v>
          </cell>
          <cell r="D188" t="str">
            <v>203-UWSIF-</v>
          </cell>
          <cell r="F188">
            <v>1</v>
          </cell>
          <cell r="G188">
            <v>2514</v>
          </cell>
          <cell r="H188">
            <v>48.465000000000003</v>
          </cell>
          <cell r="I188">
            <v>0.14899999999999999</v>
          </cell>
          <cell r="J188">
            <v>0.106</v>
          </cell>
        </row>
        <row r="189">
          <cell r="A189" t="str">
            <v>2013/05/06 15:53:52</v>
          </cell>
          <cell r="B189">
            <v>16</v>
          </cell>
          <cell r="D189" t="str">
            <v>203-UWSIF-</v>
          </cell>
          <cell r="F189">
            <v>2</v>
          </cell>
          <cell r="G189">
            <v>2511</v>
          </cell>
          <cell r="H189">
            <v>73.361999999999995</v>
          </cell>
          <cell r="I189">
            <v>0</v>
          </cell>
          <cell r="J189">
            <v>0</v>
          </cell>
        </row>
        <row r="190">
          <cell r="A190" t="str">
            <v>2013/05/06 15:53:52</v>
          </cell>
          <cell r="B190">
            <v>16</v>
          </cell>
          <cell r="D190" t="str">
            <v>203-UWSIF-</v>
          </cell>
          <cell r="F190">
            <v>3</v>
          </cell>
          <cell r="G190">
            <v>2511</v>
          </cell>
          <cell r="H190">
            <v>48.515999999999998</v>
          </cell>
          <cell r="I190">
            <v>-4.2999999999999997E-2</v>
          </cell>
          <cell r="J190">
            <v>-0.06</v>
          </cell>
        </row>
        <row r="191">
          <cell r="A191" t="str">
            <v>2013/05/06 15:53:52</v>
          </cell>
          <cell r="B191">
            <v>16</v>
          </cell>
          <cell r="D191" t="str">
            <v>203-UWSIF-</v>
          </cell>
          <cell r="F191">
            <v>4</v>
          </cell>
          <cell r="G191">
            <v>1058</v>
          </cell>
          <cell r="H191">
            <v>6.4029999999999996</v>
          </cell>
          <cell r="I191">
            <v>10.247999999999999</v>
          </cell>
          <cell r="J191">
            <v>7.2110000000000003</v>
          </cell>
        </row>
        <row r="192">
          <cell r="A192" t="str">
            <v>2013/05/06 15:53:52</v>
          </cell>
          <cell r="B192">
            <v>16</v>
          </cell>
          <cell r="D192" t="str">
            <v>203-UWSIF-</v>
          </cell>
          <cell r="F192">
            <v>5</v>
          </cell>
          <cell r="G192">
            <v>954</v>
          </cell>
          <cell r="H192">
            <v>5.7009999999999996</v>
          </cell>
          <cell r="I192">
            <v>10.45</v>
          </cell>
          <cell r="J192">
            <v>7.3710000000000004</v>
          </cell>
        </row>
        <row r="193">
          <cell r="A193" t="str">
            <v>2013/05/06 15:53:52</v>
          </cell>
          <cell r="B193">
            <v>16</v>
          </cell>
          <cell r="D193" t="str">
            <v>203-UWSIF-</v>
          </cell>
          <cell r="F193">
            <v>6</v>
          </cell>
          <cell r="G193">
            <v>860</v>
          </cell>
          <cell r="H193">
            <v>5.0750000000000002</v>
          </cell>
          <cell r="I193">
            <v>10.444000000000001</v>
          </cell>
          <cell r="J193">
            <v>7.5890000000000004</v>
          </cell>
        </row>
        <row r="194">
          <cell r="A194" t="str">
            <v>2013/05/06 15:53:52</v>
          </cell>
          <cell r="B194">
            <v>16</v>
          </cell>
          <cell r="D194" t="str">
            <v>203-UWSIF-</v>
          </cell>
          <cell r="F194">
            <v>7</v>
          </cell>
          <cell r="G194">
            <v>777</v>
          </cell>
          <cell r="H194">
            <v>4.5309999999999997</v>
          </cell>
          <cell r="I194">
            <v>10.691000000000001</v>
          </cell>
          <cell r="J194">
            <v>7.5119999999999996</v>
          </cell>
        </row>
        <row r="195">
          <cell r="A195" t="str">
            <v>2013/05/06 15:53:52</v>
          </cell>
          <cell r="B195">
            <v>16</v>
          </cell>
          <cell r="D195" t="str">
            <v>203-UWSIF-</v>
          </cell>
          <cell r="F195">
            <v>8</v>
          </cell>
          <cell r="G195">
            <v>708</v>
          </cell>
          <cell r="H195">
            <v>4.0510000000000002</v>
          </cell>
          <cell r="I195">
            <v>10.893000000000001</v>
          </cell>
          <cell r="J195">
            <v>7.6390000000000002</v>
          </cell>
        </row>
        <row r="196">
          <cell r="A196" t="str">
            <v>2013/05/06 15:53:52</v>
          </cell>
          <cell r="B196">
            <v>16</v>
          </cell>
          <cell r="D196" t="str">
            <v>203-UWSIF-</v>
          </cell>
          <cell r="F196">
            <v>9</v>
          </cell>
          <cell r="G196">
            <v>645</v>
          </cell>
          <cell r="H196">
            <v>3.6459999999999999</v>
          </cell>
          <cell r="I196">
            <v>11.010999999999999</v>
          </cell>
          <cell r="J196">
            <v>7.8659999999999997</v>
          </cell>
        </row>
        <row r="197">
          <cell r="A197" t="str">
            <v>2013/05/06 15:53:52</v>
          </cell>
          <cell r="B197">
            <v>16</v>
          </cell>
          <cell r="D197" t="str">
            <v>203-UWSIF-</v>
          </cell>
          <cell r="F197">
            <v>10</v>
          </cell>
          <cell r="G197">
            <v>584</v>
          </cell>
          <cell r="H197">
            <v>3.2789999999999999</v>
          </cell>
          <cell r="I197">
            <v>10.96</v>
          </cell>
          <cell r="J197">
            <v>7.9470000000000001</v>
          </cell>
        </row>
        <row r="198">
          <cell r="A198" t="str">
            <v>2013/05/06 15:53:52</v>
          </cell>
          <cell r="B198">
            <v>16</v>
          </cell>
          <cell r="D198" t="str">
            <v>203-UWSIF-</v>
          </cell>
          <cell r="F198">
            <v>11</v>
          </cell>
          <cell r="G198">
            <v>2499</v>
          </cell>
          <cell r="H198">
            <v>48.24</v>
          </cell>
          <cell r="I198">
            <v>0.78800000000000003</v>
          </cell>
          <cell r="J198">
            <v>0.77800000000000002</v>
          </cell>
        </row>
        <row r="199">
          <cell r="A199" t="str">
            <v>2013/05/06 15:53:52</v>
          </cell>
          <cell r="B199">
            <v>16</v>
          </cell>
          <cell r="D199" t="str">
            <v>203-UWSIF-</v>
          </cell>
          <cell r="F199">
            <v>12</v>
          </cell>
          <cell r="G199">
            <v>2503</v>
          </cell>
          <cell r="H199">
            <v>48.338999999999999</v>
          </cell>
          <cell r="I199">
            <v>0.22</v>
          </cell>
          <cell r="J199">
            <v>0.26</v>
          </cell>
        </row>
        <row r="200">
          <cell r="A200" t="str">
            <v>2013/05/06 15:53:52</v>
          </cell>
          <cell r="B200">
            <v>16</v>
          </cell>
          <cell r="D200" t="str">
            <v>203-UWSIF-</v>
          </cell>
          <cell r="F200">
            <v>13</v>
          </cell>
          <cell r="G200">
            <v>2504</v>
          </cell>
          <cell r="H200">
            <v>48.38</v>
          </cell>
          <cell r="I200">
            <v>6.7000000000000004E-2</v>
          </cell>
          <cell r="J200">
            <v>7.6999999999999999E-2</v>
          </cell>
        </row>
        <row r="201">
          <cell r="A201" t="str">
            <v>2013/05/06 16:16:04</v>
          </cell>
          <cell r="B201">
            <v>17</v>
          </cell>
          <cell r="D201" t="str">
            <v>203-UWSIF-</v>
          </cell>
          <cell r="F201">
            <v>1</v>
          </cell>
          <cell r="G201">
            <v>2505</v>
          </cell>
          <cell r="H201">
            <v>48.430999999999997</v>
          </cell>
          <cell r="I201">
            <v>0.13400000000000001</v>
          </cell>
          <cell r="J201">
            <v>0.16700000000000001</v>
          </cell>
        </row>
        <row r="202">
          <cell r="A202" t="str">
            <v>2013/05/06 16:16:04</v>
          </cell>
          <cell r="B202">
            <v>17</v>
          </cell>
          <cell r="D202" t="str">
            <v>203-UWSIF-</v>
          </cell>
          <cell r="F202">
            <v>2</v>
          </cell>
          <cell r="G202">
            <v>2508</v>
          </cell>
          <cell r="H202">
            <v>73.262</v>
          </cell>
          <cell r="I202">
            <v>0</v>
          </cell>
          <cell r="J202">
            <v>0</v>
          </cell>
        </row>
        <row r="203">
          <cell r="A203" t="str">
            <v>2013/05/06 16:16:04</v>
          </cell>
          <cell r="B203">
            <v>17</v>
          </cell>
          <cell r="D203" t="str">
            <v>203-UWSIF-</v>
          </cell>
          <cell r="F203">
            <v>3</v>
          </cell>
          <cell r="G203">
            <v>2508</v>
          </cell>
          <cell r="H203">
            <v>48.476999999999997</v>
          </cell>
          <cell r="I203">
            <v>-0.06</v>
          </cell>
          <cell r="J203">
            <v>-3.7999999999999999E-2</v>
          </cell>
        </row>
        <row r="204">
          <cell r="A204" t="str">
            <v>2013/05/06 16:16:04</v>
          </cell>
          <cell r="B204">
            <v>17</v>
          </cell>
          <cell r="D204" t="str">
            <v>203-UWSIF-</v>
          </cell>
          <cell r="F204">
            <v>4</v>
          </cell>
          <cell r="G204">
            <v>1053</v>
          </cell>
          <cell r="H204">
            <v>6.415</v>
          </cell>
          <cell r="I204">
            <v>10.381</v>
          </cell>
          <cell r="J204">
            <v>7.0010000000000003</v>
          </cell>
        </row>
        <row r="205">
          <cell r="A205" t="str">
            <v>2013/05/06 16:16:04</v>
          </cell>
          <cell r="B205">
            <v>17</v>
          </cell>
          <cell r="D205" t="str">
            <v>203-UWSIF-</v>
          </cell>
          <cell r="F205">
            <v>5</v>
          </cell>
          <cell r="G205">
            <v>950</v>
          </cell>
          <cell r="H205">
            <v>5.7149999999999999</v>
          </cell>
          <cell r="I205">
            <v>10.634</v>
          </cell>
          <cell r="J205">
            <v>7.2729999999999997</v>
          </cell>
        </row>
        <row r="206">
          <cell r="A206" t="str">
            <v>2013/05/06 16:16:04</v>
          </cell>
          <cell r="B206">
            <v>17</v>
          </cell>
          <cell r="D206" t="str">
            <v>203-UWSIF-</v>
          </cell>
          <cell r="F206">
            <v>6</v>
          </cell>
          <cell r="G206">
            <v>858</v>
          </cell>
          <cell r="H206">
            <v>5.101</v>
          </cell>
          <cell r="I206">
            <v>10.766</v>
          </cell>
          <cell r="J206">
            <v>7.2880000000000003</v>
          </cell>
        </row>
        <row r="207">
          <cell r="A207" t="str">
            <v>2013/05/06 16:16:04</v>
          </cell>
          <cell r="B207">
            <v>17</v>
          </cell>
          <cell r="D207" t="str">
            <v>203-UWSIF-</v>
          </cell>
          <cell r="F207">
            <v>7</v>
          </cell>
          <cell r="G207">
            <v>776</v>
          </cell>
          <cell r="H207">
            <v>4.5640000000000001</v>
          </cell>
          <cell r="I207">
            <v>10.864000000000001</v>
          </cell>
          <cell r="J207">
            <v>7.3680000000000003</v>
          </cell>
        </row>
        <row r="208">
          <cell r="A208" t="str">
            <v>2013/05/06 16:16:04</v>
          </cell>
          <cell r="B208">
            <v>17</v>
          </cell>
          <cell r="D208" t="str">
            <v>203-UWSIF-</v>
          </cell>
          <cell r="F208">
            <v>8</v>
          </cell>
          <cell r="G208">
            <v>700</v>
          </cell>
          <cell r="H208">
            <v>4.077</v>
          </cell>
          <cell r="I208">
            <v>10.930999999999999</v>
          </cell>
          <cell r="J208">
            <v>7.6820000000000004</v>
          </cell>
        </row>
        <row r="209">
          <cell r="A209" t="str">
            <v>2013/05/06 16:16:04</v>
          </cell>
          <cell r="B209">
            <v>17</v>
          </cell>
          <cell r="D209" t="str">
            <v>203-UWSIF-</v>
          </cell>
          <cell r="F209">
            <v>9</v>
          </cell>
          <cell r="G209">
            <v>632</v>
          </cell>
          <cell r="H209">
            <v>3.6419999999999999</v>
          </cell>
          <cell r="I209">
            <v>11.069000000000001</v>
          </cell>
          <cell r="J209">
            <v>7.7279999999999998</v>
          </cell>
        </row>
        <row r="210">
          <cell r="A210" t="str">
            <v>2013/05/06 16:16:04</v>
          </cell>
          <cell r="B210">
            <v>17</v>
          </cell>
          <cell r="D210" t="str">
            <v>203-UWSIF-</v>
          </cell>
          <cell r="F210">
            <v>10</v>
          </cell>
          <cell r="G210">
            <v>571</v>
          </cell>
          <cell r="H210">
            <v>3.25</v>
          </cell>
          <cell r="I210">
            <v>11.183999999999999</v>
          </cell>
          <cell r="J210">
            <v>8.01</v>
          </cell>
        </row>
        <row r="211">
          <cell r="A211" t="str">
            <v>2013/05/06 16:16:04</v>
          </cell>
          <cell r="B211">
            <v>17</v>
          </cell>
          <cell r="D211" t="str">
            <v>203-UWSIF-</v>
          </cell>
          <cell r="F211">
            <v>11</v>
          </cell>
          <cell r="G211">
            <v>2491</v>
          </cell>
          <cell r="H211">
            <v>48.137</v>
          </cell>
          <cell r="I211">
            <v>0.746</v>
          </cell>
          <cell r="J211">
            <v>0.82399999999999995</v>
          </cell>
        </row>
        <row r="212">
          <cell r="A212" t="str">
            <v>2013/05/06 16:16:04</v>
          </cell>
          <cell r="B212">
            <v>17</v>
          </cell>
          <cell r="D212" t="str">
            <v>203-UWSIF-</v>
          </cell>
          <cell r="F212">
            <v>12</v>
          </cell>
          <cell r="G212">
            <v>2498</v>
          </cell>
          <cell r="H212">
            <v>48.241999999999997</v>
          </cell>
          <cell r="I212">
            <v>0.21299999999999999</v>
          </cell>
          <cell r="J212">
            <v>0.246</v>
          </cell>
        </row>
        <row r="213">
          <cell r="A213" t="str">
            <v>2013/05/06 16:16:04</v>
          </cell>
          <cell r="B213">
            <v>17</v>
          </cell>
          <cell r="D213" t="str">
            <v>203-UWSIF-</v>
          </cell>
          <cell r="F213">
            <v>13</v>
          </cell>
          <cell r="G213">
            <v>2497</v>
          </cell>
          <cell r="H213">
            <v>48.253</v>
          </cell>
          <cell r="I213">
            <v>3.5000000000000003E-2</v>
          </cell>
          <cell r="J213">
            <v>0.125</v>
          </cell>
        </row>
        <row r="214">
          <cell r="A214" t="str">
            <v>2013/05/06 16:38:16</v>
          </cell>
          <cell r="B214">
            <v>18</v>
          </cell>
          <cell r="D214" t="str">
            <v>208-UWSIF-</v>
          </cell>
          <cell r="F214">
            <v>1</v>
          </cell>
          <cell r="G214">
            <v>2503</v>
          </cell>
          <cell r="H214">
            <v>48.295999999999999</v>
          </cell>
          <cell r="I214">
            <v>0.13900000000000001</v>
          </cell>
          <cell r="J214">
            <v>0.125</v>
          </cell>
        </row>
        <row r="215">
          <cell r="A215" t="str">
            <v>2013/05/06 16:38:16</v>
          </cell>
          <cell r="B215">
            <v>18</v>
          </cell>
          <cell r="D215" t="str">
            <v>208-UWSIF-</v>
          </cell>
          <cell r="F215">
            <v>2</v>
          </cell>
          <cell r="G215">
            <v>2506</v>
          </cell>
          <cell r="H215">
            <v>73.114000000000004</v>
          </cell>
          <cell r="I215">
            <v>0</v>
          </cell>
          <cell r="J215">
            <v>0</v>
          </cell>
        </row>
        <row r="216">
          <cell r="A216" t="str">
            <v>2013/05/06 16:38:16</v>
          </cell>
          <cell r="B216">
            <v>18</v>
          </cell>
          <cell r="D216" t="str">
            <v>208-UWSIF-</v>
          </cell>
          <cell r="F216">
            <v>3</v>
          </cell>
          <cell r="G216">
            <v>2504</v>
          </cell>
          <cell r="H216">
            <v>48.405999999999999</v>
          </cell>
          <cell r="I216">
            <v>-3.9E-2</v>
          </cell>
          <cell r="J216">
            <v>-4.5999999999999999E-2</v>
          </cell>
        </row>
        <row r="217">
          <cell r="A217" t="str">
            <v>2013/05/06 16:38:16</v>
          </cell>
          <cell r="B217">
            <v>18</v>
          </cell>
          <cell r="D217" t="str">
            <v>208-UWSIF-</v>
          </cell>
          <cell r="F217">
            <v>4</v>
          </cell>
          <cell r="G217">
            <v>1088</v>
          </cell>
          <cell r="H217">
            <v>6.6109999999999998</v>
          </cell>
          <cell r="I217">
            <v>-10.343</v>
          </cell>
          <cell r="J217">
            <v>-2.1629999999999998</v>
          </cell>
        </row>
        <row r="218">
          <cell r="A218" t="str">
            <v>2013/05/06 16:38:16</v>
          </cell>
          <cell r="B218">
            <v>18</v>
          </cell>
          <cell r="D218" t="str">
            <v>208-UWSIF-</v>
          </cell>
          <cell r="F218">
            <v>5</v>
          </cell>
          <cell r="G218">
            <v>977</v>
          </cell>
          <cell r="H218">
            <v>5.9050000000000002</v>
          </cell>
          <cell r="I218">
            <v>-10.093</v>
          </cell>
          <cell r="J218">
            <v>-2.02</v>
          </cell>
        </row>
        <row r="219">
          <cell r="A219" t="str">
            <v>2013/05/06 16:38:16</v>
          </cell>
          <cell r="B219">
            <v>18</v>
          </cell>
          <cell r="D219" t="str">
            <v>208-UWSIF-</v>
          </cell>
          <cell r="F219">
            <v>6</v>
          </cell>
          <cell r="G219">
            <v>884</v>
          </cell>
          <cell r="H219">
            <v>5.282</v>
          </cell>
          <cell r="I219">
            <v>-9.9930000000000003</v>
          </cell>
          <cell r="J219">
            <v>-2.1230000000000002</v>
          </cell>
        </row>
        <row r="220">
          <cell r="A220" t="str">
            <v>2013/05/06 16:38:16</v>
          </cell>
          <cell r="B220">
            <v>18</v>
          </cell>
          <cell r="D220" t="str">
            <v>208-UWSIF-</v>
          </cell>
          <cell r="F220">
            <v>7</v>
          </cell>
          <cell r="G220">
            <v>797</v>
          </cell>
          <cell r="H220">
            <v>4.7309999999999999</v>
          </cell>
          <cell r="I220">
            <v>-9.7840000000000007</v>
          </cell>
          <cell r="J220">
            <v>-1.881</v>
          </cell>
        </row>
        <row r="221">
          <cell r="A221" t="str">
            <v>2013/05/06 16:38:16</v>
          </cell>
          <cell r="B221">
            <v>18</v>
          </cell>
          <cell r="D221" t="str">
            <v>208-UWSIF-</v>
          </cell>
          <cell r="F221">
            <v>8</v>
          </cell>
          <cell r="G221">
            <v>718</v>
          </cell>
          <cell r="H221">
            <v>4.2160000000000002</v>
          </cell>
          <cell r="I221">
            <v>-9.7270000000000003</v>
          </cell>
          <cell r="J221">
            <v>-1.804</v>
          </cell>
        </row>
        <row r="222">
          <cell r="A222" t="str">
            <v>2013/05/06 16:38:16</v>
          </cell>
          <cell r="B222">
            <v>18</v>
          </cell>
          <cell r="D222" t="str">
            <v>208-UWSIF-</v>
          </cell>
          <cell r="F222">
            <v>9</v>
          </cell>
          <cell r="G222">
            <v>649</v>
          </cell>
          <cell r="H222">
            <v>3.7679999999999998</v>
          </cell>
          <cell r="I222">
            <v>-9.625</v>
          </cell>
          <cell r="J222">
            <v>-1.5880000000000001</v>
          </cell>
        </row>
        <row r="223">
          <cell r="A223" t="str">
            <v>2013/05/06 16:38:16</v>
          </cell>
          <cell r="B223">
            <v>18</v>
          </cell>
          <cell r="D223" t="str">
            <v>208-UWSIF-</v>
          </cell>
          <cell r="F223">
            <v>10</v>
          </cell>
          <cell r="G223">
            <v>584</v>
          </cell>
          <cell r="H223">
            <v>3.3559999999999999</v>
          </cell>
          <cell r="I223">
            <v>-9.548</v>
          </cell>
          <cell r="J223">
            <v>-1.4710000000000001</v>
          </cell>
        </row>
        <row r="224">
          <cell r="A224" t="str">
            <v>2013/05/06 16:38:16</v>
          </cell>
          <cell r="B224">
            <v>18</v>
          </cell>
          <cell r="D224" t="str">
            <v>208-UWSIF-</v>
          </cell>
          <cell r="F224">
            <v>11</v>
          </cell>
          <cell r="G224">
            <v>2495</v>
          </cell>
          <cell r="H224">
            <v>48.095999999999997</v>
          </cell>
          <cell r="I224">
            <v>0.78900000000000003</v>
          </cell>
          <cell r="J224">
            <v>0.80100000000000005</v>
          </cell>
        </row>
        <row r="225">
          <cell r="A225" t="str">
            <v>2013/05/06 16:38:16</v>
          </cell>
          <cell r="B225">
            <v>18</v>
          </cell>
          <cell r="D225" t="str">
            <v>208-UWSIF-</v>
          </cell>
          <cell r="F225">
            <v>12</v>
          </cell>
          <cell r="G225">
            <v>2490</v>
          </cell>
          <cell r="H225">
            <v>48.176000000000002</v>
          </cell>
          <cell r="I225">
            <v>0.23</v>
          </cell>
          <cell r="J225">
            <v>0.26300000000000001</v>
          </cell>
        </row>
        <row r="226">
          <cell r="A226" t="str">
            <v>2013/05/06 16:38:16</v>
          </cell>
          <cell r="B226">
            <v>18</v>
          </cell>
          <cell r="D226" t="str">
            <v>208-UWSIF-</v>
          </cell>
          <cell r="F226">
            <v>13</v>
          </cell>
          <cell r="G226">
            <v>2494</v>
          </cell>
          <cell r="H226">
            <v>48.247</v>
          </cell>
          <cell r="I226">
            <v>0.1</v>
          </cell>
          <cell r="J226">
            <v>0.13200000000000001</v>
          </cell>
        </row>
        <row r="227">
          <cell r="A227" t="str">
            <v>2013/05/06 17:00:28</v>
          </cell>
          <cell r="B227">
            <v>19</v>
          </cell>
          <cell r="D227" t="str">
            <v>208-UWSIF-</v>
          </cell>
          <cell r="F227">
            <v>1</v>
          </cell>
          <cell r="G227">
            <v>2502</v>
          </cell>
          <cell r="H227">
            <v>48.249000000000002</v>
          </cell>
          <cell r="I227">
            <v>0.108</v>
          </cell>
          <cell r="J227">
            <v>0.113</v>
          </cell>
        </row>
        <row r="228">
          <cell r="A228" t="str">
            <v>2013/05/06 17:00:28</v>
          </cell>
          <cell r="B228">
            <v>19</v>
          </cell>
          <cell r="D228" t="str">
            <v>208-UWSIF-</v>
          </cell>
          <cell r="F228">
            <v>2</v>
          </cell>
          <cell r="G228">
            <v>2499</v>
          </cell>
          <cell r="H228">
            <v>73.051000000000002</v>
          </cell>
          <cell r="I228">
            <v>0</v>
          </cell>
          <cell r="J228">
            <v>0</v>
          </cell>
        </row>
        <row r="229">
          <cell r="A229" t="str">
            <v>2013/05/06 17:00:28</v>
          </cell>
          <cell r="B229">
            <v>19</v>
          </cell>
          <cell r="D229" t="str">
            <v>208-UWSIF-</v>
          </cell>
          <cell r="F229">
            <v>3</v>
          </cell>
          <cell r="G229">
            <v>2501</v>
          </cell>
          <cell r="H229">
            <v>48.331000000000003</v>
          </cell>
          <cell r="I229">
            <v>-8.1000000000000003E-2</v>
          </cell>
          <cell r="J229">
            <v>-5.5E-2</v>
          </cell>
        </row>
        <row r="230">
          <cell r="A230" t="str">
            <v>2013/05/06 17:00:28</v>
          </cell>
          <cell r="B230">
            <v>19</v>
          </cell>
          <cell r="D230" t="str">
            <v>208-UWSIF-</v>
          </cell>
          <cell r="F230">
            <v>4</v>
          </cell>
          <cell r="G230">
            <v>1092</v>
          </cell>
          <cell r="H230">
            <v>6.4829999999999997</v>
          </cell>
          <cell r="I230">
            <v>-10.335000000000001</v>
          </cell>
          <cell r="J230">
            <v>-2.3780000000000001</v>
          </cell>
        </row>
        <row r="231">
          <cell r="A231" t="str">
            <v>2013/05/06 17:00:28</v>
          </cell>
          <cell r="B231">
            <v>19</v>
          </cell>
          <cell r="D231" t="str">
            <v>208-UWSIF-</v>
          </cell>
          <cell r="F231">
            <v>5</v>
          </cell>
          <cell r="G231">
            <v>1000</v>
          </cell>
          <cell r="H231">
            <v>5.8689999999999998</v>
          </cell>
          <cell r="I231">
            <v>-10.272</v>
          </cell>
          <cell r="J231">
            <v>-2.085</v>
          </cell>
        </row>
        <row r="232">
          <cell r="A232" t="str">
            <v>2013/05/06 17:00:28</v>
          </cell>
          <cell r="B232">
            <v>19</v>
          </cell>
          <cell r="D232" t="str">
            <v>208-UWSIF-</v>
          </cell>
          <cell r="F232">
            <v>6</v>
          </cell>
          <cell r="G232">
            <v>901</v>
          </cell>
          <cell r="H232">
            <v>5.2960000000000003</v>
          </cell>
          <cell r="I232">
            <v>-10.161</v>
          </cell>
          <cell r="J232">
            <v>-2.2839999999999998</v>
          </cell>
        </row>
        <row r="233">
          <cell r="A233" t="str">
            <v>2013/05/06 17:00:28</v>
          </cell>
          <cell r="B233">
            <v>19</v>
          </cell>
          <cell r="D233" t="str">
            <v>208-UWSIF-</v>
          </cell>
          <cell r="F233">
            <v>7</v>
          </cell>
          <cell r="G233">
            <v>804</v>
          </cell>
          <cell r="H233">
            <v>4.7380000000000004</v>
          </cell>
          <cell r="I233">
            <v>-9.9870000000000001</v>
          </cell>
          <cell r="J233">
            <v>-2.0720000000000001</v>
          </cell>
        </row>
        <row r="234">
          <cell r="A234" t="str">
            <v>2013/05/06 17:00:28</v>
          </cell>
          <cell r="B234">
            <v>19</v>
          </cell>
          <cell r="D234" t="str">
            <v>208-UWSIF-</v>
          </cell>
          <cell r="F234">
            <v>8</v>
          </cell>
          <cell r="G234">
            <v>720</v>
          </cell>
          <cell r="H234">
            <v>4.2359999999999998</v>
          </cell>
          <cell r="I234">
            <v>-9.8719999999999999</v>
          </cell>
          <cell r="J234">
            <v>-2.0510000000000002</v>
          </cell>
        </row>
        <row r="235">
          <cell r="A235" t="str">
            <v>2013/05/06 17:00:28</v>
          </cell>
          <cell r="B235">
            <v>19</v>
          </cell>
          <cell r="D235" t="str">
            <v>208-UWSIF-</v>
          </cell>
          <cell r="F235">
            <v>9</v>
          </cell>
          <cell r="G235">
            <v>650</v>
          </cell>
          <cell r="H235">
            <v>3.7949999999999999</v>
          </cell>
          <cell r="I235">
            <v>-9.7789999999999999</v>
          </cell>
          <cell r="J235">
            <v>-2.06</v>
          </cell>
        </row>
        <row r="236">
          <cell r="A236" t="str">
            <v>2013/05/06 17:00:28</v>
          </cell>
          <cell r="B236">
            <v>19</v>
          </cell>
          <cell r="D236" t="str">
            <v>208-UWSIF-</v>
          </cell>
          <cell r="F236">
            <v>10</v>
          </cell>
          <cell r="G236">
            <v>586</v>
          </cell>
          <cell r="H236">
            <v>3.387</v>
          </cell>
          <cell r="I236">
            <v>-9.702</v>
          </cell>
          <cell r="J236">
            <v>-2.0049999999999999</v>
          </cell>
        </row>
        <row r="237">
          <cell r="A237" t="str">
            <v>2013/05/06 17:00:28</v>
          </cell>
          <cell r="B237">
            <v>19</v>
          </cell>
          <cell r="D237" t="str">
            <v>208-UWSIF-</v>
          </cell>
          <cell r="F237">
            <v>11</v>
          </cell>
          <cell r="G237">
            <v>2488</v>
          </cell>
          <cell r="H237">
            <v>48.006999999999998</v>
          </cell>
          <cell r="I237">
            <v>0.7</v>
          </cell>
          <cell r="J237">
            <v>0.74</v>
          </cell>
        </row>
        <row r="238">
          <cell r="A238" t="str">
            <v>2013/05/06 17:00:28</v>
          </cell>
          <cell r="B238">
            <v>19</v>
          </cell>
          <cell r="D238" t="str">
            <v>208-UWSIF-</v>
          </cell>
          <cell r="F238">
            <v>12</v>
          </cell>
          <cell r="G238">
            <v>2489</v>
          </cell>
          <cell r="H238">
            <v>48.067999999999998</v>
          </cell>
          <cell r="I238">
            <v>0.14299999999999999</v>
          </cell>
          <cell r="J238">
            <v>0.19500000000000001</v>
          </cell>
        </row>
        <row r="239">
          <cell r="A239" t="str">
            <v>2013/05/06 17:00:28</v>
          </cell>
          <cell r="B239">
            <v>19</v>
          </cell>
          <cell r="D239" t="str">
            <v>208-UWSIF-</v>
          </cell>
          <cell r="F239">
            <v>13</v>
          </cell>
          <cell r="G239">
            <v>2495</v>
          </cell>
          <cell r="H239">
            <v>48.155999999999999</v>
          </cell>
          <cell r="I239">
            <v>-2.1999999999999999E-2</v>
          </cell>
          <cell r="J239">
            <v>6.5000000000000002E-2</v>
          </cell>
        </row>
        <row r="240">
          <cell r="A240" t="str">
            <v>2013/05/06 17:22:41</v>
          </cell>
          <cell r="B240">
            <v>20</v>
          </cell>
          <cell r="C240" t="str">
            <v>20130078.001</v>
          </cell>
          <cell r="D240" t="str">
            <v>GW_Multi_DH_MW12</v>
          </cell>
          <cell r="F240">
            <v>1</v>
          </cell>
          <cell r="G240">
            <v>2498</v>
          </cell>
          <cell r="H240">
            <v>48.276000000000003</v>
          </cell>
          <cell r="I240">
            <v>0.14799999999999999</v>
          </cell>
          <cell r="J240">
            <v>0.14899999999999999</v>
          </cell>
        </row>
        <row r="241">
          <cell r="A241" t="str">
            <v>2013/05/06 17:22:41</v>
          </cell>
          <cell r="B241">
            <v>20</v>
          </cell>
          <cell r="C241" t="str">
            <v>20130078.001</v>
          </cell>
          <cell r="D241" t="str">
            <v>GW_Multi_DH_MW12</v>
          </cell>
          <cell r="F241">
            <v>2</v>
          </cell>
          <cell r="G241">
            <v>2506</v>
          </cell>
          <cell r="H241">
            <v>73.043999999999997</v>
          </cell>
          <cell r="I241">
            <v>0</v>
          </cell>
          <cell r="J241">
            <v>0</v>
          </cell>
        </row>
        <row r="242">
          <cell r="A242" t="str">
            <v>2013/05/06 17:22:41</v>
          </cell>
          <cell r="B242">
            <v>20</v>
          </cell>
          <cell r="C242" t="str">
            <v>20130078.001</v>
          </cell>
          <cell r="D242" t="str">
            <v>GW_Multi_DH_MW12</v>
          </cell>
          <cell r="F242">
            <v>3</v>
          </cell>
          <cell r="G242">
            <v>2506</v>
          </cell>
          <cell r="H242">
            <v>48.35</v>
          </cell>
          <cell r="I242">
            <v>-5.6000000000000001E-2</v>
          </cell>
          <cell r="J242">
            <v>-3.5000000000000003E-2</v>
          </cell>
        </row>
        <row r="243">
          <cell r="A243" t="str">
            <v>2013/05/06 17:22:41</v>
          </cell>
          <cell r="B243">
            <v>20</v>
          </cell>
          <cell r="C243" t="str">
            <v>20130078.001</v>
          </cell>
          <cell r="D243" t="str">
            <v>GW_Multi_DH_MW12</v>
          </cell>
          <cell r="F243">
            <v>4</v>
          </cell>
          <cell r="G243">
            <v>9778</v>
          </cell>
          <cell r="H243">
            <v>60.335000000000001</v>
          </cell>
          <cell r="I243">
            <v>2.5299999999999998</v>
          </cell>
          <cell r="J243">
            <v>5.782</v>
          </cell>
        </row>
        <row r="244">
          <cell r="A244" t="str">
            <v>2013/05/06 17:22:41</v>
          </cell>
          <cell r="B244">
            <v>20</v>
          </cell>
          <cell r="C244" t="str">
            <v>20130078.001</v>
          </cell>
          <cell r="D244" t="str">
            <v>GW_Multi_DH_MW12</v>
          </cell>
          <cell r="F244">
            <v>5</v>
          </cell>
          <cell r="G244">
            <v>9172</v>
          </cell>
          <cell r="H244">
            <v>55.151000000000003</v>
          </cell>
          <cell r="I244">
            <v>2.7749999999999999</v>
          </cell>
          <cell r="J244">
            <v>5.8460000000000001</v>
          </cell>
        </row>
        <row r="245">
          <cell r="A245" t="str">
            <v>2013/05/06 17:22:41</v>
          </cell>
          <cell r="B245">
            <v>20</v>
          </cell>
          <cell r="C245" t="str">
            <v>20130078.001</v>
          </cell>
          <cell r="D245" t="str">
            <v>GW_Multi_DH_MW12</v>
          </cell>
          <cell r="F245">
            <v>6</v>
          </cell>
          <cell r="G245">
            <v>8545</v>
          </cell>
          <cell r="H245">
            <v>50.1</v>
          </cell>
          <cell r="I245">
            <v>2.9830000000000001</v>
          </cell>
          <cell r="J245">
            <v>5.9649999999999999</v>
          </cell>
        </row>
        <row r="246">
          <cell r="A246" t="str">
            <v>2013/05/06 17:22:41</v>
          </cell>
          <cell r="B246">
            <v>20</v>
          </cell>
          <cell r="C246" t="str">
            <v>20130078.001</v>
          </cell>
          <cell r="D246" t="str">
            <v>GW_Multi_DH_MW12</v>
          </cell>
          <cell r="F246">
            <v>7</v>
          </cell>
          <cell r="G246">
            <v>7910</v>
          </cell>
          <cell r="H246">
            <v>45.573999999999998</v>
          </cell>
          <cell r="I246">
            <v>3.1459999999999999</v>
          </cell>
          <cell r="J246">
            <v>6.0510000000000002</v>
          </cell>
        </row>
        <row r="247">
          <cell r="A247" t="str">
            <v>2013/05/06 17:22:41</v>
          </cell>
          <cell r="B247">
            <v>20</v>
          </cell>
          <cell r="C247" t="str">
            <v>20130078.001</v>
          </cell>
          <cell r="D247" t="str">
            <v>GW_Multi_DH_MW12</v>
          </cell>
          <cell r="F247">
            <v>8</v>
          </cell>
          <cell r="G247">
            <v>7253</v>
          </cell>
          <cell r="H247">
            <v>41.484000000000002</v>
          </cell>
          <cell r="I247">
            <v>3.35</v>
          </cell>
          <cell r="J247">
            <v>6.1970000000000001</v>
          </cell>
        </row>
        <row r="248">
          <cell r="A248" t="str">
            <v>2013/05/06 17:22:41</v>
          </cell>
          <cell r="B248">
            <v>20</v>
          </cell>
          <cell r="C248" t="str">
            <v>20130078.001</v>
          </cell>
          <cell r="D248" t="str">
            <v>GW_Multi_DH_MW12</v>
          </cell>
          <cell r="F248">
            <v>9</v>
          </cell>
          <cell r="G248">
            <v>6569</v>
          </cell>
          <cell r="H248">
            <v>37.597000000000001</v>
          </cell>
          <cell r="I248">
            <v>3.552</v>
          </cell>
          <cell r="J248">
            <v>6.2489999999999997</v>
          </cell>
        </row>
        <row r="249">
          <cell r="A249" t="str">
            <v>2013/05/06 17:22:41</v>
          </cell>
          <cell r="B249">
            <v>20</v>
          </cell>
          <cell r="C249" t="str">
            <v>20130078.001</v>
          </cell>
          <cell r="D249" t="str">
            <v>GW_Multi_DH_MW12</v>
          </cell>
          <cell r="F249">
            <v>10</v>
          </cell>
          <cell r="G249">
            <v>5889</v>
          </cell>
          <cell r="H249">
            <v>33.790999999999997</v>
          </cell>
          <cell r="I249">
            <v>3.6970000000000001</v>
          </cell>
          <cell r="J249">
            <v>6.4329999999999998</v>
          </cell>
        </row>
        <row r="250">
          <cell r="A250" t="str">
            <v>2013/05/06 17:22:41</v>
          </cell>
          <cell r="B250">
            <v>20</v>
          </cell>
          <cell r="C250" t="str">
            <v>20130078.001</v>
          </cell>
          <cell r="D250" t="str">
            <v>GW_Multi_DH_MW12</v>
          </cell>
          <cell r="F250">
            <v>11</v>
          </cell>
          <cell r="G250">
            <v>2512</v>
          </cell>
          <cell r="H250">
            <v>48.46</v>
          </cell>
          <cell r="I250">
            <v>0.29299999999999998</v>
          </cell>
          <cell r="J250">
            <v>0.308</v>
          </cell>
        </row>
        <row r="251">
          <cell r="A251" t="str">
            <v>2013/05/06 17:22:41</v>
          </cell>
          <cell r="B251">
            <v>20</v>
          </cell>
          <cell r="C251" t="str">
            <v>20130078.001</v>
          </cell>
          <cell r="D251" t="str">
            <v>GW_Multi_DH_MW12</v>
          </cell>
          <cell r="F251">
            <v>12</v>
          </cell>
          <cell r="G251">
            <v>2510</v>
          </cell>
          <cell r="H251">
            <v>48.5</v>
          </cell>
          <cell r="I251">
            <v>0.13300000000000001</v>
          </cell>
          <cell r="J251">
            <v>0.11600000000000001</v>
          </cell>
        </row>
        <row r="252">
          <cell r="A252" t="str">
            <v>2013/05/06 17:22:41</v>
          </cell>
          <cell r="B252">
            <v>20</v>
          </cell>
          <cell r="C252" t="str">
            <v>20130078.001</v>
          </cell>
          <cell r="D252" t="str">
            <v>GW_Multi_DH_MW12</v>
          </cell>
          <cell r="F252">
            <v>13</v>
          </cell>
          <cell r="G252">
            <v>2510</v>
          </cell>
          <cell r="H252">
            <v>48.536000000000001</v>
          </cell>
          <cell r="I252">
            <v>6.3E-2</v>
          </cell>
          <cell r="J252">
            <v>4.4999999999999998E-2</v>
          </cell>
        </row>
        <row r="253">
          <cell r="A253" t="str">
            <v>2013/05/06 17:44:53</v>
          </cell>
          <cell r="B253">
            <v>21</v>
          </cell>
          <cell r="C253" t="str">
            <v>20130063.001</v>
          </cell>
          <cell r="D253" t="str">
            <v>Don Eyechainer</v>
          </cell>
          <cell r="F253">
            <v>1</v>
          </cell>
          <cell r="G253">
            <v>2513</v>
          </cell>
          <cell r="H253">
            <v>48.488</v>
          </cell>
          <cell r="I253">
            <v>0.157</v>
          </cell>
          <cell r="J253">
            <v>0.1</v>
          </cell>
        </row>
        <row r="254">
          <cell r="A254" t="str">
            <v>2013/05/06 17:44:53</v>
          </cell>
          <cell r="B254">
            <v>21</v>
          </cell>
          <cell r="C254" t="str">
            <v>20130063.001</v>
          </cell>
          <cell r="D254" t="str">
            <v>Don Eyechainer</v>
          </cell>
          <cell r="F254">
            <v>2</v>
          </cell>
          <cell r="G254">
            <v>2516</v>
          </cell>
          <cell r="H254">
            <v>73.400000000000006</v>
          </cell>
          <cell r="I254">
            <v>0</v>
          </cell>
          <cell r="J254">
            <v>0</v>
          </cell>
        </row>
        <row r="255">
          <cell r="A255" t="str">
            <v>2013/05/06 17:44:53</v>
          </cell>
          <cell r="B255">
            <v>21</v>
          </cell>
          <cell r="C255" t="str">
            <v>20130063.001</v>
          </cell>
          <cell r="D255" t="str">
            <v>Don Eyechainer</v>
          </cell>
          <cell r="F255">
            <v>3</v>
          </cell>
          <cell r="G255">
            <v>2510</v>
          </cell>
          <cell r="H255">
            <v>48.545999999999999</v>
          </cell>
          <cell r="I255">
            <v>-3.2000000000000001E-2</v>
          </cell>
          <cell r="J255">
            <v>-4.4999999999999998E-2</v>
          </cell>
        </row>
        <row r="256">
          <cell r="A256" t="str">
            <v>2013/05/06 17:44:53</v>
          </cell>
          <cell r="B256">
            <v>21</v>
          </cell>
          <cell r="C256" t="str">
            <v>20130063.001</v>
          </cell>
          <cell r="D256" t="str">
            <v>Don Eyechainer</v>
          </cell>
          <cell r="F256">
            <v>4</v>
          </cell>
          <cell r="G256">
            <v>10669</v>
          </cell>
          <cell r="H256">
            <v>67.55</v>
          </cell>
          <cell r="I256">
            <v>-3.7149999999999999</v>
          </cell>
          <cell r="J256">
            <v>4.0759999999999996</v>
          </cell>
        </row>
        <row r="257">
          <cell r="A257" t="str">
            <v>2013/05/06 17:44:53</v>
          </cell>
          <cell r="B257">
            <v>21</v>
          </cell>
          <cell r="C257" t="str">
            <v>20130063.001</v>
          </cell>
          <cell r="D257" t="str">
            <v>Don Eyechainer</v>
          </cell>
          <cell r="F257">
            <v>5</v>
          </cell>
          <cell r="G257">
            <v>10020</v>
          </cell>
          <cell r="H257">
            <v>61.69</v>
          </cell>
          <cell r="I257">
            <v>-3.508</v>
          </cell>
          <cell r="J257">
            <v>4.2329999999999997</v>
          </cell>
        </row>
        <row r="258">
          <cell r="A258" t="str">
            <v>2013/05/06 17:44:53</v>
          </cell>
          <cell r="B258">
            <v>21</v>
          </cell>
          <cell r="C258" t="str">
            <v>20130063.001</v>
          </cell>
          <cell r="D258" t="str">
            <v>Don Eyechainer</v>
          </cell>
          <cell r="F258">
            <v>6</v>
          </cell>
          <cell r="G258">
            <v>9298</v>
          </cell>
          <cell r="H258">
            <v>56.146000000000001</v>
          </cell>
          <cell r="I258">
            <v>-3.2149999999999999</v>
          </cell>
          <cell r="J258">
            <v>4.3630000000000004</v>
          </cell>
        </row>
        <row r="259">
          <cell r="A259" t="str">
            <v>2013/05/06 17:44:53</v>
          </cell>
          <cell r="B259">
            <v>21</v>
          </cell>
          <cell r="C259" t="str">
            <v>20130063.001</v>
          </cell>
          <cell r="D259" t="str">
            <v>Don Eyechainer</v>
          </cell>
          <cell r="F259">
            <v>7</v>
          </cell>
          <cell r="G259">
            <v>8570</v>
          </cell>
          <cell r="H259">
            <v>50.835999999999999</v>
          </cell>
          <cell r="I259">
            <v>-2.9319999999999999</v>
          </cell>
          <cell r="J259">
            <v>4.5129999999999999</v>
          </cell>
        </row>
        <row r="260">
          <cell r="A260" t="str">
            <v>2013/05/06 17:44:53</v>
          </cell>
          <cell r="B260">
            <v>21</v>
          </cell>
          <cell r="C260" t="str">
            <v>20130063.001</v>
          </cell>
          <cell r="D260" t="str">
            <v>Don Eyechainer</v>
          </cell>
          <cell r="F260">
            <v>8</v>
          </cell>
          <cell r="G260">
            <v>7859</v>
          </cell>
          <cell r="H260">
            <v>45.808999999999997</v>
          </cell>
          <cell r="I260">
            <v>-2.7650000000000001</v>
          </cell>
          <cell r="J260">
            <v>4.6639999999999997</v>
          </cell>
        </row>
        <row r="261">
          <cell r="A261" t="str">
            <v>2013/05/06 17:44:53</v>
          </cell>
          <cell r="B261">
            <v>21</v>
          </cell>
          <cell r="C261" t="str">
            <v>20130063.001</v>
          </cell>
          <cell r="D261" t="str">
            <v>Don Eyechainer</v>
          </cell>
          <cell r="F261">
            <v>9</v>
          </cell>
          <cell r="G261">
            <v>7198</v>
          </cell>
          <cell r="H261">
            <v>41.237000000000002</v>
          </cell>
          <cell r="I261">
            <v>-2.6190000000000002</v>
          </cell>
          <cell r="J261">
            <v>4.8029999999999999</v>
          </cell>
        </row>
        <row r="262">
          <cell r="A262" t="str">
            <v>2013/05/06 17:44:53</v>
          </cell>
          <cell r="B262">
            <v>21</v>
          </cell>
          <cell r="C262" t="str">
            <v>20130063.001</v>
          </cell>
          <cell r="D262" t="str">
            <v>Don Eyechainer</v>
          </cell>
          <cell r="F262">
            <v>10</v>
          </cell>
          <cell r="G262">
            <v>6592</v>
          </cell>
          <cell r="H262">
            <v>37.085999999999999</v>
          </cell>
          <cell r="I262">
            <v>-2.4279999999999999</v>
          </cell>
          <cell r="J262">
            <v>4.9189999999999996</v>
          </cell>
        </row>
        <row r="263">
          <cell r="A263" t="str">
            <v>2013/05/06 17:44:53</v>
          </cell>
          <cell r="B263">
            <v>21</v>
          </cell>
          <cell r="C263" t="str">
            <v>20130063.001</v>
          </cell>
          <cell r="D263" t="str">
            <v>Don Eyechainer</v>
          </cell>
          <cell r="F263">
            <v>11</v>
          </cell>
          <cell r="G263">
            <v>2519</v>
          </cell>
          <cell r="H263">
            <v>48.622</v>
          </cell>
          <cell r="I263">
            <v>0.26600000000000001</v>
          </cell>
          <cell r="J263">
            <v>0.26500000000000001</v>
          </cell>
        </row>
        <row r="264">
          <cell r="A264" t="str">
            <v>2013/05/06 17:44:53</v>
          </cell>
          <cell r="B264">
            <v>21</v>
          </cell>
          <cell r="C264" t="str">
            <v>20130063.001</v>
          </cell>
          <cell r="D264" t="str">
            <v>Don Eyechainer</v>
          </cell>
          <cell r="F264">
            <v>12</v>
          </cell>
          <cell r="G264">
            <v>2518</v>
          </cell>
          <cell r="H264">
            <v>48.631999999999998</v>
          </cell>
          <cell r="I264">
            <v>0.13500000000000001</v>
          </cell>
          <cell r="J264">
            <v>0.09</v>
          </cell>
        </row>
        <row r="265">
          <cell r="A265" t="str">
            <v>2013/05/06 17:44:53</v>
          </cell>
          <cell r="B265">
            <v>21</v>
          </cell>
          <cell r="C265" t="str">
            <v>20130063.001</v>
          </cell>
          <cell r="D265" t="str">
            <v>Don Eyechainer</v>
          </cell>
          <cell r="F265">
            <v>13</v>
          </cell>
          <cell r="G265">
            <v>2517</v>
          </cell>
          <cell r="H265">
            <v>48.697000000000003</v>
          </cell>
          <cell r="I265">
            <v>6.3E-2</v>
          </cell>
          <cell r="J265">
            <v>6.7000000000000004E-2</v>
          </cell>
        </row>
        <row r="266">
          <cell r="A266" t="str">
            <v>2013/05/06 18:07:05</v>
          </cell>
          <cell r="B266">
            <v>22</v>
          </cell>
          <cell r="C266" t="str">
            <v>20130114.001</v>
          </cell>
          <cell r="D266" t="str">
            <v>iso001-01 flush1</v>
          </cell>
          <cell r="F266">
            <v>1</v>
          </cell>
          <cell r="G266">
            <v>2517</v>
          </cell>
          <cell r="H266">
            <v>48.557000000000002</v>
          </cell>
          <cell r="I266">
            <v>0.17899999999999999</v>
          </cell>
          <cell r="J266">
            <v>9.0999999999999998E-2</v>
          </cell>
        </row>
        <row r="267">
          <cell r="A267" t="str">
            <v>2013/05/06 18:07:05</v>
          </cell>
          <cell r="B267">
            <v>22</v>
          </cell>
          <cell r="C267" t="str">
            <v>20130114.001</v>
          </cell>
          <cell r="D267" t="str">
            <v>iso001-01 flush1</v>
          </cell>
          <cell r="F267">
            <v>2</v>
          </cell>
          <cell r="G267">
            <v>2515</v>
          </cell>
          <cell r="H267">
            <v>73.537000000000006</v>
          </cell>
          <cell r="I267">
            <v>0</v>
          </cell>
          <cell r="J267">
            <v>0</v>
          </cell>
        </row>
        <row r="268">
          <cell r="A268" t="str">
            <v>2013/05/06 18:07:05</v>
          </cell>
          <cell r="B268">
            <v>22</v>
          </cell>
          <cell r="C268" t="str">
            <v>20130114.001</v>
          </cell>
          <cell r="D268" t="str">
            <v>iso001-01 flush1</v>
          </cell>
          <cell r="F268">
            <v>3</v>
          </cell>
          <cell r="G268">
            <v>2521</v>
          </cell>
          <cell r="H268">
            <v>48.618000000000002</v>
          </cell>
          <cell r="I268">
            <v>-1E-3</v>
          </cell>
          <cell r="J268">
            <v>-6.0999999999999999E-2</v>
          </cell>
        </row>
        <row r="269">
          <cell r="A269" t="str">
            <v>2013/05/06 18:07:05</v>
          </cell>
          <cell r="B269">
            <v>22</v>
          </cell>
          <cell r="C269" t="str">
            <v>20130114.001</v>
          </cell>
          <cell r="D269" t="str">
            <v>iso001-01 flush1</v>
          </cell>
          <cell r="F269">
            <v>4</v>
          </cell>
          <cell r="G269">
            <v>2515</v>
          </cell>
          <cell r="H269">
            <v>48.478999999999999</v>
          </cell>
          <cell r="I269">
            <v>1.1060000000000001</v>
          </cell>
          <cell r="J269">
            <v>0.97899999999999998</v>
          </cell>
        </row>
        <row r="270">
          <cell r="A270" t="str">
            <v>2013/05/06 18:07:05</v>
          </cell>
          <cell r="B270">
            <v>22</v>
          </cell>
          <cell r="C270" t="str">
            <v>20130114.001</v>
          </cell>
          <cell r="D270" t="str">
            <v>iso001-01 flush1</v>
          </cell>
          <cell r="F270">
            <v>5</v>
          </cell>
          <cell r="G270">
            <v>2512</v>
          </cell>
          <cell r="H270">
            <v>48.563000000000002</v>
          </cell>
          <cell r="I270">
            <v>0.29499999999999998</v>
          </cell>
          <cell r="J270">
            <v>0.26800000000000002</v>
          </cell>
        </row>
        <row r="271">
          <cell r="A271" t="str">
            <v>2013/05/06 18:07:05</v>
          </cell>
          <cell r="B271">
            <v>22</v>
          </cell>
          <cell r="C271" t="str">
            <v>20130114.001</v>
          </cell>
          <cell r="D271" t="str">
            <v>iso001-01 flush1</v>
          </cell>
          <cell r="F271">
            <v>6</v>
          </cell>
          <cell r="G271">
            <v>2515</v>
          </cell>
          <cell r="H271">
            <v>48.648000000000003</v>
          </cell>
          <cell r="I271">
            <v>0.112</v>
          </cell>
          <cell r="J271">
            <v>4.7E-2</v>
          </cell>
        </row>
        <row r="272">
          <cell r="A272" t="str">
            <v>2013/05/06 18:29:17</v>
          </cell>
          <cell r="B272">
            <v>23</v>
          </cell>
          <cell r="C272" t="str">
            <v>20130114.002</v>
          </cell>
          <cell r="D272" t="str">
            <v>iso001-01 flush2</v>
          </cell>
          <cell r="F272">
            <v>1</v>
          </cell>
          <cell r="G272">
            <v>2523</v>
          </cell>
          <cell r="H272">
            <v>48.579000000000001</v>
          </cell>
          <cell r="I272">
            <v>0.14399999999999999</v>
          </cell>
          <cell r="J272">
            <v>0.16900000000000001</v>
          </cell>
        </row>
        <row r="273">
          <cell r="A273" t="str">
            <v>2013/05/06 18:29:17</v>
          </cell>
          <cell r="B273">
            <v>23</v>
          </cell>
          <cell r="C273" t="str">
            <v>20130114.002</v>
          </cell>
          <cell r="D273" t="str">
            <v>iso001-01 flush2</v>
          </cell>
          <cell r="F273">
            <v>2</v>
          </cell>
          <cell r="G273">
            <v>2521</v>
          </cell>
          <cell r="H273">
            <v>73.566999999999993</v>
          </cell>
          <cell r="I273">
            <v>0</v>
          </cell>
          <cell r="J273">
            <v>0</v>
          </cell>
        </row>
        <row r="274">
          <cell r="A274" t="str">
            <v>2013/05/06 18:29:17</v>
          </cell>
          <cell r="B274">
            <v>23</v>
          </cell>
          <cell r="C274" t="str">
            <v>20130114.002</v>
          </cell>
          <cell r="D274" t="str">
            <v>iso001-01 flush2</v>
          </cell>
          <cell r="F274">
            <v>3</v>
          </cell>
          <cell r="G274">
            <v>2520</v>
          </cell>
          <cell r="H274">
            <v>48.673999999999999</v>
          </cell>
          <cell r="I274">
            <v>-5.2999999999999999E-2</v>
          </cell>
          <cell r="J274">
            <v>-3.3000000000000002E-2</v>
          </cell>
        </row>
        <row r="275">
          <cell r="A275" t="str">
            <v>2013/05/06 18:29:17</v>
          </cell>
          <cell r="B275">
            <v>23</v>
          </cell>
          <cell r="C275" t="str">
            <v>20130114.002</v>
          </cell>
          <cell r="D275" t="str">
            <v>iso001-01 flush2</v>
          </cell>
          <cell r="F275">
            <v>4</v>
          </cell>
          <cell r="G275">
            <v>2514</v>
          </cell>
          <cell r="H275">
            <v>48.503</v>
          </cell>
          <cell r="I275">
            <v>1.0680000000000001</v>
          </cell>
          <cell r="J275">
            <v>1.038</v>
          </cell>
        </row>
        <row r="276">
          <cell r="A276" t="str">
            <v>2013/05/06 18:29:17</v>
          </cell>
          <cell r="B276">
            <v>23</v>
          </cell>
          <cell r="C276" t="str">
            <v>20130114.002</v>
          </cell>
          <cell r="D276" t="str">
            <v>iso001-01 flush2</v>
          </cell>
          <cell r="F276">
            <v>5</v>
          </cell>
          <cell r="G276">
            <v>2519</v>
          </cell>
          <cell r="H276">
            <v>48.61</v>
          </cell>
          <cell r="I276">
            <v>0.25800000000000001</v>
          </cell>
          <cell r="J276">
            <v>0.27900000000000003</v>
          </cell>
        </row>
        <row r="277">
          <cell r="A277" t="str">
            <v>2013/05/06 18:29:17</v>
          </cell>
          <cell r="B277">
            <v>23</v>
          </cell>
          <cell r="C277" t="str">
            <v>20130114.002</v>
          </cell>
          <cell r="D277" t="str">
            <v>iso001-01 flush2</v>
          </cell>
          <cell r="F277">
            <v>6</v>
          </cell>
          <cell r="G277">
            <v>2518</v>
          </cell>
          <cell r="H277">
            <v>48.670999999999999</v>
          </cell>
          <cell r="I277">
            <v>0.06</v>
          </cell>
          <cell r="J277">
            <v>8.8999999999999996E-2</v>
          </cell>
        </row>
        <row r="278">
          <cell r="A278" t="str">
            <v>2013/05/06 18:51:30</v>
          </cell>
          <cell r="B278">
            <v>24</v>
          </cell>
          <cell r="C278" t="str">
            <v>20130114.003</v>
          </cell>
          <cell r="D278" t="str">
            <v>iso001-02 flush1</v>
          </cell>
          <cell r="F278">
            <v>1</v>
          </cell>
          <cell r="G278">
            <v>2514</v>
          </cell>
          <cell r="H278">
            <v>48.578000000000003</v>
          </cell>
          <cell r="I278">
            <v>0.191</v>
          </cell>
          <cell r="J278">
            <v>0.111</v>
          </cell>
        </row>
        <row r="279">
          <cell r="A279" t="str">
            <v>2013/05/06 18:51:30</v>
          </cell>
          <cell r="B279">
            <v>24</v>
          </cell>
          <cell r="C279" t="str">
            <v>20130114.003</v>
          </cell>
          <cell r="D279" t="str">
            <v>iso001-02 flush1</v>
          </cell>
          <cell r="F279">
            <v>2</v>
          </cell>
          <cell r="G279">
            <v>2519</v>
          </cell>
          <cell r="H279">
            <v>73.587999999999994</v>
          </cell>
          <cell r="I279">
            <v>0</v>
          </cell>
          <cell r="J279">
            <v>0</v>
          </cell>
        </row>
        <row r="280">
          <cell r="A280" t="str">
            <v>2013/05/06 18:51:30</v>
          </cell>
          <cell r="B280">
            <v>24</v>
          </cell>
          <cell r="C280" t="str">
            <v>20130114.003</v>
          </cell>
          <cell r="D280" t="str">
            <v>iso001-02 flush1</v>
          </cell>
          <cell r="F280">
            <v>3</v>
          </cell>
          <cell r="G280">
            <v>2521</v>
          </cell>
          <cell r="H280">
            <v>48.706000000000003</v>
          </cell>
          <cell r="I280">
            <v>-1.4999999999999999E-2</v>
          </cell>
          <cell r="J280">
            <v>-5.1999999999999998E-2</v>
          </cell>
        </row>
        <row r="281">
          <cell r="A281" t="str">
            <v>2013/05/06 18:51:30</v>
          </cell>
          <cell r="B281">
            <v>24</v>
          </cell>
          <cell r="C281" t="str">
            <v>20130114.003</v>
          </cell>
          <cell r="D281" t="str">
            <v>iso001-02 flush1</v>
          </cell>
          <cell r="F281">
            <v>4</v>
          </cell>
          <cell r="G281">
            <v>2516</v>
          </cell>
          <cell r="H281">
            <v>48.472000000000001</v>
          </cell>
          <cell r="I281">
            <v>1.103</v>
          </cell>
          <cell r="J281">
            <v>0.99</v>
          </cell>
        </row>
        <row r="282">
          <cell r="A282" t="str">
            <v>2013/05/06 18:51:30</v>
          </cell>
          <cell r="B282">
            <v>24</v>
          </cell>
          <cell r="C282" t="str">
            <v>20130114.003</v>
          </cell>
          <cell r="D282" t="str">
            <v>iso001-02 flush1</v>
          </cell>
          <cell r="F282">
            <v>5</v>
          </cell>
          <cell r="G282">
            <v>2517</v>
          </cell>
          <cell r="H282">
            <v>48.612000000000002</v>
          </cell>
          <cell r="I282">
            <v>0.29199999999999998</v>
          </cell>
          <cell r="J282">
            <v>0.24</v>
          </cell>
        </row>
        <row r="283">
          <cell r="A283" t="str">
            <v>2013/05/06 18:51:30</v>
          </cell>
          <cell r="B283">
            <v>24</v>
          </cell>
          <cell r="C283" t="str">
            <v>20130114.003</v>
          </cell>
          <cell r="D283" t="str">
            <v>iso001-02 flush1</v>
          </cell>
          <cell r="F283">
            <v>6</v>
          </cell>
          <cell r="G283">
            <v>2523</v>
          </cell>
          <cell r="H283">
            <v>48.636000000000003</v>
          </cell>
          <cell r="I283">
            <v>9.0999999999999998E-2</v>
          </cell>
          <cell r="J283">
            <v>0.06</v>
          </cell>
        </row>
        <row r="284">
          <cell r="A284" t="str">
            <v>2013/05/06 19:13:42</v>
          </cell>
          <cell r="B284">
            <v>25</v>
          </cell>
          <cell r="C284" t="str">
            <v>20130114.004</v>
          </cell>
          <cell r="D284" t="str">
            <v>iso001-02 flush2</v>
          </cell>
          <cell r="F284">
            <v>1</v>
          </cell>
          <cell r="G284">
            <v>2523</v>
          </cell>
          <cell r="H284">
            <v>48.655999999999999</v>
          </cell>
          <cell r="I284">
            <v>0.17799999999999999</v>
          </cell>
          <cell r="J284">
            <v>0.11700000000000001</v>
          </cell>
        </row>
        <row r="285">
          <cell r="A285" t="str">
            <v>2013/05/06 19:13:42</v>
          </cell>
          <cell r="B285">
            <v>25</v>
          </cell>
          <cell r="C285" t="str">
            <v>20130114.004</v>
          </cell>
          <cell r="D285" t="str">
            <v>iso001-02 flush2</v>
          </cell>
          <cell r="F285">
            <v>2</v>
          </cell>
          <cell r="G285">
            <v>2523</v>
          </cell>
          <cell r="H285">
            <v>73.597999999999999</v>
          </cell>
          <cell r="I285">
            <v>0</v>
          </cell>
          <cell r="J285">
            <v>0</v>
          </cell>
        </row>
        <row r="286">
          <cell r="A286" t="str">
            <v>2013/05/06 19:13:42</v>
          </cell>
          <cell r="B286">
            <v>25</v>
          </cell>
          <cell r="C286" t="str">
            <v>20130114.004</v>
          </cell>
          <cell r="D286" t="str">
            <v>iso001-02 flush2</v>
          </cell>
          <cell r="F286">
            <v>3</v>
          </cell>
          <cell r="G286">
            <v>2521</v>
          </cell>
          <cell r="H286">
            <v>48.707000000000001</v>
          </cell>
          <cell r="I286">
            <v>-5.0999999999999997E-2</v>
          </cell>
          <cell r="J286">
            <v>-5.8999999999999997E-2</v>
          </cell>
        </row>
        <row r="287">
          <cell r="A287" t="str">
            <v>2013/05/06 19:13:42</v>
          </cell>
          <cell r="B287">
            <v>25</v>
          </cell>
          <cell r="C287" t="str">
            <v>20130114.004</v>
          </cell>
          <cell r="D287" t="str">
            <v>iso001-02 flush2</v>
          </cell>
          <cell r="F287">
            <v>4</v>
          </cell>
          <cell r="G287">
            <v>2522</v>
          </cell>
          <cell r="H287">
            <v>48.533000000000001</v>
          </cell>
          <cell r="I287">
            <v>1.0680000000000001</v>
          </cell>
          <cell r="J287">
            <v>0.97</v>
          </cell>
        </row>
        <row r="288">
          <cell r="A288" t="str">
            <v>2013/05/06 19:13:42</v>
          </cell>
          <cell r="B288">
            <v>25</v>
          </cell>
          <cell r="C288" t="str">
            <v>20130114.004</v>
          </cell>
          <cell r="D288" t="str">
            <v>iso001-02 flush2</v>
          </cell>
          <cell r="F288">
            <v>5</v>
          </cell>
          <cell r="G288">
            <v>2521</v>
          </cell>
          <cell r="H288">
            <v>48.628</v>
          </cell>
          <cell r="I288">
            <v>0.246</v>
          </cell>
          <cell r="J288">
            <v>0.26100000000000001</v>
          </cell>
        </row>
        <row r="289">
          <cell r="A289" t="str">
            <v>2013/05/06 19:13:42</v>
          </cell>
          <cell r="B289">
            <v>25</v>
          </cell>
          <cell r="C289" t="str">
            <v>20130114.004</v>
          </cell>
          <cell r="D289" t="str">
            <v>iso001-02 flush2</v>
          </cell>
          <cell r="F289">
            <v>6</v>
          </cell>
          <cell r="G289">
            <v>2520</v>
          </cell>
          <cell r="H289">
            <v>48.710999999999999</v>
          </cell>
          <cell r="I289">
            <v>6.6000000000000003E-2</v>
          </cell>
          <cell r="J289">
            <v>4.5999999999999999E-2</v>
          </cell>
        </row>
        <row r="290">
          <cell r="A290" t="str">
            <v>2013/05/06 19:35:54</v>
          </cell>
          <cell r="B290">
            <v>26</v>
          </cell>
          <cell r="C290" t="str">
            <v>20130110.001</v>
          </cell>
          <cell r="D290" t="str">
            <v>1U</v>
          </cell>
          <cell r="F290">
            <v>1</v>
          </cell>
          <cell r="G290">
            <v>2524</v>
          </cell>
          <cell r="H290">
            <v>48.677</v>
          </cell>
          <cell r="I290">
            <v>0.184</v>
          </cell>
          <cell r="J290">
            <v>0.155</v>
          </cell>
        </row>
        <row r="291">
          <cell r="A291" t="str">
            <v>2013/05/06 19:35:54</v>
          </cell>
          <cell r="B291">
            <v>26</v>
          </cell>
          <cell r="C291" t="str">
            <v>20130110.001</v>
          </cell>
          <cell r="D291" t="str">
            <v>1U</v>
          </cell>
          <cell r="F291">
            <v>2</v>
          </cell>
          <cell r="G291">
            <v>2524</v>
          </cell>
          <cell r="H291">
            <v>73.682000000000002</v>
          </cell>
          <cell r="I291">
            <v>0</v>
          </cell>
          <cell r="J291">
            <v>0</v>
          </cell>
        </row>
        <row r="292">
          <cell r="A292" t="str">
            <v>2013/05/06 19:35:54</v>
          </cell>
          <cell r="B292">
            <v>26</v>
          </cell>
          <cell r="C292" t="str">
            <v>20130110.001</v>
          </cell>
          <cell r="D292" t="str">
            <v>1U</v>
          </cell>
          <cell r="F292">
            <v>3</v>
          </cell>
          <cell r="G292">
            <v>2522</v>
          </cell>
          <cell r="H292">
            <v>48.747</v>
          </cell>
          <cell r="I292">
            <v>-6.7000000000000004E-2</v>
          </cell>
          <cell r="J292">
            <v>-5.8000000000000003E-2</v>
          </cell>
        </row>
        <row r="293">
          <cell r="A293" t="str">
            <v>2013/05/06 19:35:54</v>
          </cell>
          <cell r="B293">
            <v>26</v>
          </cell>
          <cell r="C293" t="str">
            <v>20130110.001</v>
          </cell>
          <cell r="D293" t="str">
            <v>1U</v>
          </cell>
          <cell r="F293">
            <v>4</v>
          </cell>
          <cell r="G293">
            <v>454</v>
          </cell>
          <cell r="H293">
            <v>2.762</v>
          </cell>
          <cell r="I293">
            <v>-11.167999999999999</v>
          </cell>
          <cell r="J293">
            <v>0.879</v>
          </cell>
        </row>
        <row r="294">
          <cell r="A294" t="str">
            <v>2013/05/06 19:35:54</v>
          </cell>
          <cell r="B294">
            <v>26</v>
          </cell>
          <cell r="C294" t="str">
            <v>20130110.001</v>
          </cell>
          <cell r="D294" t="str">
            <v>1U</v>
          </cell>
          <cell r="F294">
            <v>5</v>
          </cell>
          <cell r="G294">
            <v>412</v>
          </cell>
          <cell r="H294">
            <v>2.4609999999999999</v>
          </cell>
          <cell r="I294">
            <v>-11.076000000000001</v>
          </cell>
          <cell r="J294">
            <v>0.85699999999999998</v>
          </cell>
        </row>
        <row r="295">
          <cell r="A295" t="str">
            <v>2013/05/06 19:35:54</v>
          </cell>
          <cell r="B295">
            <v>26</v>
          </cell>
          <cell r="C295" t="str">
            <v>20130110.001</v>
          </cell>
          <cell r="D295" t="str">
            <v>1U</v>
          </cell>
          <cell r="F295">
            <v>6</v>
          </cell>
          <cell r="G295">
            <v>371</v>
          </cell>
          <cell r="H295">
            <v>2.1949999999999998</v>
          </cell>
          <cell r="I295">
            <v>-10.48</v>
          </cell>
          <cell r="J295">
            <v>0.93100000000000005</v>
          </cell>
        </row>
        <row r="296">
          <cell r="A296" t="str">
            <v>2013/05/06 19:35:54</v>
          </cell>
          <cell r="B296">
            <v>26</v>
          </cell>
          <cell r="C296" t="str">
            <v>20130110.001</v>
          </cell>
          <cell r="D296" t="str">
            <v>1U</v>
          </cell>
          <cell r="F296">
            <v>7</v>
          </cell>
          <cell r="G296">
            <v>335</v>
          </cell>
          <cell r="H296">
            <v>1.958</v>
          </cell>
          <cell r="I296">
            <v>-10.708</v>
          </cell>
          <cell r="J296">
            <v>0.94499999999999995</v>
          </cell>
        </row>
        <row r="297">
          <cell r="A297" t="str">
            <v>2013/05/06 19:35:54</v>
          </cell>
          <cell r="B297">
            <v>26</v>
          </cell>
          <cell r="C297" t="str">
            <v>20130110.001</v>
          </cell>
          <cell r="D297" t="str">
            <v>1U</v>
          </cell>
          <cell r="F297">
            <v>8</v>
          </cell>
          <cell r="G297">
            <v>301</v>
          </cell>
          <cell r="H297">
            <v>1.7410000000000001</v>
          </cell>
          <cell r="I297">
            <v>-10.664999999999999</v>
          </cell>
          <cell r="J297">
            <v>0.63900000000000001</v>
          </cell>
        </row>
        <row r="298">
          <cell r="A298" t="str">
            <v>2013/05/06 19:35:54</v>
          </cell>
          <cell r="B298">
            <v>26</v>
          </cell>
          <cell r="C298" t="str">
            <v>20130110.001</v>
          </cell>
          <cell r="D298" t="str">
            <v>1U</v>
          </cell>
          <cell r="F298">
            <v>9</v>
          </cell>
          <cell r="G298">
            <v>271</v>
          </cell>
          <cell r="H298">
            <v>1.5529999999999999</v>
          </cell>
          <cell r="I298">
            <v>-10.558</v>
          </cell>
          <cell r="J298">
            <v>1.2370000000000001</v>
          </cell>
        </row>
        <row r="299">
          <cell r="A299" t="str">
            <v>2013/05/06 19:35:54</v>
          </cell>
          <cell r="B299">
            <v>26</v>
          </cell>
          <cell r="C299" t="str">
            <v>20130110.001</v>
          </cell>
          <cell r="D299" t="str">
            <v>1U</v>
          </cell>
          <cell r="F299">
            <v>10</v>
          </cell>
          <cell r="G299">
            <v>245</v>
          </cell>
          <cell r="H299">
            <v>1.3859999999999999</v>
          </cell>
          <cell r="I299">
            <v>-10.356999999999999</v>
          </cell>
          <cell r="J299">
            <v>1.5229999999999999</v>
          </cell>
        </row>
        <row r="300">
          <cell r="A300" t="str">
            <v>2013/05/06 19:35:54</v>
          </cell>
          <cell r="B300">
            <v>26</v>
          </cell>
          <cell r="C300" t="str">
            <v>20130110.001</v>
          </cell>
          <cell r="D300" t="str">
            <v>1U</v>
          </cell>
          <cell r="F300">
            <v>11</v>
          </cell>
          <cell r="G300">
            <v>2493</v>
          </cell>
          <cell r="H300">
            <v>48.06</v>
          </cell>
          <cell r="I300">
            <v>0.76800000000000002</v>
          </cell>
          <cell r="J300">
            <v>0.84299999999999997</v>
          </cell>
        </row>
        <row r="301">
          <cell r="A301" t="str">
            <v>2013/05/06 19:35:54</v>
          </cell>
          <cell r="B301">
            <v>26</v>
          </cell>
          <cell r="C301" t="str">
            <v>20130110.001</v>
          </cell>
          <cell r="D301" t="str">
            <v>1U</v>
          </cell>
          <cell r="F301">
            <v>12</v>
          </cell>
          <cell r="G301">
            <v>2492</v>
          </cell>
          <cell r="H301">
            <v>48.182000000000002</v>
          </cell>
          <cell r="I301">
            <v>7.0999999999999994E-2</v>
          </cell>
          <cell r="J301">
            <v>0.13400000000000001</v>
          </cell>
        </row>
        <row r="302">
          <cell r="A302" t="str">
            <v>2013/05/06 19:35:54</v>
          </cell>
          <cell r="B302">
            <v>26</v>
          </cell>
          <cell r="C302" t="str">
            <v>20130110.001</v>
          </cell>
          <cell r="D302" t="str">
            <v>1U</v>
          </cell>
          <cell r="F302">
            <v>13</v>
          </cell>
          <cell r="G302">
            <v>2496</v>
          </cell>
          <cell r="H302">
            <v>48.198</v>
          </cell>
          <cell r="I302">
            <v>-0.127</v>
          </cell>
          <cell r="J302">
            <v>-3.4000000000000002E-2</v>
          </cell>
        </row>
        <row r="303">
          <cell r="A303" t="str">
            <v>2013/05/06 19:58:07</v>
          </cell>
          <cell r="B303">
            <v>27</v>
          </cell>
          <cell r="C303" t="str">
            <v>20130110.002</v>
          </cell>
          <cell r="D303" t="str">
            <v>2U</v>
          </cell>
          <cell r="F303">
            <v>1</v>
          </cell>
          <cell r="G303">
            <v>2504</v>
          </cell>
          <cell r="H303">
            <v>48.3</v>
          </cell>
          <cell r="I303">
            <v>0.13</v>
          </cell>
          <cell r="J303">
            <v>0.11799999999999999</v>
          </cell>
        </row>
        <row r="304">
          <cell r="A304" t="str">
            <v>2013/05/06 19:58:07</v>
          </cell>
          <cell r="B304">
            <v>27</v>
          </cell>
          <cell r="C304" t="str">
            <v>20130110.002</v>
          </cell>
          <cell r="D304" t="str">
            <v>2U</v>
          </cell>
          <cell r="F304">
            <v>2</v>
          </cell>
          <cell r="G304">
            <v>2498</v>
          </cell>
          <cell r="H304">
            <v>73.024000000000001</v>
          </cell>
          <cell r="I304">
            <v>0</v>
          </cell>
          <cell r="J304">
            <v>0</v>
          </cell>
        </row>
        <row r="305">
          <cell r="A305" t="str">
            <v>2013/05/06 19:58:07</v>
          </cell>
          <cell r="B305">
            <v>27</v>
          </cell>
          <cell r="C305" t="str">
            <v>20130110.002</v>
          </cell>
          <cell r="D305" t="str">
            <v>2U</v>
          </cell>
          <cell r="F305">
            <v>3</v>
          </cell>
          <cell r="G305">
            <v>2502</v>
          </cell>
          <cell r="H305">
            <v>48.344000000000001</v>
          </cell>
          <cell r="I305">
            <v>-2.1999999999999999E-2</v>
          </cell>
          <cell r="J305">
            <v>-8.6999999999999994E-2</v>
          </cell>
        </row>
        <row r="306">
          <cell r="A306" t="str">
            <v>2013/05/06 19:58:07</v>
          </cell>
          <cell r="B306">
            <v>27</v>
          </cell>
          <cell r="C306" t="str">
            <v>20130110.002</v>
          </cell>
          <cell r="D306" t="str">
            <v>2U</v>
          </cell>
          <cell r="F306">
            <v>4</v>
          </cell>
          <cell r="G306">
            <v>447</v>
          </cell>
          <cell r="H306">
            <v>2.7069999999999999</v>
          </cell>
          <cell r="I306">
            <v>-10.685</v>
          </cell>
          <cell r="J306">
            <v>1.3580000000000001</v>
          </cell>
        </row>
        <row r="307">
          <cell r="A307" t="str">
            <v>2013/05/06 19:58:07</v>
          </cell>
          <cell r="B307">
            <v>27</v>
          </cell>
          <cell r="C307" t="str">
            <v>20130110.002</v>
          </cell>
          <cell r="D307" t="str">
            <v>2U</v>
          </cell>
          <cell r="F307">
            <v>5</v>
          </cell>
          <cell r="G307">
            <v>402</v>
          </cell>
          <cell r="H307">
            <v>2.42</v>
          </cell>
          <cell r="I307">
            <v>-10.574999999999999</v>
          </cell>
          <cell r="J307">
            <v>0.92</v>
          </cell>
        </row>
        <row r="308">
          <cell r="A308" t="str">
            <v>2013/05/06 19:58:07</v>
          </cell>
          <cell r="B308">
            <v>27</v>
          </cell>
          <cell r="C308" t="str">
            <v>20130110.002</v>
          </cell>
          <cell r="D308" t="str">
            <v>2U</v>
          </cell>
          <cell r="F308">
            <v>6</v>
          </cell>
          <cell r="G308">
            <v>363</v>
          </cell>
          <cell r="H308">
            <v>2.1589999999999998</v>
          </cell>
          <cell r="I308">
            <v>-10.331</v>
          </cell>
          <cell r="J308">
            <v>1.012</v>
          </cell>
        </row>
        <row r="309">
          <cell r="A309" t="str">
            <v>2013/05/06 19:58:07</v>
          </cell>
          <cell r="B309">
            <v>27</v>
          </cell>
          <cell r="C309" t="str">
            <v>20130110.002</v>
          </cell>
          <cell r="D309" t="str">
            <v>2U</v>
          </cell>
          <cell r="F309">
            <v>7</v>
          </cell>
          <cell r="G309">
            <v>328</v>
          </cell>
          <cell r="H309">
            <v>1.9279999999999999</v>
          </cell>
          <cell r="I309">
            <v>-10.205</v>
          </cell>
          <cell r="J309">
            <v>1.4550000000000001</v>
          </cell>
        </row>
        <row r="310">
          <cell r="A310" t="str">
            <v>2013/05/06 19:58:07</v>
          </cell>
          <cell r="B310">
            <v>27</v>
          </cell>
          <cell r="C310" t="str">
            <v>20130110.002</v>
          </cell>
          <cell r="D310" t="str">
            <v>2U</v>
          </cell>
          <cell r="F310">
            <v>8</v>
          </cell>
          <cell r="G310">
            <v>296</v>
          </cell>
          <cell r="H310">
            <v>1.7210000000000001</v>
          </cell>
          <cell r="I310">
            <v>-9.923</v>
          </cell>
          <cell r="J310">
            <v>1.625</v>
          </cell>
        </row>
        <row r="311">
          <cell r="A311" t="str">
            <v>2013/05/06 19:58:07</v>
          </cell>
          <cell r="B311">
            <v>27</v>
          </cell>
          <cell r="C311" t="str">
            <v>20130110.002</v>
          </cell>
          <cell r="D311" t="str">
            <v>2U</v>
          </cell>
          <cell r="F311">
            <v>9</v>
          </cell>
          <cell r="G311">
            <v>267</v>
          </cell>
          <cell r="H311">
            <v>1.54</v>
          </cell>
          <cell r="I311">
            <v>-10.118</v>
          </cell>
          <cell r="J311">
            <v>1.927</v>
          </cell>
        </row>
        <row r="312">
          <cell r="A312" t="str">
            <v>2013/05/06 19:58:07</v>
          </cell>
          <cell r="B312">
            <v>27</v>
          </cell>
          <cell r="C312" t="str">
            <v>20130110.002</v>
          </cell>
          <cell r="D312" t="str">
            <v>2U</v>
          </cell>
          <cell r="F312">
            <v>10</v>
          </cell>
          <cell r="G312">
            <v>241</v>
          </cell>
          <cell r="H312">
            <v>1.377</v>
          </cell>
          <cell r="I312">
            <v>-9.9469999999999992</v>
          </cell>
          <cell r="J312">
            <v>1.59</v>
          </cell>
        </row>
        <row r="313">
          <cell r="A313" t="str">
            <v>2013/05/06 19:58:07</v>
          </cell>
          <cell r="B313">
            <v>27</v>
          </cell>
          <cell r="C313" t="str">
            <v>20130110.002</v>
          </cell>
          <cell r="D313" t="str">
            <v>2U</v>
          </cell>
          <cell r="F313">
            <v>11</v>
          </cell>
          <cell r="G313">
            <v>2486</v>
          </cell>
          <cell r="H313">
            <v>47.984000000000002</v>
          </cell>
          <cell r="I313">
            <v>0.81599999999999995</v>
          </cell>
          <cell r="J313">
            <v>0.88400000000000001</v>
          </cell>
        </row>
        <row r="314">
          <cell r="A314" t="str">
            <v>2013/05/06 19:58:07</v>
          </cell>
          <cell r="B314">
            <v>27</v>
          </cell>
          <cell r="C314" t="str">
            <v>20130110.002</v>
          </cell>
          <cell r="D314" t="str">
            <v>2U</v>
          </cell>
          <cell r="F314">
            <v>12</v>
          </cell>
          <cell r="G314">
            <v>2493</v>
          </cell>
          <cell r="H314">
            <v>48.036999999999999</v>
          </cell>
          <cell r="I314">
            <v>0.16700000000000001</v>
          </cell>
          <cell r="J314">
            <v>0.23499999999999999</v>
          </cell>
        </row>
        <row r="315">
          <cell r="A315" t="str">
            <v>2013/05/06 19:58:07</v>
          </cell>
          <cell r="B315">
            <v>27</v>
          </cell>
          <cell r="C315" t="str">
            <v>20130110.002</v>
          </cell>
          <cell r="D315" t="str">
            <v>2U</v>
          </cell>
          <cell r="F315">
            <v>13</v>
          </cell>
          <cell r="G315">
            <v>2494</v>
          </cell>
          <cell r="H315">
            <v>48.081000000000003</v>
          </cell>
          <cell r="I315">
            <v>-4.2999999999999997E-2</v>
          </cell>
          <cell r="J315">
            <v>0.09</v>
          </cell>
        </row>
        <row r="316">
          <cell r="A316" t="str">
            <v>2013/05/06 20:20:19</v>
          </cell>
          <cell r="B316">
            <v>28</v>
          </cell>
          <cell r="C316" t="str">
            <v>20130110.003</v>
          </cell>
          <cell r="D316" t="str">
            <v>3D</v>
          </cell>
          <cell r="F316">
            <v>1</v>
          </cell>
          <cell r="G316">
            <v>2492</v>
          </cell>
          <cell r="H316">
            <v>48.204999999999998</v>
          </cell>
          <cell r="I316">
            <v>0.16500000000000001</v>
          </cell>
          <cell r="J316">
            <v>0.16500000000000001</v>
          </cell>
        </row>
        <row r="317">
          <cell r="A317" t="str">
            <v>2013/05/06 20:20:19</v>
          </cell>
          <cell r="B317">
            <v>28</v>
          </cell>
          <cell r="C317" t="str">
            <v>20130110.003</v>
          </cell>
          <cell r="D317" t="str">
            <v>3D</v>
          </cell>
          <cell r="F317">
            <v>2</v>
          </cell>
          <cell r="G317">
            <v>2500</v>
          </cell>
          <cell r="H317">
            <v>72.881</v>
          </cell>
          <cell r="I317">
            <v>0</v>
          </cell>
          <cell r="J317">
            <v>0</v>
          </cell>
        </row>
        <row r="318">
          <cell r="A318" t="str">
            <v>2013/05/06 20:20:19</v>
          </cell>
          <cell r="B318">
            <v>28</v>
          </cell>
          <cell r="C318" t="str">
            <v>20130110.003</v>
          </cell>
          <cell r="D318" t="str">
            <v>3D</v>
          </cell>
          <cell r="F318">
            <v>3</v>
          </cell>
          <cell r="G318">
            <v>2499</v>
          </cell>
          <cell r="H318">
            <v>48.243000000000002</v>
          </cell>
          <cell r="I318">
            <v>-4.4999999999999998E-2</v>
          </cell>
          <cell r="J318">
            <v>-2.1000000000000001E-2</v>
          </cell>
        </row>
        <row r="319">
          <cell r="A319" t="str">
            <v>2013/05/06 20:20:19</v>
          </cell>
          <cell r="B319">
            <v>28</v>
          </cell>
          <cell r="C319" t="str">
            <v>20130110.003</v>
          </cell>
          <cell r="D319" t="str">
            <v>3D</v>
          </cell>
          <cell r="F319">
            <v>4</v>
          </cell>
          <cell r="G319">
            <v>1208</v>
          </cell>
          <cell r="H319">
            <v>7.1509999999999998</v>
          </cell>
          <cell r="I319">
            <v>-16.071000000000002</v>
          </cell>
          <cell r="J319">
            <v>-5.0419999999999998</v>
          </cell>
        </row>
        <row r="320">
          <cell r="A320" t="str">
            <v>2013/05/06 20:20:19</v>
          </cell>
          <cell r="B320">
            <v>28</v>
          </cell>
          <cell r="C320" t="str">
            <v>20130110.003</v>
          </cell>
          <cell r="D320" t="str">
            <v>3D</v>
          </cell>
          <cell r="F320">
            <v>5</v>
          </cell>
          <cell r="G320">
            <v>1086</v>
          </cell>
          <cell r="H320">
            <v>6.4329999999999998</v>
          </cell>
          <cell r="I320">
            <v>-15.955</v>
          </cell>
          <cell r="J320">
            <v>-5.1689999999999996</v>
          </cell>
        </row>
        <row r="321">
          <cell r="A321" t="str">
            <v>2013/05/06 20:20:19</v>
          </cell>
          <cell r="B321">
            <v>28</v>
          </cell>
          <cell r="C321" t="str">
            <v>20130110.003</v>
          </cell>
          <cell r="D321" t="str">
            <v>3D</v>
          </cell>
          <cell r="F321">
            <v>6</v>
          </cell>
          <cell r="G321">
            <v>971</v>
          </cell>
          <cell r="H321">
            <v>5.7709999999999999</v>
          </cell>
          <cell r="I321">
            <v>-15.795999999999999</v>
          </cell>
          <cell r="J321">
            <v>-4.9429999999999996</v>
          </cell>
        </row>
        <row r="322">
          <cell r="A322" t="str">
            <v>2013/05/06 20:20:19</v>
          </cell>
          <cell r="B322">
            <v>28</v>
          </cell>
          <cell r="C322" t="str">
            <v>20130110.003</v>
          </cell>
          <cell r="D322" t="str">
            <v>3D</v>
          </cell>
          <cell r="F322">
            <v>7</v>
          </cell>
          <cell r="G322">
            <v>870</v>
          </cell>
          <cell r="H322">
            <v>5.16</v>
          </cell>
          <cell r="I322">
            <v>-15.654999999999999</v>
          </cell>
          <cell r="J322">
            <v>-5.149</v>
          </cell>
        </row>
        <row r="323">
          <cell r="A323" t="str">
            <v>2013/05/06 20:20:19</v>
          </cell>
          <cell r="B323">
            <v>28</v>
          </cell>
          <cell r="C323" t="str">
            <v>20130110.003</v>
          </cell>
          <cell r="D323" t="str">
            <v>3D</v>
          </cell>
          <cell r="F323">
            <v>8</v>
          </cell>
          <cell r="G323">
            <v>782</v>
          </cell>
          <cell r="H323">
            <v>4.609</v>
          </cell>
          <cell r="I323">
            <v>-15.757999999999999</v>
          </cell>
          <cell r="J323">
            <v>-5.0129999999999999</v>
          </cell>
        </row>
        <row r="324">
          <cell r="A324" t="str">
            <v>2013/05/06 20:20:19</v>
          </cell>
          <cell r="B324">
            <v>28</v>
          </cell>
          <cell r="C324" t="str">
            <v>20130110.003</v>
          </cell>
          <cell r="D324" t="str">
            <v>3D</v>
          </cell>
          <cell r="F324">
            <v>9</v>
          </cell>
          <cell r="G324">
            <v>704</v>
          </cell>
          <cell r="H324">
            <v>4.1139999999999999</v>
          </cell>
          <cell r="I324">
            <v>-15.488</v>
          </cell>
          <cell r="J324">
            <v>-4.8310000000000004</v>
          </cell>
        </row>
        <row r="325">
          <cell r="A325" t="str">
            <v>2013/05/06 20:20:19</v>
          </cell>
          <cell r="B325">
            <v>28</v>
          </cell>
          <cell r="C325" t="str">
            <v>20130110.003</v>
          </cell>
          <cell r="D325" t="str">
            <v>3D</v>
          </cell>
          <cell r="F325">
            <v>10</v>
          </cell>
          <cell r="G325">
            <v>635</v>
          </cell>
          <cell r="H325">
            <v>3.6669999999999998</v>
          </cell>
          <cell r="I325">
            <v>-15.443</v>
          </cell>
          <cell r="J325">
            <v>-4.6500000000000004</v>
          </cell>
        </row>
        <row r="326">
          <cell r="A326" t="str">
            <v>2013/05/06 20:20:19</v>
          </cell>
          <cell r="B326">
            <v>28</v>
          </cell>
          <cell r="C326" t="str">
            <v>20130110.003</v>
          </cell>
          <cell r="D326" t="str">
            <v>3D</v>
          </cell>
          <cell r="F326">
            <v>11</v>
          </cell>
          <cell r="G326">
            <v>2481</v>
          </cell>
          <cell r="H326">
            <v>47.889000000000003</v>
          </cell>
          <cell r="I326">
            <v>0.69699999999999995</v>
          </cell>
          <cell r="J326">
            <v>0.74</v>
          </cell>
        </row>
        <row r="327">
          <cell r="A327" t="str">
            <v>2013/05/06 20:20:19</v>
          </cell>
          <cell r="B327">
            <v>28</v>
          </cell>
          <cell r="C327" t="str">
            <v>20130110.003</v>
          </cell>
          <cell r="D327" t="str">
            <v>3D</v>
          </cell>
          <cell r="F327">
            <v>12</v>
          </cell>
          <cell r="G327">
            <v>2483</v>
          </cell>
          <cell r="H327">
            <v>48.052999999999997</v>
          </cell>
          <cell r="I327">
            <v>0.158</v>
          </cell>
          <cell r="J327">
            <v>0.16500000000000001</v>
          </cell>
        </row>
        <row r="328">
          <cell r="A328" t="str">
            <v>2013/05/06 20:20:19</v>
          </cell>
          <cell r="B328">
            <v>28</v>
          </cell>
          <cell r="C328" t="str">
            <v>20130110.003</v>
          </cell>
          <cell r="D328" t="str">
            <v>3D</v>
          </cell>
          <cell r="F328">
            <v>13</v>
          </cell>
          <cell r="G328">
            <v>2484</v>
          </cell>
          <cell r="H328">
            <v>48.017000000000003</v>
          </cell>
          <cell r="I328">
            <v>-1.7999999999999999E-2</v>
          </cell>
          <cell r="J328">
            <v>0.02</v>
          </cell>
        </row>
        <row r="329">
          <cell r="A329" t="str">
            <v>2013/05/06 20:42:31</v>
          </cell>
          <cell r="B329">
            <v>29</v>
          </cell>
          <cell r="C329" t="str">
            <v>20130110.004</v>
          </cell>
          <cell r="D329" t="str">
            <v>4D</v>
          </cell>
          <cell r="F329">
            <v>1</v>
          </cell>
          <cell r="G329">
            <v>2491</v>
          </cell>
          <cell r="H329">
            <v>48.13</v>
          </cell>
          <cell r="I329">
            <v>0.125</v>
          </cell>
          <cell r="J329">
            <v>0.157</v>
          </cell>
        </row>
        <row r="330">
          <cell r="A330" t="str">
            <v>2013/05/06 20:42:31</v>
          </cell>
          <cell r="B330">
            <v>29</v>
          </cell>
          <cell r="C330" t="str">
            <v>20130110.004</v>
          </cell>
          <cell r="D330" t="str">
            <v>4D</v>
          </cell>
          <cell r="F330">
            <v>2</v>
          </cell>
          <cell r="G330">
            <v>2493</v>
          </cell>
          <cell r="H330">
            <v>72.792000000000002</v>
          </cell>
          <cell r="I330">
            <v>0</v>
          </cell>
          <cell r="J330">
            <v>0</v>
          </cell>
        </row>
        <row r="331">
          <cell r="A331" t="str">
            <v>2013/05/06 20:42:31</v>
          </cell>
          <cell r="B331">
            <v>29</v>
          </cell>
          <cell r="C331" t="str">
            <v>20130110.004</v>
          </cell>
          <cell r="D331" t="str">
            <v>4D</v>
          </cell>
          <cell r="F331">
            <v>3</v>
          </cell>
          <cell r="G331">
            <v>2493</v>
          </cell>
          <cell r="H331">
            <v>48.186</v>
          </cell>
          <cell r="I331">
            <v>-4.1000000000000002E-2</v>
          </cell>
          <cell r="J331">
            <v>-0.02</v>
          </cell>
        </row>
        <row r="332">
          <cell r="A332" t="str">
            <v>2013/05/06 20:42:31</v>
          </cell>
          <cell r="B332">
            <v>29</v>
          </cell>
          <cell r="C332" t="str">
            <v>20130110.004</v>
          </cell>
          <cell r="D332" t="str">
            <v>4D</v>
          </cell>
          <cell r="F332">
            <v>4</v>
          </cell>
          <cell r="G332">
            <v>1197</v>
          </cell>
          <cell r="H332">
            <v>7.2080000000000002</v>
          </cell>
          <cell r="I332">
            <v>-16.385999999999999</v>
          </cell>
          <cell r="J332">
            <v>-5.4589999999999996</v>
          </cell>
        </row>
        <row r="333">
          <cell r="A333" t="str">
            <v>2013/05/06 20:42:31</v>
          </cell>
          <cell r="B333">
            <v>29</v>
          </cell>
          <cell r="C333" t="str">
            <v>20130110.004</v>
          </cell>
          <cell r="D333" t="str">
            <v>4D</v>
          </cell>
          <cell r="F333">
            <v>5</v>
          </cell>
          <cell r="G333">
            <v>1093</v>
          </cell>
          <cell r="H333">
            <v>6.4489999999999998</v>
          </cell>
          <cell r="I333">
            <v>-16.190999999999999</v>
          </cell>
          <cell r="J333">
            <v>-5.28</v>
          </cell>
        </row>
        <row r="334">
          <cell r="A334" t="str">
            <v>2013/05/06 20:42:31</v>
          </cell>
          <cell r="B334">
            <v>29</v>
          </cell>
          <cell r="C334" t="str">
            <v>20130110.004</v>
          </cell>
          <cell r="D334" t="str">
            <v>4D</v>
          </cell>
          <cell r="F334">
            <v>6</v>
          </cell>
          <cell r="G334">
            <v>999</v>
          </cell>
          <cell r="H334">
            <v>5.798</v>
          </cell>
          <cell r="I334">
            <v>-16.07</v>
          </cell>
          <cell r="J334">
            <v>-5.1769999999999996</v>
          </cell>
        </row>
        <row r="335">
          <cell r="A335" t="str">
            <v>2013/05/06 20:42:31</v>
          </cell>
          <cell r="B335">
            <v>29</v>
          </cell>
          <cell r="C335" t="str">
            <v>20130110.004</v>
          </cell>
          <cell r="D335" t="str">
            <v>4D</v>
          </cell>
          <cell r="F335">
            <v>7</v>
          </cell>
          <cell r="G335">
            <v>908</v>
          </cell>
          <cell r="H335">
            <v>5.2359999999999998</v>
          </cell>
          <cell r="I335">
            <v>-15.906000000000001</v>
          </cell>
          <cell r="J335">
            <v>-5.1109999999999998</v>
          </cell>
        </row>
        <row r="336">
          <cell r="A336" t="str">
            <v>2013/05/06 20:42:31</v>
          </cell>
          <cell r="B336">
            <v>29</v>
          </cell>
          <cell r="C336" t="str">
            <v>20130110.004</v>
          </cell>
          <cell r="D336" t="str">
            <v>4D</v>
          </cell>
          <cell r="F336">
            <v>8</v>
          </cell>
          <cell r="G336">
            <v>815</v>
          </cell>
          <cell r="H336">
            <v>4.71</v>
          </cell>
          <cell r="I336">
            <v>-15.788</v>
          </cell>
          <cell r="J336">
            <v>-5.3170000000000002</v>
          </cell>
        </row>
        <row r="337">
          <cell r="A337" t="str">
            <v>2013/05/06 20:42:31</v>
          </cell>
          <cell r="B337">
            <v>29</v>
          </cell>
          <cell r="C337" t="str">
            <v>20130110.004</v>
          </cell>
          <cell r="D337" t="str">
            <v>4D</v>
          </cell>
          <cell r="F337">
            <v>9</v>
          </cell>
          <cell r="G337">
            <v>727</v>
          </cell>
          <cell r="H337">
            <v>4.2220000000000004</v>
          </cell>
          <cell r="I337">
            <v>-15.696999999999999</v>
          </cell>
          <cell r="J337">
            <v>-5.258</v>
          </cell>
        </row>
        <row r="338">
          <cell r="A338" t="str">
            <v>2013/05/06 20:42:31</v>
          </cell>
          <cell r="B338">
            <v>29</v>
          </cell>
          <cell r="C338" t="str">
            <v>20130110.004</v>
          </cell>
          <cell r="D338" t="str">
            <v>4D</v>
          </cell>
          <cell r="F338">
            <v>10</v>
          </cell>
          <cell r="G338">
            <v>649</v>
          </cell>
          <cell r="H338">
            <v>3.7669999999999999</v>
          </cell>
          <cell r="I338">
            <v>-15.561999999999999</v>
          </cell>
          <cell r="J338">
            <v>-5.2320000000000002</v>
          </cell>
        </row>
        <row r="339">
          <cell r="A339" t="str">
            <v>2013/05/06 20:42:31</v>
          </cell>
          <cell r="B339">
            <v>29</v>
          </cell>
          <cell r="C339" t="str">
            <v>20130110.004</v>
          </cell>
          <cell r="D339" t="str">
            <v>4D</v>
          </cell>
          <cell r="F339">
            <v>11</v>
          </cell>
          <cell r="G339">
            <v>2480</v>
          </cell>
          <cell r="H339">
            <v>47.832999999999998</v>
          </cell>
          <cell r="I339">
            <v>0.69</v>
          </cell>
          <cell r="J339">
            <v>0.73</v>
          </cell>
        </row>
        <row r="340">
          <cell r="A340" t="str">
            <v>2013/05/06 20:42:31</v>
          </cell>
          <cell r="B340">
            <v>29</v>
          </cell>
          <cell r="C340" t="str">
            <v>20130110.004</v>
          </cell>
          <cell r="D340" t="str">
            <v>4D</v>
          </cell>
          <cell r="F340">
            <v>12</v>
          </cell>
          <cell r="G340">
            <v>2478</v>
          </cell>
          <cell r="H340">
            <v>47.908999999999999</v>
          </cell>
          <cell r="I340">
            <v>0.16200000000000001</v>
          </cell>
          <cell r="J340">
            <v>0.24</v>
          </cell>
        </row>
        <row r="341">
          <cell r="A341" t="str">
            <v>2013/05/06 20:42:31</v>
          </cell>
          <cell r="B341">
            <v>29</v>
          </cell>
          <cell r="C341" t="str">
            <v>20130110.004</v>
          </cell>
          <cell r="D341" t="str">
            <v>4D</v>
          </cell>
          <cell r="F341">
            <v>13</v>
          </cell>
          <cell r="G341">
            <v>2486</v>
          </cell>
          <cell r="H341">
            <v>48.024000000000001</v>
          </cell>
          <cell r="I341">
            <v>4.0000000000000001E-3</v>
          </cell>
          <cell r="J341">
            <v>0.09</v>
          </cell>
        </row>
        <row r="342">
          <cell r="A342" t="str">
            <v>2013/05/06 21:04:43</v>
          </cell>
          <cell r="B342">
            <v>30</v>
          </cell>
          <cell r="C342" t="str">
            <v>20130117.001</v>
          </cell>
          <cell r="D342" t="str">
            <v>1U</v>
          </cell>
          <cell r="F342">
            <v>1</v>
          </cell>
          <cell r="G342">
            <v>2491</v>
          </cell>
          <cell r="H342">
            <v>48.122</v>
          </cell>
          <cell r="I342">
            <v>0.151</v>
          </cell>
          <cell r="J342">
            <v>0.14699999999999999</v>
          </cell>
        </row>
        <row r="343">
          <cell r="A343" t="str">
            <v>2013/05/06 21:04:43</v>
          </cell>
          <cell r="B343">
            <v>30</v>
          </cell>
          <cell r="C343" t="str">
            <v>20130117.001</v>
          </cell>
          <cell r="D343" t="str">
            <v>1U</v>
          </cell>
          <cell r="F343">
            <v>2</v>
          </cell>
          <cell r="G343">
            <v>2493</v>
          </cell>
          <cell r="H343">
            <v>72.8</v>
          </cell>
          <cell r="I343">
            <v>0</v>
          </cell>
          <cell r="J343">
            <v>0</v>
          </cell>
        </row>
        <row r="344">
          <cell r="A344" t="str">
            <v>2013/05/06 21:04:43</v>
          </cell>
          <cell r="B344">
            <v>30</v>
          </cell>
          <cell r="C344" t="str">
            <v>20130117.001</v>
          </cell>
          <cell r="D344" t="str">
            <v>1U</v>
          </cell>
          <cell r="F344">
            <v>3</v>
          </cell>
          <cell r="G344">
            <v>2497</v>
          </cell>
          <cell r="H344">
            <v>48.192999999999998</v>
          </cell>
          <cell r="I344">
            <v>-3.7999999999999999E-2</v>
          </cell>
          <cell r="J344">
            <v>-3.9E-2</v>
          </cell>
        </row>
        <row r="345">
          <cell r="A345" t="str">
            <v>2013/05/06 21:04:43</v>
          </cell>
          <cell r="B345">
            <v>30</v>
          </cell>
          <cell r="C345" t="str">
            <v>20130117.001</v>
          </cell>
          <cell r="D345" t="str">
            <v>1U</v>
          </cell>
          <cell r="F345">
            <v>4</v>
          </cell>
          <cell r="G345">
            <v>447</v>
          </cell>
          <cell r="H345">
            <v>2.6960000000000002</v>
          </cell>
          <cell r="I345">
            <v>-10.866</v>
          </cell>
          <cell r="J345">
            <v>1.6439999999999999</v>
          </cell>
        </row>
        <row r="346">
          <cell r="A346" t="str">
            <v>2013/05/06 21:04:43</v>
          </cell>
          <cell r="B346">
            <v>30</v>
          </cell>
          <cell r="C346" t="str">
            <v>20130117.001</v>
          </cell>
          <cell r="D346" t="str">
            <v>1U</v>
          </cell>
          <cell r="F346">
            <v>5</v>
          </cell>
          <cell r="G346">
            <v>404</v>
          </cell>
          <cell r="H346">
            <v>2.403</v>
          </cell>
          <cell r="I346">
            <v>-10.486000000000001</v>
          </cell>
          <cell r="J346">
            <v>1.29</v>
          </cell>
        </row>
        <row r="347">
          <cell r="A347" t="str">
            <v>2013/05/06 21:04:43</v>
          </cell>
          <cell r="B347">
            <v>30</v>
          </cell>
          <cell r="C347" t="str">
            <v>20130117.001</v>
          </cell>
          <cell r="D347" t="str">
            <v>1U</v>
          </cell>
          <cell r="F347">
            <v>6</v>
          </cell>
          <cell r="G347">
            <v>364</v>
          </cell>
          <cell r="H347">
            <v>2.1389999999999998</v>
          </cell>
          <cell r="I347">
            <v>-10.397</v>
          </cell>
          <cell r="J347">
            <v>1.476</v>
          </cell>
        </row>
        <row r="348">
          <cell r="A348" t="str">
            <v>2013/05/06 21:04:43</v>
          </cell>
          <cell r="B348">
            <v>30</v>
          </cell>
          <cell r="C348" t="str">
            <v>20130117.001</v>
          </cell>
          <cell r="D348" t="str">
            <v>1U</v>
          </cell>
          <cell r="F348">
            <v>7</v>
          </cell>
          <cell r="G348">
            <v>328</v>
          </cell>
          <cell r="H348">
            <v>1.905</v>
          </cell>
          <cell r="I348">
            <v>-10.178000000000001</v>
          </cell>
          <cell r="J348">
            <v>1.8</v>
          </cell>
        </row>
        <row r="349">
          <cell r="A349" t="str">
            <v>2013/05/06 21:04:43</v>
          </cell>
          <cell r="B349">
            <v>30</v>
          </cell>
          <cell r="C349" t="str">
            <v>20130117.001</v>
          </cell>
          <cell r="D349" t="str">
            <v>1U</v>
          </cell>
          <cell r="F349">
            <v>8</v>
          </cell>
          <cell r="G349">
            <v>299</v>
          </cell>
          <cell r="H349">
            <v>1.7030000000000001</v>
          </cell>
          <cell r="I349">
            <v>-9.8780000000000001</v>
          </cell>
          <cell r="J349">
            <v>2.0819999999999999</v>
          </cell>
        </row>
        <row r="350">
          <cell r="A350" t="str">
            <v>2013/05/06 21:04:43</v>
          </cell>
          <cell r="B350">
            <v>30</v>
          </cell>
          <cell r="C350" t="str">
            <v>20130117.001</v>
          </cell>
          <cell r="D350" t="str">
            <v>1U</v>
          </cell>
          <cell r="F350">
            <v>9</v>
          </cell>
          <cell r="G350">
            <v>272</v>
          </cell>
          <cell r="H350">
            <v>1.5329999999999999</v>
          </cell>
          <cell r="I350">
            <v>-9.8580000000000005</v>
          </cell>
          <cell r="J350">
            <v>1.728</v>
          </cell>
        </row>
        <row r="351">
          <cell r="A351" t="str">
            <v>2013/05/06 21:04:43</v>
          </cell>
          <cell r="B351">
            <v>30</v>
          </cell>
          <cell r="C351" t="str">
            <v>20130117.001</v>
          </cell>
          <cell r="D351" t="str">
            <v>1U</v>
          </cell>
          <cell r="F351">
            <v>10</v>
          </cell>
          <cell r="G351">
            <v>245</v>
          </cell>
          <cell r="H351">
            <v>1.371</v>
          </cell>
          <cell r="I351">
            <v>-9.9689999999999994</v>
          </cell>
          <cell r="J351">
            <v>2.004</v>
          </cell>
        </row>
        <row r="352">
          <cell r="A352" t="str">
            <v>2013/05/06 21:04:43</v>
          </cell>
          <cell r="B352">
            <v>30</v>
          </cell>
          <cell r="C352" t="str">
            <v>20130117.001</v>
          </cell>
          <cell r="D352" t="str">
            <v>1U</v>
          </cell>
          <cell r="F352">
            <v>11</v>
          </cell>
          <cell r="G352">
            <v>2478</v>
          </cell>
          <cell r="H352">
            <v>47.834000000000003</v>
          </cell>
          <cell r="I352">
            <v>0.85099999999999998</v>
          </cell>
          <cell r="J352">
            <v>0.86499999999999999</v>
          </cell>
        </row>
        <row r="353">
          <cell r="A353" t="str">
            <v>2013/05/06 21:04:43</v>
          </cell>
          <cell r="B353">
            <v>30</v>
          </cell>
          <cell r="C353" t="str">
            <v>20130117.001</v>
          </cell>
          <cell r="D353" t="str">
            <v>1U</v>
          </cell>
          <cell r="F353">
            <v>12</v>
          </cell>
          <cell r="G353">
            <v>2480</v>
          </cell>
          <cell r="H353">
            <v>47.951000000000001</v>
          </cell>
          <cell r="I353">
            <v>0.18099999999999999</v>
          </cell>
          <cell r="J353">
            <v>0.223</v>
          </cell>
        </row>
        <row r="354">
          <cell r="A354" t="str">
            <v>2013/05/06 21:04:43</v>
          </cell>
          <cell r="B354">
            <v>30</v>
          </cell>
          <cell r="C354" t="str">
            <v>20130117.001</v>
          </cell>
          <cell r="D354" t="str">
            <v>1U</v>
          </cell>
          <cell r="F354">
            <v>13</v>
          </cell>
          <cell r="G354">
            <v>2488</v>
          </cell>
          <cell r="H354">
            <v>47.97</v>
          </cell>
          <cell r="I354">
            <v>7.0000000000000001E-3</v>
          </cell>
          <cell r="J354">
            <v>7.0999999999999994E-2</v>
          </cell>
        </row>
        <row r="355">
          <cell r="A355" t="str">
            <v>2013/05/06 21:26:56</v>
          </cell>
          <cell r="B355">
            <v>31</v>
          </cell>
          <cell r="C355" t="str">
            <v>20130117.002</v>
          </cell>
          <cell r="D355" t="str">
            <v>2U</v>
          </cell>
          <cell r="F355">
            <v>1</v>
          </cell>
          <cell r="G355">
            <v>2492</v>
          </cell>
          <cell r="H355">
            <v>48.101999999999997</v>
          </cell>
          <cell r="I355">
            <v>0.125</v>
          </cell>
          <cell r="J355">
            <v>0.108</v>
          </cell>
        </row>
        <row r="356">
          <cell r="A356" t="str">
            <v>2013/05/06 21:26:56</v>
          </cell>
          <cell r="B356">
            <v>31</v>
          </cell>
          <cell r="C356" t="str">
            <v>20130117.002</v>
          </cell>
          <cell r="D356" t="str">
            <v>2U</v>
          </cell>
          <cell r="F356">
            <v>2</v>
          </cell>
          <cell r="G356">
            <v>2491</v>
          </cell>
          <cell r="H356">
            <v>72.825999999999993</v>
          </cell>
          <cell r="I356">
            <v>0</v>
          </cell>
          <cell r="J356">
            <v>0</v>
          </cell>
        </row>
        <row r="357">
          <cell r="A357" t="str">
            <v>2013/05/06 21:26:56</v>
          </cell>
          <cell r="B357">
            <v>31</v>
          </cell>
          <cell r="C357" t="str">
            <v>20130117.002</v>
          </cell>
          <cell r="D357" t="str">
            <v>2U</v>
          </cell>
          <cell r="F357">
            <v>3</v>
          </cell>
          <cell r="G357">
            <v>2492</v>
          </cell>
          <cell r="H357">
            <v>48.198999999999998</v>
          </cell>
          <cell r="I357">
            <v>-0.04</v>
          </cell>
          <cell r="J357">
            <v>-5.8000000000000003E-2</v>
          </cell>
        </row>
        <row r="358">
          <cell r="A358" t="str">
            <v>2013/05/06 21:26:56</v>
          </cell>
          <cell r="B358">
            <v>31</v>
          </cell>
          <cell r="C358" t="str">
            <v>20130117.002</v>
          </cell>
          <cell r="D358" t="str">
            <v>2U</v>
          </cell>
          <cell r="F358">
            <v>4</v>
          </cell>
          <cell r="G358">
            <v>455</v>
          </cell>
          <cell r="H358">
            <v>2.7650000000000001</v>
          </cell>
          <cell r="I358">
            <v>-11.196999999999999</v>
          </cell>
          <cell r="J358">
            <v>-0.34699999999999998</v>
          </cell>
        </row>
        <row r="359">
          <cell r="A359" t="str">
            <v>2013/05/06 21:26:56</v>
          </cell>
          <cell r="B359">
            <v>31</v>
          </cell>
          <cell r="C359" t="str">
            <v>20130117.002</v>
          </cell>
          <cell r="D359" t="str">
            <v>2U</v>
          </cell>
          <cell r="F359">
            <v>5</v>
          </cell>
          <cell r="G359">
            <v>410</v>
          </cell>
          <cell r="H359">
            <v>2.4580000000000002</v>
          </cell>
          <cell r="I359">
            <v>-11.308999999999999</v>
          </cell>
          <cell r="J359">
            <v>-0.28499999999999998</v>
          </cell>
        </row>
        <row r="360">
          <cell r="A360" t="str">
            <v>2013/05/06 21:26:56</v>
          </cell>
          <cell r="B360">
            <v>31</v>
          </cell>
          <cell r="C360" t="str">
            <v>20130117.002</v>
          </cell>
          <cell r="D360" t="str">
            <v>2U</v>
          </cell>
          <cell r="F360">
            <v>6</v>
          </cell>
          <cell r="G360">
            <v>369</v>
          </cell>
          <cell r="H360">
            <v>2.1880000000000002</v>
          </cell>
          <cell r="I360">
            <v>-10.988</v>
          </cell>
          <cell r="J360">
            <v>-1.4999999999999999E-2</v>
          </cell>
        </row>
        <row r="361">
          <cell r="A361" t="str">
            <v>2013/05/06 21:26:56</v>
          </cell>
          <cell r="B361">
            <v>31</v>
          </cell>
          <cell r="C361" t="str">
            <v>20130117.002</v>
          </cell>
          <cell r="D361" t="str">
            <v>2U</v>
          </cell>
          <cell r="F361">
            <v>7</v>
          </cell>
          <cell r="G361">
            <v>333</v>
          </cell>
          <cell r="H361">
            <v>1.9490000000000001</v>
          </cell>
          <cell r="I361">
            <v>-10.67</v>
          </cell>
          <cell r="J361">
            <v>-0.32</v>
          </cell>
        </row>
        <row r="362">
          <cell r="A362" t="str">
            <v>2013/05/06 21:26:56</v>
          </cell>
          <cell r="B362">
            <v>31</v>
          </cell>
          <cell r="C362" t="str">
            <v>20130117.002</v>
          </cell>
          <cell r="D362" t="str">
            <v>2U</v>
          </cell>
          <cell r="F362">
            <v>8</v>
          </cell>
          <cell r="G362">
            <v>299</v>
          </cell>
          <cell r="H362">
            <v>1.7330000000000001</v>
          </cell>
          <cell r="I362">
            <v>-10.746</v>
          </cell>
          <cell r="J362">
            <v>0.10100000000000001</v>
          </cell>
        </row>
        <row r="363">
          <cell r="A363" t="str">
            <v>2013/05/06 21:26:56</v>
          </cell>
          <cell r="B363">
            <v>31</v>
          </cell>
          <cell r="C363" t="str">
            <v>20130117.002</v>
          </cell>
          <cell r="D363" t="str">
            <v>2U</v>
          </cell>
          <cell r="F363">
            <v>9</v>
          </cell>
          <cell r="G363">
            <v>269</v>
          </cell>
          <cell r="H363">
            <v>1.544</v>
          </cell>
          <cell r="I363">
            <v>-10.278</v>
          </cell>
          <cell r="J363">
            <v>0.107</v>
          </cell>
        </row>
        <row r="364">
          <cell r="A364" t="str">
            <v>2013/05/06 21:26:56</v>
          </cell>
          <cell r="B364">
            <v>31</v>
          </cell>
          <cell r="C364" t="str">
            <v>20130117.002</v>
          </cell>
          <cell r="D364" t="str">
            <v>2U</v>
          </cell>
          <cell r="F364">
            <v>10</v>
          </cell>
          <cell r="G364">
            <v>242</v>
          </cell>
          <cell r="H364">
            <v>1.375</v>
          </cell>
          <cell r="I364">
            <v>-10.397</v>
          </cell>
          <cell r="J364">
            <v>0.625</v>
          </cell>
        </row>
        <row r="365">
          <cell r="A365" t="str">
            <v>2013/05/06 21:26:56</v>
          </cell>
          <cell r="B365">
            <v>31</v>
          </cell>
          <cell r="C365" t="str">
            <v>20130117.002</v>
          </cell>
          <cell r="D365" t="str">
            <v>2U</v>
          </cell>
          <cell r="F365">
            <v>11</v>
          </cell>
          <cell r="G365">
            <v>2474</v>
          </cell>
          <cell r="H365">
            <v>47.755000000000003</v>
          </cell>
          <cell r="I365">
            <v>0.81499999999999995</v>
          </cell>
          <cell r="J365">
            <v>0.84699999999999998</v>
          </cell>
        </row>
        <row r="366">
          <cell r="A366" t="str">
            <v>2013/05/06 21:26:56</v>
          </cell>
          <cell r="B366">
            <v>31</v>
          </cell>
          <cell r="C366" t="str">
            <v>20130117.002</v>
          </cell>
          <cell r="D366" t="str">
            <v>2U</v>
          </cell>
          <cell r="F366">
            <v>12</v>
          </cell>
          <cell r="G366">
            <v>2475</v>
          </cell>
          <cell r="H366">
            <v>47.898000000000003</v>
          </cell>
          <cell r="I366">
            <v>0.187</v>
          </cell>
          <cell r="J366">
            <v>0.219</v>
          </cell>
        </row>
        <row r="367">
          <cell r="A367" t="str">
            <v>2013/05/06 21:26:56</v>
          </cell>
          <cell r="B367">
            <v>31</v>
          </cell>
          <cell r="C367" t="str">
            <v>20130117.002</v>
          </cell>
          <cell r="D367" t="str">
            <v>2U</v>
          </cell>
          <cell r="F367">
            <v>13</v>
          </cell>
          <cell r="G367">
            <v>2485</v>
          </cell>
          <cell r="H367">
            <v>47.918999999999997</v>
          </cell>
          <cell r="I367">
            <v>1E-3</v>
          </cell>
          <cell r="J367">
            <v>6.6000000000000003E-2</v>
          </cell>
        </row>
        <row r="368">
          <cell r="A368" t="str">
            <v>2013/05/06 21:49:08</v>
          </cell>
          <cell r="B368">
            <v>32</v>
          </cell>
          <cell r="C368" t="str">
            <v>20130117.003</v>
          </cell>
          <cell r="D368" t="str">
            <v>3D</v>
          </cell>
          <cell r="F368">
            <v>1</v>
          </cell>
          <cell r="G368">
            <v>2491</v>
          </cell>
          <cell r="H368">
            <v>48.072000000000003</v>
          </cell>
          <cell r="I368">
            <v>0.13200000000000001</v>
          </cell>
          <cell r="J368">
            <v>0.13700000000000001</v>
          </cell>
        </row>
        <row r="369">
          <cell r="A369" t="str">
            <v>2013/05/06 21:49:08</v>
          </cell>
          <cell r="B369">
            <v>32</v>
          </cell>
          <cell r="C369" t="str">
            <v>20130117.003</v>
          </cell>
          <cell r="D369" t="str">
            <v>3D</v>
          </cell>
          <cell r="F369">
            <v>2</v>
          </cell>
          <cell r="G369">
            <v>2496</v>
          </cell>
          <cell r="H369">
            <v>72.802999999999997</v>
          </cell>
          <cell r="I369">
            <v>0</v>
          </cell>
          <cell r="J369">
            <v>0</v>
          </cell>
        </row>
        <row r="370">
          <cell r="A370" t="str">
            <v>2013/05/06 21:49:08</v>
          </cell>
          <cell r="B370">
            <v>32</v>
          </cell>
          <cell r="C370" t="str">
            <v>20130117.003</v>
          </cell>
          <cell r="D370" t="str">
            <v>3D</v>
          </cell>
          <cell r="F370">
            <v>3</v>
          </cell>
          <cell r="G370">
            <v>2492</v>
          </cell>
          <cell r="H370">
            <v>48.180999999999997</v>
          </cell>
          <cell r="I370">
            <v>-5.5E-2</v>
          </cell>
          <cell r="J370">
            <v>-6.5000000000000002E-2</v>
          </cell>
        </row>
        <row r="371">
          <cell r="A371" t="str">
            <v>2013/05/06 21:49:08</v>
          </cell>
          <cell r="B371">
            <v>32</v>
          </cell>
          <cell r="C371" t="str">
            <v>20130117.003</v>
          </cell>
          <cell r="D371" t="str">
            <v>3D</v>
          </cell>
          <cell r="F371">
            <v>4</v>
          </cell>
          <cell r="G371">
            <v>1166</v>
          </cell>
          <cell r="H371">
            <v>7.0620000000000003</v>
          </cell>
          <cell r="I371">
            <v>-16.535</v>
          </cell>
          <cell r="J371">
            <v>-0.997</v>
          </cell>
        </row>
        <row r="372">
          <cell r="A372" t="str">
            <v>2013/05/06 21:49:08</v>
          </cell>
          <cell r="B372">
            <v>32</v>
          </cell>
          <cell r="C372" t="str">
            <v>20130117.003</v>
          </cell>
          <cell r="D372" t="str">
            <v>3D</v>
          </cell>
          <cell r="F372">
            <v>5</v>
          </cell>
          <cell r="G372">
            <v>1040</v>
          </cell>
          <cell r="H372">
            <v>6.3019999999999996</v>
          </cell>
          <cell r="I372">
            <v>-16.262</v>
          </cell>
          <cell r="J372">
            <v>-0.97</v>
          </cell>
        </row>
        <row r="373">
          <cell r="A373" t="str">
            <v>2013/05/06 21:49:08</v>
          </cell>
          <cell r="B373">
            <v>32</v>
          </cell>
          <cell r="C373" t="str">
            <v>20130117.003</v>
          </cell>
          <cell r="D373" t="str">
            <v>3D</v>
          </cell>
          <cell r="F373">
            <v>6</v>
          </cell>
          <cell r="G373">
            <v>936</v>
          </cell>
          <cell r="H373">
            <v>5.6210000000000004</v>
          </cell>
          <cell r="I373">
            <v>-16.344000000000001</v>
          </cell>
          <cell r="J373">
            <v>-0.90700000000000003</v>
          </cell>
        </row>
        <row r="374">
          <cell r="A374" t="str">
            <v>2013/05/06 21:49:08</v>
          </cell>
          <cell r="B374">
            <v>32</v>
          </cell>
          <cell r="C374" t="str">
            <v>20130117.003</v>
          </cell>
          <cell r="D374" t="str">
            <v>3D</v>
          </cell>
          <cell r="F374">
            <v>7</v>
          </cell>
          <cell r="G374">
            <v>846</v>
          </cell>
          <cell r="H374">
            <v>5.0190000000000001</v>
          </cell>
          <cell r="I374">
            <v>-16.09</v>
          </cell>
          <cell r="J374">
            <v>-0.63900000000000001</v>
          </cell>
        </row>
        <row r="375">
          <cell r="A375" t="str">
            <v>2013/05/06 21:49:08</v>
          </cell>
          <cell r="B375">
            <v>32</v>
          </cell>
          <cell r="C375" t="str">
            <v>20130117.003</v>
          </cell>
          <cell r="D375" t="str">
            <v>3D</v>
          </cell>
          <cell r="F375">
            <v>8</v>
          </cell>
          <cell r="G375">
            <v>761</v>
          </cell>
          <cell r="H375">
            <v>4.4740000000000002</v>
          </cell>
          <cell r="I375">
            <v>-16.044</v>
          </cell>
          <cell r="J375">
            <v>-0.44900000000000001</v>
          </cell>
        </row>
        <row r="376">
          <cell r="A376" t="str">
            <v>2013/05/06 21:49:08</v>
          </cell>
          <cell r="B376">
            <v>32</v>
          </cell>
          <cell r="C376" t="str">
            <v>20130117.003</v>
          </cell>
          <cell r="D376" t="str">
            <v>3D</v>
          </cell>
          <cell r="F376">
            <v>9</v>
          </cell>
          <cell r="G376">
            <v>685</v>
          </cell>
          <cell r="H376">
            <v>3.9910000000000001</v>
          </cell>
          <cell r="I376">
            <v>-16.055</v>
          </cell>
          <cell r="J376">
            <v>-0.32300000000000001</v>
          </cell>
        </row>
        <row r="377">
          <cell r="A377" t="str">
            <v>2013/05/06 21:49:08</v>
          </cell>
          <cell r="B377">
            <v>32</v>
          </cell>
          <cell r="C377" t="str">
            <v>20130117.003</v>
          </cell>
          <cell r="D377" t="str">
            <v>3D</v>
          </cell>
          <cell r="F377">
            <v>10</v>
          </cell>
          <cell r="G377">
            <v>617</v>
          </cell>
          <cell r="H377">
            <v>3.5579999999999998</v>
          </cell>
          <cell r="I377">
            <v>-15.928000000000001</v>
          </cell>
          <cell r="J377">
            <v>-0.54</v>
          </cell>
        </row>
        <row r="378">
          <cell r="A378" t="str">
            <v>2013/05/06 21:49:08</v>
          </cell>
          <cell r="B378">
            <v>32</v>
          </cell>
          <cell r="C378" t="str">
            <v>20130117.003</v>
          </cell>
          <cell r="D378" t="str">
            <v>3D</v>
          </cell>
          <cell r="F378">
            <v>11</v>
          </cell>
          <cell r="G378">
            <v>2475</v>
          </cell>
          <cell r="H378">
            <v>47.767000000000003</v>
          </cell>
          <cell r="I378">
            <v>0.68899999999999995</v>
          </cell>
          <cell r="J378">
            <v>0.69099999999999995</v>
          </cell>
        </row>
        <row r="379">
          <cell r="A379" t="str">
            <v>2013/05/06 21:49:08</v>
          </cell>
          <cell r="B379">
            <v>32</v>
          </cell>
          <cell r="C379" t="str">
            <v>20130117.003</v>
          </cell>
          <cell r="D379" t="str">
            <v>3D</v>
          </cell>
          <cell r="F379">
            <v>12</v>
          </cell>
          <cell r="G379">
            <v>2476</v>
          </cell>
          <cell r="H379">
            <v>47.814</v>
          </cell>
          <cell r="I379">
            <v>0.16400000000000001</v>
          </cell>
          <cell r="J379">
            <v>0.21</v>
          </cell>
        </row>
        <row r="380">
          <cell r="A380" t="str">
            <v>2013/05/06 21:49:08</v>
          </cell>
          <cell r="B380">
            <v>32</v>
          </cell>
          <cell r="C380" t="str">
            <v>20130117.003</v>
          </cell>
          <cell r="D380" t="str">
            <v>3D</v>
          </cell>
          <cell r="F380">
            <v>13</v>
          </cell>
          <cell r="G380">
            <v>2479</v>
          </cell>
          <cell r="H380">
            <v>47.850999999999999</v>
          </cell>
          <cell r="I380">
            <v>1.7000000000000001E-2</v>
          </cell>
          <cell r="J380">
            <v>5.5E-2</v>
          </cell>
        </row>
        <row r="381">
          <cell r="A381" t="str">
            <v>2013/05/06 22:11:21</v>
          </cell>
          <cell r="B381">
            <v>33</v>
          </cell>
          <cell r="C381" t="str">
            <v>20130117.004</v>
          </cell>
          <cell r="D381" t="str">
            <v>4D</v>
          </cell>
          <cell r="F381">
            <v>1</v>
          </cell>
          <cell r="G381">
            <v>2483</v>
          </cell>
          <cell r="H381">
            <v>48.003</v>
          </cell>
          <cell r="I381">
            <v>0.14899999999999999</v>
          </cell>
          <cell r="J381">
            <v>0.14499999999999999</v>
          </cell>
        </row>
        <row r="382">
          <cell r="A382" t="str">
            <v>2013/05/06 22:11:21</v>
          </cell>
          <cell r="B382">
            <v>33</v>
          </cell>
          <cell r="C382" t="str">
            <v>20130117.004</v>
          </cell>
          <cell r="D382" t="str">
            <v>4D</v>
          </cell>
          <cell r="F382">
            <v>2</v>
          </cell>
          <cell r="G382">
            <v>2489</v>
          </cell>
          <cell r="H382">
            <v>72.742000000000004</v>
          </cell>
          <cell r="I382">
            <v>0</v>
          </cell>
          <cell r="J382">
            <v>0</v>
          </cell>
        </row>
        <row r="383">
          <cell r="A383" t="str">
            <v>2013/05/06 22:11:21</v>
          </cell>
          <cell r="B383">
            <v>33</v>
          </cell>
          <cell r="C383" t="str">
            <v>20130117.004</v>
          </cell>
          <cell r="D383" t="str">
            <v>4D</v>
          </cell>
          <cell r="F383">
            <v>3</v>
          </cell>
          <cell r="G383">
            <v>2491</v>
          </cell>
          <cell r="H383">
            <v>48.125999999999998</v>
          </cell>
          <cell r="I383">
            <v>-4.4999999999999998E-2</v>
          </cell>
          <cell r="J383">
            <v>-0.04</v>
          </cell>
        </row>
        <row r="384">
          <cell r="A384" t="str">
            <v>2013/05/06 22:11:21</v>
          </cell>
          <cell r="B384">
            <v>33</v>
          </cell>
          <cell r="C384" t="str">
            <v>20130117.004</v>
          </cell>
          <cell r="D384" t="str">
            <v>4D</v>
          </cell>
          <cell r="F384">
            <v>4</v>
          </cell>
          <cell r="G384">
            <v>1197</v>
          </cell>
          <cell r="H384">
            <v>7.1289999999999996</v>
          </cell>
          <cell r="I384">
            <v>-16.399999999999999</v>
          </cell>
          <cell r="J384">
            <v>-4.9950000000000001</v>
          </cell>
        </row>
        <row r="385">
          <cell r="A385" t="str">
            <v>2013/05/06 22:11:21</v>
          </cell>
          <cell r="B385">
            <v>33</v>
          </cell>
          <cell r="C385" t="str">
            <v>20130117.004</v>
          </cell>
          <cell r="D385" t="str">
            <v>4D</v>
          </cell>
          <cell r="F385">
            <v>5</v>
          </cell>
          <cell r="G385">
            <v>1097</v>
          </cell>
          <cell r="H385">
            <v>6.4390000000000001</v>
          </cell>
          <cell r="I385">
            <v>-16.399999999999999</v>
          </cell>
          <cell r="J385">
            <v>-5.0179999999999998</v>
          </cell>
        </row>
        <row r="386">
          <cell r="A386" t="str">
            <v>2013/05/06 22:11:21</v>
          </cell>
          <cell r="B386">
            <v>33</v>
          </cell>
          <cell r="C386" t="str">
            <v>20130117.004</v>
          </cell>
          <cell r="D386" t="str">
            <v>4D</v>
          </cell>
          <cell r="F386">
            <v>6</v>
          </cell>
          <cell r="G386">
            <v>988</v>
          </cell>
          <cell r="H386">
            <v>5.7859999999999996</v>
          </cell>
          <cell r="I386">
            <v>-16.178000000000001</v>
          </cell>
          <cell r="J386">
            <v>-5.1100000000000003</v>
          </cell>
        </row>
        <row r="387">
          <cell r="A387" t="str">
            <v>2013/05/06 22:11:21</v>
          </cell>
          <cell r="B387">
            <v>33</v>
          </cell>
          <cell r="C387" t="str">
            <v>20130117.004</v>
          </cell>
          <cell r="D387" t="str">
            <v>4D</v>
          </cell>
          <cell r="F387">
            <v>7</v>
          </cell>
          <cell r="G387">
            <v>884</v>
          </cell>
          <cell r="H387">
            <v>5.1959999999999997</v>
          </cell>
          <cell r="I387">
            <v>-16.079999999999998</v>
          </cell>
          <cell r="J387">
            <v>-5.2009999999999996</v>
          </cell>
        </row>
        <row r="388">
          <cell r="A388" t="str">
            <v>2013/05/06 22:11:21</v>
          </cell>
          <cell r="B388">
            <v>33</v>
          </cell>
          <cell r="C388" t="str">
            <v>20130117.004</v>
          </cell>
          <cell r="D388" t="str">
            <v>4D</v>
          </cell>
          <cell r="F388">
            <v>8</v>
          </cell>
          <cell r="G388">
            <v>789</v>
          </cell>
          <cell r="H388">
            <v>4.6440000000000001</v>
          </cell>
          <cell r="I388">
            <v>-16.047999999999998</v>
          </cell>
          <cell r="J388">
            <v>-5.1459999999999999</v>
          </cell>
        </row>
        <row r="389">
          <cell r="A389" t="str">
            <v>2013/05/06 22:11:21</v>
          </cell>
          <cell r="B389">
            <v>33</v>
          </cell>
          <cell r="C389" t="str">
            <v>20130117.004</v>
          </cell>
          <cell r="D389" t="str">
            <v>4D</v>
          </cell>
          <cell r="F389">
            <v>9</v>
          </cell>
          <cell r="G389">
            <v>709</v>
          </cell>
          <cell r="H389">
            <v>4.1539999999999999</v>
          </cell>
          <cell r="I389">
            <v>-15.991</v>
          </cell>
          <cell r="J389">
            <v>-4.83</v>
          </cell>
        </row>
        <row r="390">
          <cell r="A390" t="str">
            <v>2013/05/06 22:11:21</v>
          </cell>
          <cell r="B390">
            <v>33</v>
          </cell>
          <cell r="C390" t="str">
            <v>20130117.004</v>
          </cell>
          <cell r="D390" t="str">
            <v>4D</v>
          </cell>
          <cell r="F390">
            <v>10</v>
          </cell>
          <cell r="G390">
            <v>637</v>
          </cell>
          <cell r="H390">
            <v>3.6960000000000002</v>
          </cell>
          <cell r="I390">
            <v>-15.874000000000001</v>
          </cell>
          <cell r="J390">
            <v>-4.7110000000000003</v>
          </cell>
        </row>
        <row r="391">
          <cell r="A391" t="str">
            <v>2013/05/06 22:11:21</v>
          </cell>
          <cell r="B391">
            <v>33</v>
          </cell>
          <cell r="C391" t="str">
            <v>20130117.004</v>
          </cell>
          <cell r="D391" t="str">
            <v>4D</v>
          </cell>
          <cell r="F391">
            <v>11</v>
          </cell>
          <cell r="G391">
            <v>2473</v>
          </cell>
          <cell r="H391">
            <v>47.692999999999998</v>
          </cell>
          <cell r="I391">
            <v>0.67100000000000004</v>
          </cell>
          <cell r="J391">
            <v>0.755</v>
          </cell>
        </row>
        <row r="392">
          <cell r="A392" t="str">
            <v>2013/05/06 22:11:21</v>
          </cell>
          <cell r="B392">
            <v>33</v>
          </cell>
          <cell r="C392" t="str">
            <v>20130117.004</v>
          </cell>
          <cell r="D392" t="str">
            <v>4D</v>
          </cell>
          <cell r="F392">
            <v>12</v>
          </cell>
          <cell r="G392">
            <v>2473</v>
          </cell>
          <cell r="H392">
            <v>47.835999999999999</v>
          </cell>
          <cell r="I392">
            <v>0.17699999999999999</v>
          </cell>
          <cell r="J392">
            <v>0.187</v>
          </cell>
        </row>
        <row r="393">
          <cell r="A393" t="str">
            <v>2013/05/06 22:11:21</v>
          </cell>
          <cell r="B393">
            <v>33</v>
          </cell>
          <cell r="C393" t="str">
            <v>20130117.004</v>
          </cell>
          <cell r="D393" t="str">
            <v>4D</v>
          </cell>
          <cell r="F393">
            <v>13</v>
          </cell>
          <cell r="G393">
            <v>2477</v>
          </cell>
          <cell r="H393">
            <v>47.811</v>
          </cell>
          <cell r="I393">
            <v>2.1000000000000001E-2</v>
          </cell>
          <cell r="J393">
            <v>4.2999999999999997E-2</v>
          </cell>
        </row>
        <row r="394">
          <cell r="A394" t="str">
            <v>2013/05/06 22:33:33</v>
          </cell>
          <cell r="B394">
            <v>34</v>
          </cell>
          <cell r="C394" t="str">
            <v>20130125.001</v>
          </cell>
          <cell r="D394" t="str">
            <v>1U</v>
          </cell>
          <cell r="F394">
            <v>1</v>
          </cell>
          <cell r="G394">
            <v>2488</v>
          </cell>
          <cell r="H394">
            <v>47.988999999999997</v>
          </cell>
          <cell r="I394">
            <v>0.13300000000000001</v>
          </cell>
          <cell r="J394">
            <v>0.125</v>
          </cell>
        </row>
        <row r="395">
          <cell r="A395" t="str">
            <v>2013/05/06 22:33:33</v>
          </cell>
          <cell r="B395">
            <v>34</v>
          </cell>
          <cell r="C395" t="str">
            <v>20130125.001</v>
          </cell>
          <cell r="D395" t="str">
            <v>1U</v>
          </cell>
          <cell r="F395">
            <v>2</v>
          </cell>
          <cell r="G395">
            <v>2487</v>
          </cell>
          <cell r="H395">
            <v>72.608000000000004</v>
          </cell>
          <cell r="I395">
            <v>0</v>
          </cell>
          <cell r="J395">
            <v>0</v>
          </cell>
        </row>
        <row r="396">
          <cell r="A396" t="str">
            <v>2013/05/06 22:33:33</v>
          </cell>
          <cell r="B396">
            <v>34</v>
          </cell>
          <cell r="C396" t="str">
            <v>20130125.001</v>
          </cell>
          <cell r="D396" t="str">
            <v>1U</v>
          </cell>
          <cell r="F396">
            <v>3</v>
          </cell>
          <cell r="G396">
            <v>2488</v>
          </cell>
          <cell r="H396">
            <v>48.055</v>
          </cell>
          <cell r="I396">
            <v>-2.1999999999999999E-2</v>
          </cell>
          <cell r="J396">
            <v>-4.5999999999999999E-2</v>
          </cell>
        </row>
        <row r="397">
          <cell r="A397" t="str">
            <v>2013/05/06 22:33:33</v>
          </cell>
          <cell r="B397">
            <v>34</v>
          </cell>
          <cell r="C397" t="str">
            <v>20130125.001</v>
          </cell>
          <cell r="D397" t="str">
            <v>1U</v>
          </cell>
          <cell r="F397">
            <v>4</v>
          </cell>
          <cell r="G397">
            <v>428</v>
          </cell>
          <cell r="H397">
            <v>2.5680000000000001</v>
          </cell>
          <cell r="I397">
            <v>-10.541</v>
          </cell>
          <cell r="J397">
            <v>0.23799999999999999</v>
          </cell>
        </row>
        <row r="398">
          <cell r="A398" t="str">
            <v>2013/05/06 22:33:33</v>
          </cell>
          <cell r="B398">
            <v>34</v>
          </cell>
          <cell r="C398" t="str">
            <v>20130125.001</v>
          </cell>
          <cell r="D398" t="str">
            <v>1U</v>
          </cell>
          <cell r="F398">
            <v>5</v>
          </cell>
          <cell r="G398">
            <v>388</v>
          </cell>
          <cell r="H398">
            <v>2.2970000000000002</v>
          </cell>
          <cell r="I398">
            <v>-10.433</v>
          </cell>
          <cell r="J398">
            <v>0.22500000000000001</v>
          </cell>
        </row>
        <row r="399">
          <cell r="A399" t="str">
            <v>2013/05/06 22:33:33</v>
          </cell>
          <cell r="B399">
            <v>34</v>
          </cell>
          <cell r="C399" t="str">
            <v>20130125.001</v>
          </cell>
          <cell r="D399" t="str">
            <v>1U</v>
          </cell>
          <cell r="F399">
            <v>6</v>
          </cell>
          <cell r="G399">
            <v>354</v>
          </cell>
          <cell r="H399">
            <v>2.0539999999999998</v>
          </cell>
          <cell r="I399">
            <v>-9.9589999999999996</v>
          </cell>
          <cell r="J399">
            <v>0.40500000000000003</v>
          </cell>
        </row>
        <row r="400">
          <cell r="A400" t="str">
            <v>2013/05/06 22:33:33</v>
          </cell>
          <cell r="B400">
            <v>34</v>
          </cell>
          <cell r="C400" t="str">
            <v>20130125.001</v>
          </cell>
          <cell r="D400" t="str">
            <v>1U</v>
          </cell>
          <cell r="F400">
            <v>7</v>
          </cell>
          <cell r="G400">
            <v>323</v>
          </cell>
          <cell r="H400">
            <v>1.85</v>
          </cell>
          <cell r="I400">
            <v>-10.031000000000001</v>
          </cell>
          <cell r="J400">
            <v>0.35099999999999998</v>
          </cell>
        </row>
        <row r="401">
          <cell r="A401" t="str">
            <v>2013/05/06 22:33:33</v>
          </cell>
          <cell r="B401">
            <v>34</v>
          </cell>
          <cell r="C401" t="str">
            <v>20130125.001</v>
          </cell>
          <cell r="D401" t="str">
            <v>1U</v>
          </cell>
          <cell r="F401">
            <v>8</v>
          </cell>
          <cell r="G401">
            <v>293</v>
          </cell>
          <cell r="H401">
            <v>1.669</v>
          </cell>
          <cell r="I401">
            <v>-9.9220000000000006</v>
          </cell>
          <cell r="J401">
            <v>0.52400000000000002</v>
          </cell>
        </row>
        <row r="402">
          <cell r="A402" t="str">
            <v>2013/05/06 22:33:33</v>
          </cell>
          <cell r="B402">
            <v>34</v>
          </cell>
          <cell r="C402" t="str">
            <v>20130125.001</v>
          </cell>
          <cell r="D402" t="str">
            <v>1U</v>
          </cell>
          <cell r="F402">
            <v>9</v>
          </cell>
          <cell r="G402">
            <v>264</v>
          </cell>
          <cell r="H402">
            <v>1.504</v>
          </cell>
          <cell r="I402">
            <v>-9.609</v>
          </cell>
          <cell r="J402">
            <v>0.127</v>
          </cell>
        </row>
        <row r="403">
          <cell r="A403" t="str">
            <v>2013/05/06 22:33:33</v>
          </cell>
          <cell r="B403">
            <v>34</v>
          </cell>
          <cell r="C403" t="str">
            <v>20130125.001</v>
          </cell>
          <cell r="D403" t="str">
            <v>1U</v>
          </cell>
          <cell r="F403">
            <v>10</v>
          </cell>
          <cell r="G403">
            <v>235</v>
          </cell>
          <cell r="H403">
            <v>1.3460000000000001</v>
          </cell>
          <cell r="I403">
            <v>-9.5289999999999999</v>
          </cell>
          <cell r="J403">
            <v>0.23300000000000001</v>
          </cell>
        </row>
        <row r="404">
          <cell r="A404" t="str">
            <v>2013/05/06 22:33:33</v>
          </cell>
          <cell r="B404">
            <v>34</v>
          </cell>
          <cell r="C404" t="str">
            <v>20130125.001</v>
          </cell>
          <cell r="D404" t="str">
            <v>1U</v>
          </cell>
          <cell r="F404">
            <v>11</v>
          </cell>
          <cell r="G404">
            <v>2470</v>
          </cell>
          <cell r="H404">
            <v>47.649000000000001</v>
          </cell>
          <cell r="I404">
            <v>0.8</v>
          </cell>
          <cell r="J404">
            <v>0.84499999999999997</v>
          </cell>
        </row>
        <row r="405">
          <cell r="A405" t="str">
            <v>2013/05/06 22:33:33</v>
          </cell>
          <cell r="B405">
            <v>34</v>
          </cell>
          <cell r="C405" t="str">
            <v>20130125.001</v>
          </cell>
          <cell r="D405" t="str">
            <v>1U</v>
          </cell>
          <cell r="F405">
            <v>12</v>
          </cell>
          <cell r="G405">
            <v>2470</v>
          </cell>
          <cell r="H405">
            <v>47.774999999999999</v>
          </cell>
          <cell r="I405">
            <v>0.187</v>
          </cell>
          <cell r="J405">
            <v>0.217</v>
          </cell>
        </row>
        <row r="406">
          <cell r="A406" t="str">
            <v>2013/05/06 22:33:33</v>
          </cell>
          <cell r="B406">
            <v>34</v>
          </cell>
          <cell r="C406" t="str">
            <v>20130125.001</v>
          </cell>
          <cell r="D406" t="str">
            <v>1U</v>
          </cell>
          <cell r="F406">
            <v>13</v>
          </cell>
          <cell r="G406">
            <v>2468</v>
          </cell>
          <cell r="H406">
            <v>47.781999999999996</v>
          </cell>
          <cell r="I406">
            <v>2.9000000000000001E-2</v>
          </cell>
          <cell r="J406">
            <v>4.7E-2</v>
          </cell>
        </row>
        <row r="407">
          <cell r="A407" t="str">
            <v>2013/05/06 22:55:46</v>
          </cell>
          <cell r="B407">
            <v>35</v>
          </cell>
          <cell r="C407" t="str">
            <v>20130125.002</v>
          </cell>
          <cell r="D407" t="str">
            <v>2U</v>
          </cell>
          <cell r="F407">
            <v>1</v>
          </cell>
          <cell r="G407">
            <v>2486</v>
          </cell>
          <cell r="H407">
            <v>47.985999999999997</v>
          </cell>
          <cell r="I407">
            <v>0.13400000000000001</v>
          </cell>
          <cell r="J407">
            <v>0.113</v>
          </cell>
        </row>
        <row r="408">
          <cell r="A408" t="str">
            <v>2013/05/06 22:55:46</v>
          </cell>
          <cell r="B408">
            <v>35</v>
          </cell>
          <cell r="C408" t="str">
            <v>20130125.002</v>
          </cell>
          <cell r="D408" t="str">
            <v>2U</v>
          </cell>
          <cell r="F408">
            <v>2</v>
          </cell>
          <cell r="G408">
            <v>2485</v>
          </cell>
          <cell r="H408">
            <v>72.587000000000003</v>
          </cell>
          <cell r="I408">
            <v>0</v>
          </cell>
          <cell r="J408">
            <v>0</v>
          </cell>
        </row>
        <row r="409">
          <cell r="A409" t="str">
            <v>2013/05/06 22:55:46</v>
          </cell>
          <cell r="B409">
            <v>35</v>
          </cell>
          <cell r="C409" t="str">
            <v>20130125.002</v>
          </cell>
          <cell r="D409" t="str">
            <v>2U</v>
          </cell>
          <cell r="F409">
            <v>3</v>
          </cell>
          <cell r="G409">
            <v>2493</v>
          </cell>
          <cell r="H409">
            <v>48.029000000000003</v>
          </cell>
          <cell r="I409">
            <v>-1.6E-2</v>
          </cell>
          <cell r="J409">
            <v>-4.7E-2</v>
          </cell>
        </row>
        <row r="410">
          <cell r="A410" t="str">
            <v>2013/05/06 22:55:46</v>
          </cell>
          <cell r="B410">
            <v>35</v>
          </cell>
          <cell r="C410" t="str">
            <v>20130125.002</v>
          </cell>
          <cell r="D410" t="str">
            <v>2U</v>
          </cell>
          <cell r="F410">
            <v>4</v>
          </cell>
          <cell r="G410">
            <v>437</v>
          </cell>
          <cell r="H410">
            <v>2.6419999999999999</v>
          </cell>
          <cell r="I410">
            <v>-11.249000000000001</v>
          </cell>
          <cell r="J410">
            <v>-0.42599999999999999</v>
          </cell>
        </row>
        <row r="411">
          <cell r="A411" t="str">
            <v>2013/05/06 22:55:46</v>
          </cell>
          <cell r="B411">
            <v>35</v>
          </cell>
          <cell r="C411" t="str">
            <v>20130125.002</v>
          </cell>
          <cell r="D411" t="str">
            <v>2U</v>
          </cell>
          <cell r="F411">
            <v>5</v>
          </cell>
          <cell r="G411">
            <v>395</v>
          </cell>
          <cell r="H411">
            <v>2.3540000000000001</v>
          </cell>
          <cell r="I411">
            <v>-11.053000000000001</v>
          </cell>
          <cell r="J411">
            <v>-0.76</v>
          </cell>
        </row>
        <row r="412">
          <cell r="A412" t="str">
            <v>2013/05/06 22:55:46</v>
          </cell>
          <cell r="B412">
            <v>35</v>
          </cell>
          <cell r="C412" t="str">
            <v>20130125.002</v>
          </cell>
          <cell r="D412" t="str">
            <v>2U</v>
          </cell>
          <cell r="F412">
            <v>6</v>
          </cell>
          <cell r="G412">
            <v>358</v>
          </cell>
          <cell r="H412">
            <v>2.1070000000000002</v>
          </cell>
          <cell r="I412">
            <v>-10.669</v>
          </cell>
          <cell r="J412">
            <v>-0.68799999999999994</v>
          </cell>
        </row>
        <row r="413">
          <cell r="A413" t="str">
            <v>2013/05/06 22:55:46</v>
          </cell>
          <cell r="B413">
            <v>35</v>
          </cell>
          <cell r="C413" t="str">
            <v>20130125.002</v>
          </cell>
          <cell r="D413" t="str">
            <v>2U</v>
          </cell>
          <cell r="F413">
            <v>7</v>
          </cell>
          <cell r="G413">
            <v>323</v>
          </cell>
          <cell r="H413">
            <v>1.88</v>
          </cell>
          <cell r="I413">
            <v>-10.734999999999999</v>
          </cell>
          <cell r="J413">
            <v>-1.01</v>
          </cell>
        </row>
        <row r="414">
          <cell r="A414" t="str">
            <v>2013/05/06 22:55:46</v>
          </cell>
          <cell r="B414">
            <v>35</v>
          </cell>
          <cell r="C414" t="str">
            <v>20130125.002</v>
          </cell>
          <cell r="D414" t="str">
            <v>2U</v>
          </cell>
          <cell r="F414">
            <v>8</v>
          </cell>
          <cell r="G414">
            <v>294</v>
          </cell>
          <cell r="H414">
            <v>1.681</v>
          </cell>
          <cell r="I414">
            <v>-10.510999999999999</v>
          </cell>
          <cell r="J414">
            <v>-0.66200000000000003</v>
          </cell>
        </row>
        <row r="415">
          <cell r="A415" t="str">
            <v>2013/05/06 22:55:46</v>
          </cell>
          <cell r="B415">
            <v>35</v>
          </cell>
          <cell r="C415" t="str">
            <v>20130125.002</v>
          </cell>
          <cell r="D415" t="str">
            <v>2U</v>
          </cell>
          <cell r="F415">
            <v>9</v>
          </cell>
          <cell r="G415">
            <v>268</v>
          </cell>
          <cell r="H415">
            <v>1.5109999999999999</v>
          </cell>
          <cell r="I415">
            <v>-10.423</v>
          </cell>
          <cell r="J415">
            <v>-9.5000000000000001E-2</v>
          </cell>
        </row>
        <row r="416">
          <cell r="A416" t="str">
            <v>2013/05/06 22:55:46</v>
          </cell>
          <cell r="B416">
            <v>35</v>
          </cell>
          <cell r="C416" t="str">
            <v>20130125.002</v>
          </cell>
          <cell r="D416" t="str">
            <v>2U</v>
          </cell>
          <cell r="F416">
            <v>10</v>
          </cell>
          <cell r="G416">
            <v>243</v>
          </cell>
          <cell r="H416">
            <v>1.36</v>
          </cell>
          <cell r="I416">
            <v>-10.574999999999999</v>
          </cell>
          <cell r="J416">
            <v>-0.41199999999999998</v>
          </cell>
        </row>
        <row r="417">
          <cell r="A417" t="str">
            <v>2013/05/06 22:55:46</v>
          </cell>
          <cell r="B417">
            <v>35</v>
          </cell>
          <cell r="C417" t="str">
            <v>20130125.002</v>
          </cell>
          <cell r="D417" t="str">
            <v>2U</v>
          </cell>
          <cell r="F417">
            <v>11</v>
          </cell>
          <cell r="G417">
            <v>2474</v>
          </cell>
          <cell r="H417">
            <v>47.646999999999998</v>
          </cell>
          <cell r="I417">
            <v>0.84599999999999997</v>
          </cell>
          <cell r="J417">
            <v>0.82</v>
          </cell>
        </row>
        <row r="418">
          <cell r="A418" t="str">
            <v>2013/05/06 22:55:46</v>
          </cell>
          <cell r="B418">
            <v>35</v>
          </cell>
          <cell r="C418" t="str">
            <v>20130125.002</v>
          </cell>
          <cell r="D418" t="str">
            <v>2U</v>
          </cell>
          <cell r="F418">
            <v>12</v>
          </cell>
          <cell r="G418">
            <v>2474</v>
          </cell>
          <cell r="H418">
            <v>47.779000000000003</v>
          </cell>
          <cell r="I418">
            <v>0.215</v>
          </cell>
          <cell r="J418">
            <v>0.21299999999999999</v>
          </cell>
        </row>
        <row r="419">
          <cell r="A419" t="str">
            <v>2013/05/06 22:55:46</v>
          </cell>
          <cell r="B419">
            <v>35</v>
          </cell>
          <cell r="C419" t="str">
            <v>20130125.002</v>
          </cell>
          <cell r="D419" t="str">
            <v>2U</v>
          </cell>
          <cell r="F419">
            <v>13</v>
          </cell>
          <cell r="G419">
            <v>2472</v>
          </cell>
          <cell r="H419">
            <v>47.823999999999998</v>
          </cell>
          <cell r="I419">
            <v>5.5E-2</v>
          </cell>
          <cell r="J419">
            <v>2.5999999999999999E-2</v>
          </cell>
        </row>
        <row r="420">
          <cell r="A420" t="str">
            <v>2013/05/06 23:17:58</v>
          </cell>
          <cell r="B420">
            <v>36</v>
          </cell>
          <cell r="C420" t="str">
            <v>20130125.003</v>
          </cell>
          <cell r="D420" t="str">
            <v>3D</v>
          </cell>
          <cell r="F420">
            <v>1</v>
          </cell>
          <cell r="G420">
            <v>2482</v>
          </cell>
          <cell r="H420">
            <v>47.929000000000002</v>
          </cell>
          <cell r="I420">
            <v>0.156</v>
          </cell>
          <cell r="J420">
            <v>0.115</v>
          </cell>
        </row>
        <row r="421">
          <cell r="A421" t="str">
            <v>2013/05/06 23:17:58</v>
          </cell>
          <cell r="B421">
            <v>36</v>
          </cell>
          <cell r="C421" t="str">
            <v>20130125.003</v>
          </cell>
          <cell r="D421" t="str">
            <v>3D</v>
          </cell>
          <cell r="F421">
            <v>2</v>
          </cell>
          <cell r="G421">
            <v>2484</v>
          </cell>
          <cell r="H421">
            <v>72.62</v>
          </cell>
          <cell r="I421">
            <v>0</v>
          </cell>
          <cell r="J421">
            <v>0</v>
          </cell>
        </row>
        <row r="422">
          <cell r="A422" t="str">
            <v>2013/05/06 23:17:58</v>
          </cell>
          <cell r="B422">
            <v>36</v>
          </cell>
          <cell r="C422" t="str">
            <v>20130125.003</v>
          </cell>
          <cell r="D422" t="str">
            <v>3D</v>
          </cell>
          <cell r="F422">
            <v>3</v>
          </cell>
          <cell r="G422">
            <v>2488</v>
          </cell>
          <cell r="H422">
            <v>48.043999999999997</v>
          </cell>
          <cell r="I422">
            <v>-2.5999999999999999E-2</v>
          </cell>
          <cell r="J422">
            <v>-7.4999999999999997E-2</v>
          </cell>
        </row>
        <row r="423">
          <cell r="A423" t="str">
            <v>2013/05/06 23:17:58</v>
          </cell>
          <cell r="B423">
            <v>36</v>
          </cell>
          <cell r="C423" t="str">
            <v>20130125.003</v>
          </cell>
          <cell r="D423" t="str">
            <v>3D</v>
          </cell>
          <cell r="F423">
            <v>4</v>
          </cell>
          <cell r="G423">
            <v>1197</v>
          </cell>
          <cell r="H423">
            <v>7.3319999999999999</v>
          </cell>
          <cell r="I423">
            <v>-16.358000000000001</v>
          </cell>
          <cell r="J423">
            <v>-6.3049999999999997</v>
          </cell>
        </row>
        <row r="424">
          <cell r="A424" t="str">
            <v>2013/05/06 23:17:58</v>
          </cell>
          <cell r="B424">
            <v>36</v>
          </cell>
          <cell r="C424" t="str">
            <v>20130125.003</v>
          </cell>
          <cell r="D424" t="str">
            <v>3D</v>
          </cell>
          <cell r="F424">
            <v>5</v>
          </cell>
          <cell r="G424">
            <v>1082</v>
          </cell>
          <cell r="H424">
            <v>6.532</v>
          </cell>
          <cell r="I424">
            <v>-16.126000000000001</v>
          </cell>
          <cell r="J424">
            <v>-6.3319999999999999</v>
          </cell>
        </row>
        <row r="425">
          <cell r="A425" t="str">
            <v>2013/05/06 23:17:58</v>
          </cell>
          <cell r="B425">
            <v>36</v>
          </cell>
          <cell r="C425" t="str">
            <v>20130125.003</v>
          </cell>
          <cell r="D425" t="str">
            <v>3D</v>
          </cell>
          <cell r="F425">
            <v>6</v>
          </cell>
          <cell r="G425">
            <v>976</v>
          </cell>
          <cell r="H425">
            <v>5.8209999999999997</v>
          </cell>
          <cell r="I425">
            <v>-16.077000000000002</v>
          </cell>
          <cell r="J425">
            <v>-6.1059999999999999</v>
          </cell>
        </row>
        <row r="426">
          <cell r="A426" t="str">
            <v>2013/05/06 23:17:58</v>
          </cell>
          <cell r="B426">
            <v>36</v>
          </cell>
          <cell r="C426" t="str">
            <v>20130125.003</v>
          </cell>
          <cell r="D426" t="str">
            <v>3D</v>
          </cell>
          <cell r="F426">
            <v>7</v>
          </cell>
          <cell r="G426">
            <v>881</v>
          </cell>
          <cell r="H426">
            <v>5.1909999999999998</v>
          </cell>
          <cell r="I426">
            <v>-15.97</v>
          </cell>
          <cell r="J426">
            <v>-6.1790000000000003</v>
          </cell>
        </row>
        <row r="427">
          <cell r="A427" t="str">
            <v>2013/05/06 23:17:58</v>
          </cell>
          <cell r="B427">
            <v>36</v>
          </cell>
          <cell r="C427" t="str">
            <v>20130125.003</v>
          </cell>
          <cell r="D427" t="str">
            <v>3D</v>
          </cell>
          <cell r="F427">
            <v>8</v>
          </cell>
          <cell r="G427">
            <v>794</v>
          </cell>
          <cell r="H427">
            <v>4.63</v>
          </cell>
          <cell r="I427">
            <v>-15.705</v>
          </cell>
          <cell r="J427">
            <v>-5.6559999999999997</v>
          </cell>
        </row>
        <row r="428">
          <cell r="A428" t="str">
            <v>2013/05/06 23:17:58</v>
          </cell>
          <cell r="B428">
            <v>36</v>
          </cell>
          <cell r="C428" t="str">
            <v>20130125.003</v>
          </cell>
          <cell r="D428" t="str">
            <v>3D</v>
          </cell>
          <cell r="F428">
            <v>9</v>
          </cell>
          <cell r="G428">
            <v>716</v>
          </cell>
          <cell r="H428">
            <v>4.1369999999999996</v>
          </cell>
          <cell r="I428">
            <v>-15.754</v>
          </cell>
          <cell r="J428">
            <v>-5.8680000000000003</v>
          </cell>
        </row>
        <row r="429">
          <cell r="A429" t="str">
            <v>2013/05/06 23:17:58</v>
          </cell>
          <cell r="B429">
            <v>36</v>
          </cell>
          <cell r="C429" t="str">
            <v>20130125.003</v>
          </cell>
          <cell r="D429" t="str">
            <v>3D</v>
          </cell>
          <cell r="F429">
            <v>10</v>
          </cell>
          <cell r="G429">
            <v>647</v>
          </cell>
          <cell r="H429">
            <v>3.6880000000000002</v>
          </cell>
          <cell r="I429">
            <v>-15.641999999999999</v>
          </cell>
          <cell r="J429">
            <v>-5.569</v>
          </cell>
        </row>
        <row r="430">
          <cell r="A430" t="str">
            <v>2013/05/06 23:17:58</v>
          </cell>
          <cell r="B430">
            <v>36</v>
          </cell>
          <cell r="C430" t="str">
            <v>20130125.003</v>
          </cell>
          <cell r="D430" t="str">
            <v>3D</v>
          </cell>
          <cell r="F430">
            <v>11</v>
          </cell>
          <cell r="G430">
            <v>2473</v>
          </cell>
          <cell r="H430">
            <v>47.682000000000002</v>
          </cell>
          <cell r="I430">
            <v>0.67400000000000004</v>
          </cell>
          <cell r="J430">
            <v>0.67100000000000004</v>
          </cell>
        </row>
        <row r="431">
          <cell r="A431" t="str">
            <v>2013/05/06 23:17:58</v>
          </cell>
          <cell r="B431">
            <v>36</v>
          </cell>
          <cell r="C431" t="str">
            <v>20130125.003</v>
          </cell>
          <cell r="D431" t="str">
            <v>3D</v>
          </cell>
          <cell r="F431">
            <v>12</v>
          </cell>
          <cell r="G431">
            <v>2475</v>
          </cell>
          <cell r="H431">
            <v>47.798000000000002</v>
          </cell>
          <cell r="I431">
            <v>0.21</v>
          </cell>
          <cell r="J431">
            <v>0.192</v>
          </cell>
        </row>
        <row r="432">
          <cell r="A432" t="str">
            <v>2013/05/06 23:17:58</v>
          </cell>
          <cell r="B432">
            <v>36</v>
          </cell>
          <cell r="C432" t="str">
            <v>20130125.003</v>
          </cell>
          <cell r="D432" t="str">
            <v>3D</v>
          </cell>
          <cell r="F432">
            <v>13</v>
          </cell>
          <cell r="G432">
            <v>2477</v>
          </cell>
          <cell r="H432">
            <v>47.814</v>
          </cell>
          <cell r="I432">
            <v>2.9000000000000001E-2</v>
          </cell>
          <cell r="J432">
            <v>-1.0999999999999999E-2</v>
          </cell>
        </row>
        <row r="433">
          <cell r="A433" t="str">
            <v>2013/05/06 23:40:11</v>
          </cell>
          <cell r="B433">
            <v>37</v>
          </cell>
          <cell r="C433" t="str">
            <v>20130125.004</v>
          </cell>
          <cell r="D433" t="str">
            <v>4D</v>
          </cell>
          <cell r="F433">
            <v>1</v>
          </cell>
          <cell r="G433">
            <v>2480</v>
          </cell>
          <cell r="H433">
            <v>47.927999999999997</v>
          </cell>
          <cell r="I433">
            <v>8.5000000000000006E-2</v>
          </cell>
          <cell r="J433">
            <v>0.13800000000000001</v>
          </cell>
        </row>
        <row r="434">
          <cell r="A434" t="str">
            <v>2013/05/06 23:40:11</v>
          </cell>
          <cell r="B434">
            <v>37</v>
          </cell>
          <cell r="C434" t="str">
            <v>20130125.004</v>
          </cell>
          <cell r="D434" t="str">
            <v>4D</v>
          </cell>
          <cell r="F434">
            <v>2</v>
          </cell>
          <cell r="G434">
            <v>2484</v>
          </cell>
          <cell r="H434">
            <v>72.585999999999999</v>
          </cell>
          <cell r="I434">
            <v>0</v>
          </cell>
          <cell r="J434">
            <v>0</v>
          </cell>
        </row>
        <row r="435">
          <cell r="A435" t="str">
            <v>2013/05/06 23:40:11</v>
          </cell>
          <cell r="B435">
            <v>37</v>
          </cell>
          <cell r="C435" t="str">
            <v>20130125.004</v>
          </cell>
          <cell r="D435" t="str">
            <v>4D</v>
          </cell>
          <cell r="F435">
            <v>3</v>
          </cell>
          <cell r="G435">
            <v>2483</v>
          </cell>
          <cell r="H435">
            <v>48.003999999999998</v>
          </cell>
          <cell r="I435">
            <v>-6.8000000000000005E-2</v>
          </cell>
          <cell r="J435">
            <v>-3.6999999999999998E-2</v>
          </cell>
        </row>
        <row r="436">
          <cell r="A436" t="str">
            <v>2013/05/06 23:40:11</v>
          </cell>
          <cell r="B436">
            <v>37</v>
          </cell>
          <cell r="C436" t="str">
            <v>20130125.004</v>
          </cell>
          <cell r="D436" t="str">
            <v>4D</v>
          </cell>
          <cell r="F436">
            <v>4</v>
          </cell>
          <cell r="G436">
            <v>1191</v>
          </cell>
          <cell r="H436">
            <v>7.2720000000000002</v>
          </cell>
          <cell r="I436">
            <v>-16.236000000000001</v>
          </cell>
          <cell r="J436">
            <v>-6.2539999999999996</v>
          </cell>
        </row>
        <row r="437">
          <cell r="A437" t="str">
            <v>2013/05/06 23:40:11</v>
          </cell>
          <cell r="B437">
            <v>37</v>
          </cell>
          <cell r="C437" t="str">
            <v>20130125.004</v>
          </cell>
          <cell r="D437" t="str">
            <v>4D</v>
          </cell>
          <cell r="F437">
            <v>5</v>
          </cell>
          <cell r="G437">
            <v>1069</v>
          </cell>
          <cell r="H437">
            <v>6.4829999999999997</v>
          </cell>
          <cell r="I437">
            <v>-16.094999999999999</v>
          </cell>
          <cell r="J437">
            <v>-6.2670000000000003</v>
          </cell>
        </row>
        <row r="438">
          <cell r="A438" t="str">
            <v>2013/05/06 23:40:11</v>
          </cell>
          <cell r="B438">
            <v>37</v>
          </cell>
          <cell r="C438" t="str">
            <v>20130125.004</v>
          </cell>
          <cell r="D438" t="str">
            <v>4D</v>
          </cell>
          <cell r="F438">
            <v>6</v>
          </cell>
          <cell r="G438">
            <v>965</v>
          </cell>
          <cell r="H438">
            <v>5.7930000000000001</v>
          </cell>
          <cell r="I438">
            <v>-15.964</v>
          </cell>
          <cell r="J438">
            <v>-6.2350000000000003</v>
          </cell>
        </row>
        <row r="439">
          <cell r="A439" t="str">
            <v>2013/05/06 23:40:11</v>
          </cell>
          <cell r="B439">
            <v>37</v>
          </cell>
          <cell r="C439" t="str">
            <v>20130125.004</v>
          </cell>
          <cell r="D439" t="str">
            <v>4D</v>
          </cell>
          <cell r="F439">
            <v>7</v>
          </cell>
          <cell r="G439">
            <v>871</v>
          </cell>
          <cell r="H439">
            <v>5.1619999999999999</v>
          </cell>
          <cell r="I439">
            <v>-15.92</v>
          </cell>
          <cell r="J439">
            <v>-6.1420000000000003</v>
          </cell>
        </row>
        <row r="440">
          <cell r="A440" t="str">
            <v>2013/05/06 23:40:11</v>
          </cell>
          <cell r="B440">
            <v>37</v>
          </cell>
          <cell r="C440" t="str">
            <v>20130125.004</v>
          </cell>
          <cell r="D440" t="str">
            <v>4D</v>
          </cell>
          <cell r="F440">
            <v>8</v>
          </cell>
          <cell r="G440">
            <v>786</v>
          </cell>
          <cell r="H440">
            <v>4.617</v>
          </cell>
          <cell r="I440">
            <v>-15.725</v>
          </cell>
          <cell r="J440">
            <v>-5.8620000000000001</v>
          </cell>
        </row>
        <row r="441">
          <cell r="A441" t="str">
            <v>2013/05/06 23:40:11</v>
          </cell>
          <cell r="B441">
            <v>37</v>
          </cell>
          <cell r="C441" t="str">
            <v>20130125.004</v>
          </cell>
          <cell r="D441" t="str">
            <v>4D</v>
          </cell>
          <cell r="F441">
            <v>9</v>
          </cell>
          <cell r="G441">
            <v>709</v>
          </cell>
          <cell r="H441">
            <v>4.1219999999999999</v>
          </cell>
          <cell r="I441">
            <v>-15.648999999999999</v>
          </cell>
          <cell r="J441">
            <v>-5.8470000000000004</v>
          </cell>
        </row>
        <row r="442">
          <cell r="A442" t="str">
            <v>2013/05/06 23:40:11</v>
          </cell>
          <cell r="B442">
            <v>37</v>
          </cell>
          <cell r="C442" t="str">
            <v>20130125.004</v>
          </cell>
          <cell r="D442" t="str">
            <v>4D</v>
          </cell>
          <cell r="F442">
            <v>10</v>
          </cell>
          <cell r="G442">
            <v>637</v>
          </cell>
          <cell r="H442">
            <v>3.67</v>
          </cell>
          <cell r="I442">
            <v>-15.661</v>
          </cell>
          <cell r="J442">
            <v>-5.625</v>
          </cell>
        </row>
        <row r="443">
          <cell r="A443" t="str">
            <v>2013/05/06 23:40:11</v>
          </cell>
          <cell r="B443">
            <v>37</v>
          </cell>
          <cell r="C443" t="str">
            <v>20130125.004</v>
          </cell>
          <cell r="D443" t="str">
            <v>4D</v>
          </cell>
          <cell r="F443">
            <v>11</v>
          </cell>
          <cell r="G443">
            <v>2472</v>
          </cell>
          <cell r="H443">
            <v>47.616</v>
          </cell>
          <cell r="I443">
            <v>0.64200000000000002</v>
          </cell>
          <cell r="J443">
            <v>0.67400000000000004</v>
          </cell>
        </row>
        <row r="444">
          <cell r="A444" t="str">
            <v>2013/05/06 23:40:11</v>
          </cell>
          <cell r="B444">
            <v>37</v>
          </cell>
          <cell r="C444" t="str">
            <v>20130125.004</v>
          </cell>
          <cell r="D444" t="str">
            <v>4D</v>
          </cell>
          <cell r="F444">
            <v>12</v>
          </cell>
          <cell r="G444">
            <v>2467</v>
          </cell>
          <cell r="H444">
            <v>47.704999999999998</v>
          </cell>
          <cell r="I444">
            <v>0.13600000000000001</v>
          </cell>
          <cell r="J444">
            <v>0.17100000000000001</v>
          </cell>
        </row>
        <row r="445">
          <cell r="A445" t="str">
            <v>2013/05/06 23:40:11</v>
          </cell>
          <cell r="B445">
            <v>37</v>
          </cell>
          <cell r="C445" t="str">
            <v>20130125.004</v>
          </cell>
          <cell r="D445" t="str">
            <v>4D</v>
          </cell>
          <cell r="F445">
            <v>13</v>
          </cell>
          <cell r="G445">
            <v>2469</v>
          </cell>
          <cell r="H445">
            <v>47.723999999999997</v>
          </cell>
          <cell r="I445">
            <v>7.0000000000000001E-3</v>
          </cell>
          <cell r="J445">
            <v>3.5999999999999997E-2</v>
          </cell>
        </row>
        <row r="446">
          <cell r="A446" t="str">
            <v>2013/05/07 00:02:24</v>
          </cell>
          <cell r="B446">
            <v>38</v>
          </cell>
          <cell r="C446" t="str">
            <v>18-UWSIF-20130078.13</v>
          </cell>
          <cell r="D446" t="str">
            <v>18-UWSIF-</v>
          </cell>
          <cell r="E446" t="str">
            <v>0.17</v>
          </cell>
          <cell r="F446">
            <v>1</v>
          </cell>
          <cell r="G446">
            <v>2479</v>
          </cell>
          <cell r="H446">
            <v>47.933</v>
          </cell>
          <cell r="I446">
            <v>9.7000000000000003E-2</v>
          </cell>
          <cell r="J446">
            <v>0.11700000000000001</v>
          </cell>
        </row>
        <row r="447">
          <cell r="A447" t="str">
            <v>2013/05/07 00:02:24</v>
          </cell>
          <cell r="B447">
            <v>38</v>
          </cell>
          <cell r="C447" t="str">
            <v>18-UWSIF-20130078.13</v>
          </cell>
          <cell r="D447" t="str">
            <v>18-UWSIF-</v>
          </cell>
          <cell r="E447" t="str">
            <v>0.17</v>
          </cell>
          <cell r="F447">
            <v>2</v>
          </cell>
          <cell r="G447">
            <v>2484</v>
          </cell>
          <cell r="H447">
            <v>72.510999999999996</v>
          </cell>
          <cell r="I447">
            <v>0</v>
          </cell>
          <cell r="J447">
            <v>0</v>
          </cell>
        </row>
        <row r="448">
          <cell r="A448" t="str">
            <v>2013/05/07 00:02:24</v>
          </cell>
          <cell r="B448">
            <v>38</v>
          </cell>
          <cell r="C448" t="str">
            <v>18-UWSIF-20130078.13</v>
          </cell>
          <cell r="D448" t="str">
            <v>18-UWSIF-</v>
          </cell>
          <cell r="E448" t="str">
            <v>0.17</v>
          </cell>
          <cell r="F448">
            <v>3</v>
          </cell>
          <cell r="G448">
            <v>2484</v>
          </cell>
          <cell r="H448">
            <v>48.012999999999998</v>
          </cell>
          <cell r="I448">
            <v>-2.7E-2</v>
          </cell>
          <cell r="J448">
            <v>-8.4000000000000005E-2</v>
          </cell>
        </row>
        <row r="449">
          <cell r="A449" t="str">
            <v>2013/05/07 00:02:24</v>
          </cell>
          <cell r="B449">
            <v>38</v>
          </cell>
          <cell r="C449" t="str">
            <v>18-UWSIF-20130078.13</v>
          </cell>
          <cell r="D449" t="str">
            <v>18-UWSIF-</v>
          </cell>
          <cell r="E449" t="str">
            <v>0.17</v>
          </cell>
          <cell r="F449">
            <v>4</v>
          </cell>
          <cell r="G449">
            <v>3329</v>
          </cell>
          <cell r="H449">
            <v>18.277000000000001</v>
          </cell>
          <cell r="I449">
            <v>16.766999999999999</v>
          </cell>
          <cell r="J449">
            <v>19.643000000000001</v>
          </cell>
        </row>
        <row r="450">
          <cell r="A450" t="str">
            <v>2013/05/07 00:02:24</v>
          </cell>
          <cell r="B450">
            <v>38</v>
          </cell>
          <cell r="C450" t="str">
            <v>18-UWSIF-20130078.13</v>
          </cell>
          <cell r="D450" t="str">
            <v>18-UWSIF-</v>
          </cell>
          <cell r="E450" t="str">
            <v>0.17</v>
          </cell>
          <cell r="F450">
            <v>5</v>
          </cell>
          <cell r="G450">
            <v>3018</v>
          </cell>
          <cell r="H450">
            <v>16.527999999999999</v>
          </cell>
          <cell r="I450">
            <v>16.899000000000001</v>
          </cell>
          <cell r="J450">
            <v>19.643999999999998</v>
          </cell>
        </row>
        <row r="451">
          <cell r="A451" t="str">
            <v>2013/05/07 00:02:24</v>
          </cell>
          <cell r="B451">
            <v>38</v>
          </cell>
          <cell r="C451" t="str">
            <v>18-UWSIF-20130078.13</v>
          </cell>
          <cell r="D451" t="str">
            <v>18-UWSIF-</v>
          </cell>
          <cell r="E451" t="str">
            <v>0.17</v>
          </cell>
          <cell r="F451">
            <v>6</v>
          </cell>
          <cell r="G451">
            <v>2678</v>
          </cell>
          <cell r="H451">
            <v>14.788</v>
          </cell>
          <cell r="I451">
            <v>17.038</v>
          </cell>
          <cell r="J451">
            <v>19.855</v>
          </cell>
        </row>
        <row r="452">
          <cell r="A452" t="str">
            <v>2013/05/07 00:02:24</v>
          </cell>
          <cell r="B452">
            <v>38</v>
          </cell>
          <cell r="C452" t="str">
            <v>18-UWSIF-20130078.13</v>
          </cell>
          <cell r="D452" t="str">
            <v>18-UWSIF-</v>
          </cell>
          <cell r="E452" t="str">
            <v>0.17</v>
          </cell>
          <cell r="F452">
            <v>7</v>
          </cell>
          <cell r="G452">
            <v>2371</v>
          </cell>
          <cell r="H452">
            <v>13.186</v>
          </cell>
          <cell r="I452">
            <v>17.097999999999999</v>
          </cell>
          <cell r="J452">
            <v>20.007000000000001</v>
          </cell>
        </row>
        <row r="453">
          <cell r="A453" t="str">
            <v>2013/05/07 00:02:24</v>
          </cell>
          <cell r="B453">
            <v>38</v>
          </cell>
          <cell r="C453" t="str">
            <v>18-UWSIF-20130078.13</v>
          </cell>
          <cell r="D453" t="str">
            <v>18-UWSIF-</v>
          </cell>
          <cell r="E453" t="str">
            <v>0.17</v>
          </cell>
          <cell r="F453">
            <v>8</v>
          </cell>
          <cell r="G453">
            <v>2111</v>
          </cell>
          <cell r="H453">
            <v>11.734</v>
          </cell>
          <cell r="I453">
            <v>17.154</v>
          </cell>
          <cell r="J453">
            <v>20.145</v>
          </cell>
        </row>
        <row r="454">
          <cell r="A454" t="str">
            <v>2013/05/07 00:02:24</v>
          </cell>
          <cell r="B454">
            <v>38</v>
          </cell>
          <cell r="C454" t="str">
            <v>18-UWSIF-20130078.13</v>
          </cell>
          <cell r="D454" t="str">
            <v>18-UWSIF-</v>
          </cell>
          <cell r="E454" t="str">
            <v>0.17</v>
          </cell>
          <cell r="F454">
            <v>9</v>
          </cell>
          <cell r="G454">
            <v>1880</v>
          </cell>
          <cell r="H454">
            <v>10.403</v>
          </cell>
          <cell r="I454">
            <v>17.297999999999998</v>
          </cell>
          <cell r="J454">
            <v>20.225000000000001</v>
          </cell>
        </row>
        <row r="455">
          <cell r="A455" t="str">
            <v>2013/05/07 00:02:24</v>
          </cell>
          <cell r="B455">
            <v>38</v>
          </cell>
          <cell r="C455" t="str">
            <v>18-UWSIF-20130078.13</v>
          </cell>
          <cell r="D455" t="str">
            <v>18-UWSIF-</v>
          </cell>
          <cell r="E455" t="str">
            <v>0.17</v>
          </cell>
          <cell r="F455">
            <v>10</v>
          </cell>
          <cell r="G455">
            <v>1675</v>
          </cell>
          <cell r="H455">
            <v>9.2430000000000003</v>
          </cell>
          <cell r="I455">
            <v>17.244</v>
          </cell>
          <cell r="J455">
            <v>20.332999999999998</v>
          </cell>
        </row>
        <row r="456">
          <cell r="A456" t="str">
            <v>2013/05/07 00:02:24</v>
          </cell>
          <cell r="B456">
            <v>38</v>
          </cell>
          <cell r="C456" t="str">
            <v>18-UWSIF-20130078.13</v>
          </cell>
          <cell r="D456" t="str">
            <v>18-UWSIF-</v>
          </cell>
          <cell r="E456" t="str">
            <v>0.17</v>
          </cell>
          <cell r="F456">
            <v>11</v>
          </cell>
          <cell r="G456">
            <v>2497</v>
          </cell>
          <cell r="H456">
            <v>48.215000000000003</v>
          </cell>
          <cell r="I456">
            <v>0.51800000000000002</v>
          </cell>
          <cell r="J456">
            <v>0.41799999999999998</v>
          </cell>
        </row>
        <row r="457">
          <cell r="A457" t="str">
            <v>2013/05/07 00:02:24</v>
          </cell>
          <cell r="B457">
            <v>38</v>
          </cell>
          <cell r="C457" t="str">
            <v>18-UWSIF-20130078.13</v>
          </cell>
          <cell r="D457" t="str">
            <v>18-UWSIF-</v>
          </cell>
          <cell r="E457" t="str">
            <v>0.17</v>
          </cell>
          <cell r="F457">
            <v>12</v>
          </cell>
          <cell r="G457">
            <v>2498</v>
          </cell>
          <cell r="H457">
            <v>48.277999999999999</v>
          </cell>
          <cell r="I457">
            <v>0.192</v>
          </cell>
          <cell r="J457">
            <v>0.105</v>
          </cell>
        </row>
        <row r="458">
          <cell r="A458" t="str">
            <v>2013/05/07 00:02:24</v>
          </cell>
          <cell r="B458">
            <v>38</v>
          </cell>
          <cell r="C458" t="str">
            <v>18-UWSIF-20130078.13</v>
          </cell>
          <cell r="D458" t="str">
            <v>18-UWSIF-</v>
          </cell>
          <cell r="E458" t="str">
            <v>0.17</v>
          </cell>
          <cell r="F458">
            <v>13</v>
          </cell>
          <cell r="G458">
            <v>2501</v>
          </cell>
          <cell r="H458">
            <v>48.283000000000001</v>
          </cell>
          <cell r="I458">
            <v>9.9000000000000005E-2</v>
          </cell>
          <cell r="J458">
            <v>2.5999999999999999E-2</v>
          </cell>
        </row>
        <row r="459">
          <cell r="A459" t="str">
            <v>2013/05/07 00:24:37</v>
          </cell>
          <cell r="B459">
            <v>39</v>
          </cell>
          <cell r="C459" t="str">
            <v>18-UWSIF-20130078.14</v>
          </cell>
          <cell r="D459" t="str">
            <v>18-UWSIF-</v>
          </cell>
          <cell r="E459" t="str">
            <v>0.16</v>
          </cell>
          <cell r="F459">
            <v>1</v>
          </cell>
          <cell r="G459">
            <v>2500</v>
          </cell>
          <cell r="H459">
            <v>48.25</v>
          </cell>
          <cell r="I459">
            <v>0.186</v>
          </cell>
          <cell r="J459">
            <v>9.8000000000000004E-2</v>
          </cell>
        </row>
        <row r="460">
          <cell r="A460" t="str">
            <v>2013/05/07 00:24:37</v>
          </cell>
          <cell r="B460">
            <v>39</v>
          </cell>
          <cell r="C460" t="str">
            <v>18-UWSIF-20130078.14</v>
          </cell>
          <cell r="D460" t="str">
            <v>18-UWSIF-</v>
          </cell>
          <cell r="E460" t="str">
            <v>0.16</v>
          </cell>
          <cell r="F460">
            <v>2</v>
          </cell>
          <cell r="G460">
            <v>2504</v>
          </cell>
          <cell r="H460">
            <v>73.02</v>
          </cell>
          <cell r="I460">
            <v>0</v>
          </cell>
          <cell r="J460">
            <v>0</v>
          </cell>
        </row>
        <row r="461">
          <cell r="A461" t="str">
            <v>2013/05/07 00:24:37</v>
          </cell>
          <cell r="B461">
            <v>39</v>
          </cell>
          <cell r="C461" t="str">
            <v>18-UWSIF-20130078.14</v>
          </cell>
          <cell r="D461" t="str">
            <v>18-UWSIF-</v>
          </cell>
          <cell r="E461" t="str">
            <v>0.16</v>
          </cell>
          <cell r="F461">
            <v>3</v>
          </cell>
          <cell r="G461">
            <v>2501</v>
          </cell>
          <cell r="H461">
            <v>48.317</v>
          </cell>
          <cell r="I461">
            <v>-2.1000000000000001E-2</v>
          </cell>
          <cell r="J461">
            <v>-8.1000000000000003E-2</v>
          </cell>
        </row>
        <row r="462">
          <cell r="A462" t="str">
            <v>2013/05/07 00:24:37</v>
          </cell>
          <cell r="B462">
            <v>39</v>
          </cell>
          <cell r="C462" t="str">
            <v>18-UWSIF-20130078.14</v>
          </cell>
          <cell r="D462" t="str">
            <v>18-UWSIF-</v>
          </cell>
          <cell r="E462" t="str">
            <v>0.16</v>
          </cell>
          <cell r="F462">
            <v>4</v>
          </cell>
          <cell r="G462">
            <v>2856</v>
          </cell>
          <cell r="H462">
            <v>15.798</v>
          </cell>
          <cell r="I462">
            <v>16.765999999999998</v>
          </cell>
          <cell r="J462">
            <v>19.521999999999998</v>
          </cell>
        </row>
        <row r="463">
          <cell r="A463" t="str">
            <v>2013/05/07 00:24:37</v>
          </cell>
          <cell r="B463">
            <v>39</v>
          </cell>
          <cell r="C463" t="str">
            <v>18-UWSIF-20130078.14</v>
          </cell>
          <cell r="D463" t="str">
            <v>18-UWSIF-</v>
          </cell>
          <cell r="E463" t="str">
            <v>0.16</v>
          </cell>
          <cell r="F463">
            <v>5</v>
          </cell>
          <cell r="G463">
            <v>2616</v>
          </cell>
          <cell r="H463">
            <v>14.202</v>
          </cell>
          <cell r="I463">
            <v>16.911000000000001</v>
          </cell>
          <cell r="J463">
            <v>19.707999999999998</v>
          </cell>
        </row>
        <row r="464">
          <cell r="A464" t="str">
            <v>2013/05/07 00:24:37</v>
          </cell>
          <cell r="B464">
            <v>39</v>
          </cell>
          <cell r="C464" t="str">
            <v>18-UWSIF-20130078.14</v>
          </cell>
          <cell r="D464" t="str">
            <v>18-UWSIF-</v>
          </cell>
          <cell r="E464" t="str">
            <v>0.16</v>
          </cell>
          <cell r="F464">
            <v>6</v>
          </cell>
          <cell r="G464">
            <v>2375</v>
          </cell>
          <cell r="H464">
            <v>12.776</v>
          </cell>
          <cell r="I464">
            <v>17.004000000000001</v>
          </cell>
          <cell r="J464">
            <v>19.789000000000001</v>
          </cell>
        </row>
        <row r="465">
          <cell r="A465" t="str">
            <v>2013/05/07 00:24:37</v>
          </cell>
          <cell r="B465">
            <v>39</v>
          </cell>
          <cell r="C465" t="str">
            <v>18-UWSIF-20130078.14</v>
          </cell>
          <cell r="D465" t="str">
            <v>18-UWSIF-</v>
          </cell>
          <cell r="E465" t="str">
            <v>0.16</v>
          </cell>
          <cell r="F465">
            <v>7</v>
          </cell>
          <cell r="G465">
            <v>2134</v>
          </cell>
          <cell r="H465">
            <v>11.535</v>
          </cell>
          <cell r="I465">
            <v>17.073</v>
          </cell>
          <cell r="J465">
            <v>19.911999999999999</v>
          </cell>
        </row>
        <row r="466">
          <cell r="A466" t="str">
            <v>2013/05/07 00:24:37</v>
          </cell>
          <cell r="B466">
            <v>39</v>
          </cell>
          <cell r="C466" t="str">
            <v>18-UWSIF-20130078.14</v>
          </cell>
          <cell r="D466" t="str">
            <v>18-UWSIF-</v>
          </cell>
          <cell r="E466" t="str">
            <v>0.16</v>
          </cell>
          <cell r="F466">
            <v>8</v>
          </cell>
          <cell r="G466">
            <v>1895</v>
          </cell>
          <cell r="H466">
            <v>10.356</v>
          </cell>
          <cell r="I466">
            <v>17.178999999999998</v>
          </cell>
          <cell r="J466">
            <v>19.97</v>
          </cell>
        </row>
        <row r="467">
          <cell r="A467" t="str">
            <v>2013/05/07 00:24:37</v>
          </cell>
          <cell r="B467">
            <v>39</v>
          </cell>
          <cell r="C467" t="str">
            <v>18-UWSIF-20130078.14</v>
          </cell>
          <cell r="D467" t="str">
            <v>18-UWSIF-</v>
          </cell>
          <cell r="E467" t="str">
            <v>0.16</v>
          </cell>
          <cell r="F467">
            <v>9</v>
          </cell>
          <cell r="G467">
            <v>1674</v>
          </cell>
          <cell r="H467">
            <v>9.2530000000000001</v>
          </cell>
          <cell r="I467">
            <v>17.263000000000002</v>
          </cell>
          <cell r="J467">
            <v>20.196999999999999</v>
          </cell>
        </row>
        <row r="468">
          <cell r="A468" t="str">
            <v>2013/05/07 00:24:37</v>
          </cell>
          <cell r="B468">
            <v>39</v>
          </cell>
          <cell r="C468" t="str">
            <v>18-UWSIF-20130078.14</v>
          </cell>
          <cell r="D468" t="str">
            <v>18-UWSIF-</v>
          </cell>
          <cell r="E468" t="str">
            <v>0.16</v>
          </cell>
          <cell r="F468">
            <v>10</v>
          </cell>
          <cell r="G468">
            <v>1485</v>
          </cell>
          <cell r="H468">
            <v>8.2289999999999992</v>
          </cell>
          <cell r="I468">
            <v>17.260000000000002</v>
          </cell>
          <cell r="J468">
            <v>20.158000000000001</v>
          </cell>
        </row>
        <row r="469">
          <cell r="A469" t="str">
            <v>2013/05/07 00:24:37</v>
          </cell>
          <cell r="B469">
            <v>39</v>
          </cell>
          <cell r="C469" t="str">
            <v>18-UWSIF-20130078.14</v>
          </cell>
          <cell r="D469" t="str">
            <v>18-UWSIF-</v>
          </cell>
          <cell r="E469" t="str">
            <v>0.16</v>
          </cell>
          <cell r="F469">
            <v>11</v>
          </cell>
          <cell r="G469">
            <v>2509</v>
          </cell>
          <cell r="H469">
            <v>48.298999999999999</v>
          </cell>
          <cell r="I469">
            <v>0.54900000000000004</v>
          </cell>
          <cell r="J469">
            <v>0.46400000000000002</v>
          </cell>
        </row>
        <row r="470">
          <cell r="A470" t="str">
            <v>2013/05/07 00:24:37</v>
          </cell>
          <cell r="B470">
            <v>39</v>
          </cell>
          <cell r="C470" t="str">
            <v>18-UWSIF-20130078.14</v>
          </cell>
          <cell r="D470" t="str">
            <v>18-UWSIF-</v>
          </cell>
          <cell r="E470" t="str">
            <v>0.16</v>
          </cell>
          <cell r="F470">
            <v>12</v>
          </cell>
          <cell r="G470">
            <v>2505</v>
          </cell>
          <cell r="H470">
            <v>48.387999999999998</v>
          </cell>
          <cell r="I470">
            <v>0.17499999999999999</v>
          </cell>
          <cell r="J470">
            <v>0.105</v>
          </cell>
        </row>
        <row r="471">
          <cell r="A471" t="str">
            <v>2013/05/07 00:24:37</v>
          </cell>
          <cell r="B471">
            <v>39</v>
          </cell>
          <cell r="C471" t="str">
            <v>18-UWSIF-20130078.14</v>
          </cell>
          <cell r="D471" t="str">
            <v>18-UWSIF-</v>
          </cell>
          <cell r="E471" t="str">
            <v>0.16</v>
          </cell>
          <cell r="F471">
            <v>13</v>
          </cell>
          <cell r="G471">
            <v>2508</v>
          </cell>
          <cell r="H471">
            <v>48.378</v>
          </cell>
          <cell r="I471">
            <v>6.5000000000000002E-2</v>
          </cell>
          <cell r="J471">
            <v>-4.0000000000000001E-3</v>
          </cell>
        </row>
        <row r="472">
          <cell r="A472" t="str">
            <v>2013/05/07 00:46:50</v>
          </cell>
          <cell r="B472">
            <v>40</v>
          </cell>
          <cell r="C472" t="str">
            <v>DIC 200.11</v>
          </cell>
          <cell r="D472" t="str">
            <v>DIC 20</v>
          </cell>
          <cell r="F472">
            <v>1</v>
          </cell>
          <cell r="G472">
            <v>2510</v>
          </cell>
          <cell r="H472">
            <v>48.404000000000003</v>
          </cell>
          <cell r="I472">
            <v>0.14399999999999999</v>
          </cell>
          <cell r="J472">
            <v>0.1</v>
          </cell>
        </row>
        <row r="473">
          <cell r="A473" t="str">
            <v>2013/05/07 00:46:50</v>
          </cell>
          <cell r="B473">
            <v>40</v>
          </cell>
          <cell r="C473" t="str">
            <v>DIC 200.11</v>
          </cell>
          <cell r="D473" t="str">
            <v>DIC 20</v>
          </cell>
          <cell r="F473">
            <v>2</v>
          </cell>
          <cell r="G473">
            <v>2512</v>
          </cell>
          <cell r="H473">
            <v>73.257999999999996</v>
          </cell>
          <cell r="I473">
            <v>0</v>
          </cell>
          <cell r="J473">
            <v>0</v>
          </cell>
        </row>
        <row r="474">
          <cell r="A474" t="str">
            <v>2013/05/07 00:46:50</v>
          </cell>
          <cell r="B474">
            <v>40</v>
          </cell>
          <cell r="C474" t="str">
            <v>DIC 200.11</v>
          </cell>
          <cell r="D474" t="str">
            <v>DIC 20</v>
          </cell>
          <cell r="F474">
            <v>3</v>
          </cell>
          <cell r="G474">
            <v>2508</v>
          </cell>
          <cell r="H474">
            <v>48.500999999999998</v>
          </cell>
          <cell r="I474">
            <v>-6.5000000000000002E-2</v>
          </cell>
          <cell r="J474">
            <v>-0.10100000000000001</v>
          </cell>
        </row>
        <row r="475">
          <cell r="A475" t="str">
            <v>2013/05/07 00:46:50</v>
          </cell>
          <cell r="B475">
            <v>40</v>
          </cell>
          <cell r="C475" t="str">
            <v>DIC 200.11</v>
          </cell>
          <cell r="D475" t="str">
            <v>DIC 20</v>
          </cell>
          <cell r="F475">
            <v>4</v>
          </cell>
          <cell r="G475">
            <v>4035</v>
          </cell>
          <cell r="H475">
            <v>22.765000000000001</v>
          </cell>
          <cell r="I475">
            <v>9.5280000000000005</v>
          </cell>
          <cell r="J475">
            <v>6.0839999999999996</v>
          </cell>
        </row>
        <row r="476">
          <cell r="A476" t="str">
            <v>2013/05/07 00:46:50</v>
          </cell>
          <cell r="B476">
            <v>40</v>
          </cell>
          <cell r="C476" t="str">
            <v>DIC 200.11</v>
          </cell>
          <cell r="D476" t="str">
            <v>DIC 20</v>
          </cell>
          <cell r="F476">
            <v>5</v>
          </cell>
          <cell r="G476">
            <v>3648</v>
          </cell>
          <cell r="H476">
            <v>20.306999999999999</v>
          </cell>
          <cell r="I476">
            <v>9.5909999999999993</v>
          </cell>
          <cell r="J476">
            <v>6.1989999999999998</v>
          </cell>
        </row>
        <row r="477">
          <cell r="A477" t="str">
            <v>2013/05/07 00:46:50</v>
          </cell>
          <cell r="B477">
            <v>40</v>
          </cell>
          <cell r="C477" t="str">
            <v>DIC 200.11</v>
          </cell>
          <cell r="D477" t="str">
            <v>DIC 20</v>
          </cell>
          <cell r="F477">
            <v>6</v>
          </cell>
          <cell r="G477">
            <v>3253</v>
          </cell>
          <cell r="H477">
            <v>17.952000000000002</v>
          </cell>
          <cell r="I477">
            <v>9.577</v>
          </cell>
          <cell r="J477">
            <v>6.351</v>
          </cell>
        </row>
        <row r="478">
          <cell r="A478" t="str">
            <v>2013/05/07 00:46:50</v>
          </cell>
          <cell r="B478">
            <v>40</v>
          </cell>
          <cell r="C478" t="str">
            <v>DIC 200.11</v>
          </cell>
          <cell r="D478" t="str">
            <v>DIC 20</v>
          </cell>
          <cell r="F478">
            <v>7</v>
          </cell>
          <cell r="G478">
            <v>2911</v>
          </cell>
          <cell r="H478">
            <v>15.895</v>
          </cell>
          <cell r="I478">
            <v>9.75</v>
          </cell>
          <cell r="J478">
            <v>6.4420000000000002</v>
          </cell>
        </row>
        <row r="479">
          <cell r="A479" t="str">
            <v>2013/05/07 00:46:50</v>
          </cell>
          <cell r="B479">
            <v>40</v>
          </cell>
          <cell r="C479" t="str">
            <v>DIC 200.11</v>
          </cell>
          <cell r="D479" t="str">
            <v>DIC 20</v>
          </cell>
          <cell r="F479">
            <v>8</v>
          </cell>
          <cell r="G479">
            <v>2608</v>
          </cell>
          <cell r="H479">
            <v>14.103999999999999</v>
          </cell>
          <cell r="I479">
            <v>9.8810000000000002</v>
          </cell>
          <cell r="J479">
            <v>6.5330000000000004</v>
          </cell>
        </row>
        <row r="480">
          <cell r="A480" t="str">
            <v>2013/05/07 00:46:50</v>
          </cell>
          <cell r="B480">
            <v>40</v>
          </cell>
          <cell r="C480" t="str">
            <v>DIC 200.11</v>
          </cell>
          <cell r="D480" t="str">
            <v>DIC 20</v>
          </cell>
          <cell r="F480">
            <v>9</v>
          </cell>
          <cell r="G480">
            <v>2329</v>
          </cell>
          <cell r="H480">
            <v>12.57</v>
          </cell>
          <cell r="I480">
            <v>9.9499999999999993</v>
          </cell>
          <cell r="J480">
            <v>6.617</v>
          </cell>
        </row>
        <row r="481">
          <cell r="A481" t="str">
            <v>2013/05/07 00:46:50</v>
          </cell>
          <cell r="B481">
            <v>40</v>
          </cell>
          <cell r="C481" t="str">
            <v>DIC 200.11</v>
          </cell>
          <cell r="D481" t="str">
            <v>DIC 20</v>
          </cell>
          <cell r="F481">
            <v>10</v>
          </cell>
          <cell r="G481">
            <v>2053</v>
          </cell>
          <cell r="H481">
            <v>11.164</v>
          </cell>
          <cell r="I481">
            <v>9.9160000000000004</v>
          </cell>
          <cell r="J481">
            <v>6.7610000000000001</v>
          </cell>
        </row>
        <row r="482">
          <cell r="A482" t="str">
            <v>2013/05/07 00:46:50</v>
          </cell>
          <cell r="B482">
            <v>40</v>
          </cell>
          <cell r="C482" t="str">
            <v>DIC 200.11</v>
          </cell>
          <cell r="D482" t="str">
            <v>DIC 20</v>
          </cell>
          <cell r="F482">
            <v>11</v>
          </cell>
          <cell r="G482">
            <v>2511</v>
          </cell>
          <cell r="H482">
            <v>48.441000000000003</v>
          </cell>
          <cell r="I482">
            <v>0.42899999999999999</v>
          </cell>
          <cell r="J482">
            <v>0.35399999999999998</v>
          </cell>
        </row>
        <row r="483">
          <cell r="A483" t="str">
            <v>2013/05/07 00:46:50</v>
          </cell>
          <cell r="B483">
            <v>40</v>
          </cell>
          <cell r="C483" t="str">
            <v>DIC 200.11</v>
          </cell>
          <cell r="D483" t="str">
            <v>DIC 20</v>
          </cell>
          <cell r="F483">
            <v>12</v>
          </cell>
          <cell r="G483">
            <v>2510</v>
          </cell>
          <cell r="H483">
            <v>48.466999999999999</v>
          </cell>
          <cell r="I483">
            <v>0.13400000000000001</v>
          </cell>
          <cell r="J483">
            <v>7.8E-2</v>
          </cell>
        </row>
        <row r="484">
          <cell r="A484" t="str">
            <v>2013/05/07 00:46:50</v>
          </cell>
          <cell r="B484">
            <v>40</v>
          </cell>
          <cell r="C484" t="str">
            <v>DIC 200.11</v>
          </cell>
          <cell r="D484" t="str">
            <v>DIC 20</v>
          </cell>
          <cell r="F484">
            <v>13</v>
          </cell>
          <cell r="G484">
            <v>2508</v>
          </cell>
          <cell r="H484">
            <v>48.515000000000001</v>
          </cell>
          <cell r="I484">
            <v>3.1E-2</v>
          </cell>
          <cell r="J484">
            <v>-1.7999999999999999E-2</v>
          </cell>
        </row>
        <row r="485">
          <cell r="A485" t="str">
            <v>2013/05/07 01:09:02</v>
          </cell>
          <cell r="B485">
            <v>41</v>
          </cell>
          <cell r="C485" t="str">
            <v>DIC 200.12</v>
          </cell>
          <cell r="D485" t="str">
            <v>DIC 20</v>
          </cell>
          <cell r="F485">
            <v>1</v>
          </cell>
          <cell r="G485">
            <v>2516</v>
          </cell>
          <cell r="H485">
            <v>48.481999999999999</v>
          </cell>
          <cell r="I485">
            <v>0.127</v>
          </cell>
          <cell r="J485">
            <v>0.129</v>
          </cell>
        </row>
        <row r="486">
          <cell r="A486" t="str">
            <v>2013/05/07 01:09:02</v>
          </cell>
          <cell r="B486">
            <v>41</v>
          </cell>
          <cell r="C486" t="str">
            <v>DIC 200.12</v>
          </cell>
          <cell r="D486" t="str">
            <v>DIC 20</v>
          </cell>
          <cell r="F486">
            <v>2</v>
          </cell>
          <cell r="G486">
            <v>2507</v>
          </cell>
          <cell r="H486">
            <v>73.346000000000004</v>
          </cell>
          <cell r="I486">
            <v>0</v>
          </cell>
          <cell r="J486">
            <v>0</v>
          </cell>
        </row>
        <row r="487">
          <cell r="A487" t="str">
            <v>2013/05/07 01:09:02</v>
          </cell>
          <cell r="B487">
            <v>41</v>
          </cell>
          <cell r="C487" t="str">
            <v>DIC 200.12</v>
          </cell>
          <cell r="D487" t="str">
            <v>DIC 20</v>
          </cell>
          <cell r="F487">
            <v>3</v>
          </cell>
          <cell r="G487">
            <v>2512</v>
          </cell>
          <cell r="H487">
            <v>48.545000000000002</v>
          </cell>
          <cell r="I487">
            <v>-4.7E-2</v>
          </cell>
          <cell r="J487">
            <v>-0.03</v>
          </cell>
        </row>
        <row r="488">
          <cell r="A488" t="str">
            <v>2013/05/07 01:09:02</v>
          </cell>
          <cell r="B488">
            <v>41</v>
          </cell>
          <cell r="C488" t="str">
            <v>DIC 200.12</v>
          </cell>
          <cell r="D488" t="str">
            <v>DIC 20</v>
          </cell>
          <cell r="F488">
            <v>4</v>
          </cell>
          <cell r="G488">
            <v>4316</v>
          </cell>
          <cell r="H488">
            <v>24.562000000000001</v>
          </cell>
          <cell r="I488">
            <v>9.39</v>
          </cell>
          <cell r="J488">
            <v>6.76</v>
          </cell>
        </row>
        <row r="489">
          <cell r="A489" t="str">
            <v>2013/05/07 01:09:02</v>
          </cell>
          <cell r="B489">
            <v>41</v>
          </cell>
          <cell r="C489" t="str">
            <v>DIC 200.12</v>
          </cell>
          <cell r="D489" t="str">
            <v>DIC 20</v>
          </cell>
          <cell r="F489">
            <v>5</v>
          </cell>
          <cell r="G489">
            <v>3893</v>
          </cell>
          <cell r="H489">
            <v>21.87</v>
          </cell>
          <cell r="I489">
            <v>9.5389999999999997</v>
          </cell>
          <cell r="J489">
            <v>6.9859999999999998</v>
          </cell>
        </row>
        <row r="490">
          <cell r="A490" t="str">
            <v>2013/05/07 01:09:02</v>
          </cell>
          <cell r="B490">
            <v>41</v>
          </cell>
          <cell r="C490" t="str">
            <v>DIC 200.12</v>
          </cell>
          <cell r="D490" t="str">
            <v>DIC 20</v>
          </cell>
          <cell r="F490">
            <v>6</v>
          </cell>
          <cell r="G490">
            <v>3472</v>
          </cell>
          <cell r="H490">
            <v>19.361999999999998</v>
          </cell>
          <cell r="I490">
            <v>9.6280000000000001</v>
          </cell>
          <cell r="J490">
            <v>7.069</v>
          </cell>
        </row>
        <row r="491">
          <cell r="A491" t="str">
            <v>2013/05/07 01:09:02</v>
          </cell>
          <cell r="B491">
            <v>41</v>
          </cell>
          <cell r="C491" t="str">
            <v>DIC 200.12</v>
          </cell>
          <cell r="D491" t="str">
            <v>DIC 20</v>
          </cell>
          <cell r="F491">
            <v>7</v>
          </cell>
          <cell r="G491">
            <v>3085</v>
          </cell>
          <cell r="H491">
            <v>17.111999999999998</v>
          </cell>
          <cell r="I491">
            <v>9.6679999999999993</v>
          </cell>
          <cell r="J491">
            <v>7.1790000000000003</v>
          </cell>
        </row>
        <row r="492">
          <cell r="A492" t="str">
            <v>2013/05/07 01:09:02</v>
          </cell>
          <cell r="B492">
            <v>41</v>
          </cell>
          <cell r="C492" t="str">
            <v>DIC 200.12</v>
          </cell>
          <cell r="D492" t="str">
            <v>DIC 20</v>
          </cell>
          <cell r="F492">
            <v>8</v>
          </cell>
          <cell r="G492">
            <v>2732</v>
          </cell>
          <cell r="H492">
            <v>15.057</v>
          </cell>
          <cell r="I492">
            <v>9.8209999999999997</v>
          </cell>
          <cell r="J492">
            <v>7.2809999999999997</v>
          </cell>
        </row>
        <row r="493">
          <cell r="A493" t="str">
            <v>2013/05/07 01:09:02</v>
          </cell>
          <cell r="B493">
            <v>41</v>
          </cell>
          <cell r="C493" t="str">
            <v>DIC 200.12</v>
          </cell>
          <cell r="D493" t="str">
            <v>DIC 20</v>
          </cell>
          <cell r="F493">
            <v>9</v>
          </cell>
          <cell r="G493">
            <v>2421</v>
          </cell>
          <cell r="H493">
            <v>13.254</v>
          </cell>
          <cell r="I493">
            <v>9.83</v>
          </cell>
          <cell r="J493">
            <v>7.4850000000000003</v>
          </cell>
        </row>
        <row r="494">
          <cell r="A494" t="str">
            <v>2013/05/07 01:09:02</v>
          </cell>
          <cell r="B494">
            <v>41</v>
          </cell>
          <cell r="C494" t="str">
            <v>DIC 200.12</v>
          </cell>
          <cell r="D494" t="str">
            <v>DIC 20</v>
          </cell>
          <cell r="F494">
            <v>10</v>
          </cell>
          <cell r="G494">
            <v>2167</v>
          </cell>
          <cell r="H494">
            <v>11.749000000000001</v>
          </cell>
          <cell r="I494">
            <v>10.029999999999999</v>
          </cell>
          <cell r="J494">
            <v>7.4569999999999999</v>
          </cell>
        </row>
        <row r="495">
          <cell r="A495" t="str">
            <v>2013/05/07 01:09:02</v>
          </cell>
          <cell r="B495">
            <v>41</v>
          </cell>
          <cell r="C495" t="str">
            <v>DIC 200.12</v>
          </cell>
          <cell r="D495" t="str">
            <v>DIC 20</v>
          </cell>
          <cell r="F495">
            <v>11</v>
          </cell>
          <cell r="G495">
            <v>2514</v>
          </cell>
          <cell r="H495">
            <v>48.487000000000002</v>
          </cell>
          <cell r="I495">
            <v>0.39200000000000002</v>
          </cell>
          <cell r="J495">
            <v>0.36499999999999999</v>
          </cell>
        </row>
        <row r="496">
          <cell r="A496" t="str">
            <v>2013/05/07 01:09:02</v>
          </cell>
          <cell r="B496">
            <v>41</v>
          </cell>
          <cell r="C496" t="str">
            <v>DIC 200.12</v>
          </cell>
          <cell r="D496" t="str">
            <v>DIC 20</v>
          </cell>
          <cell r="F496">
            <v>12</v>
          </cell>
          <cell r="G496">
            <v>2517</v>
          </cell>
          <cell r="H496">
            <v>48.500999999999998</v>
          </cell>
          <cell r="I496">
            <v>7.9000000000000001E-2</v>
          </cell>
          <cell r="J496">
            <v>7.6999999999999999E-2</v>
          </cell>
        </row>
        <row r="497">
          <cell r="A497" t="str">
            <v>2013/05/07 01:09:02</v>
          </cell>
          <cell r="B497">
            <v>41</v>
          </cell>
          <cell r="C497" t="str">
            <v>DIC 200.12</v>
          </cell>
          <cell r="D497" t="str">
            <v>DIC 20</v>
          </cell>
          <cell r="F497">
            <v>13</v>
          </cell>
          <cell r="G497">
            <v>2517</v>
          </cell>
          <cell r="H497">
            <v>48.597999999999999</v>
          </cell>
          <cell r="I497">
            <v>2.4E-2</v>
          </cell>
          <cell r="J497">
            <v>-1.4E-2</v>
          </cell>
        </row>
        <row r="498">
          <cell r="A498" t="str">
            <v>2013/05/07 01:31:15</v>
          </cell>
          <cell r="B498">
            <v>42</v>
          </cell>
          <cell r="C498" t="str">
            <v>06-UWSIF-0.11</v>
          </cell>
          <cell r="D498" t="str">
            <v>06-UWSIF-</v>
          </cell>
          <cell r="E498" t="str">
            <v>0.205</v>
          </cell>
          <cell r="F498">
            <v>1</v>
          </cell>
          <cell r="G498">
            <v>2516</v>
          </cell>
          <cell r="H498">
            <v>48.581000000000003</v>
          </cell>
          <cell r="I498">
            <v>0.128</v>
          </cell>
          <cell r="J498">
            <v>0.124</v>
          </cell>
        </row>
        <row r="499">
          <cell r="A499" t="str">
            <v>2013/05/07 01:31:15</v>
          </cell>
          <cell r="B499">
            <v>42</v>
          </cell>
          <cell r="C499" t="str">
            <v>06-UWSIF-0.11</v>
          </cell>
          <cell r="D499" t="str">
            <v>06-UWSIF-</v>
          </cell>
          <cell r="E499" t="str">
            <v>0.205</v>
          </cell>
          <cell r="F499">
            <v>2</v>
          </cell>
          <cell r="G499">
            <v>2515</v>
          </cell>
          <cell r="H499">
            <v>73.492999999999995</v>
          </cell>
          <cell r="I499">
            <v>0</v>
          </cell>
          <cell r="J499">
            <v>0</v>
          </cell>
        </row>
        <row r="500">
          <cell r="A500" t="str">
            <v>2013/05/07 01:31:15</v>
          </cell>
          <cell r="B500">
            <v>42</v>
          </cell>
          <cell r="C500" t="str">
            <v>06-UWSIF-0.11</v>
          </cell>
          <cell r="D500" t="str">
            <v>06-UWSIF-</v>
          </cell>
          <cell r="E500" t="str">
            <v>0.205</v>
          </cell>
          <cell r="F500">
            <v>3</v>
          </cell>
          <cell r="G500">
            <v>2512</v>
          </cell>
          <cell r="H500">
            <v>48.597000000000001</v>
          </cell>
          <cell r="I500">
            <v>-5.6000000000000001E-2</v>
          </cell>
          <cell r="J500">
            <v>-7.1999999999999995E-2</v>
          </cell>
        </row>
        <row r="501">
          <cell r="A501" t="str">
            <v>2013/05/07 01:31:15</v>
          </cell>
          <cell r="B501">
            <v>42</v>
          </cell>
          <cell r="C501" t="str">
            <v>06-UWSIF-0.11</v>
          </cell>
          <cell r="D501" t="str">
            <v>06-UWSIF-</v>
          </cell>
          <cell r="E501" t="str">
            <v>0.205</v>
          </cell>
          <cell r="F501">
            <v>4</v>
          </cell>
          <cell r="G501">
            <v>4500</v>
          </cell>
          <cell r="H501">
            <v>25.788</v>
          </cell>
          <cell r="I501">
            <v>2.181</v>
          </cell>
          <cell r="J501">
            <v>-6.431</v>
          </cell>
        </row>
        <row r="502">
          <cell r="A502" t="str">
            <v>2013/05/07 01:31:15</v>
          </cell>
          <cell r="B502">
            <v>42</v>
          </cell>
          <cell r="C502" t="str">
            <v>06-UWSIF-0.11</v>
          </cell>
          <cell r="D502" t="str">
            <v>06-UWSIF-</v>
          </cell>
          <cell r="E502" t="str">
            <v>0.205</v>
          </cell>
          <cell r="F502">
            <v>5</v>
          </cell>
          <cell r="G502">
            <v>4085</v>
          </cell>
          <cell r="H502">
            <v>23.126000000000001</v>
          </cell>
          <cell r="I502">
            <v>2.3069999999999999</v>
          </cell>
          <cell r="J502">
            <v>-6.2569999999999997</v>
          </cell>
        </row>
        <row r="503">
          <cell r="A503" t="str">
            <v>2013/05/07 01:31:15</v>
          </cell>
          <cell r="B503">
            <v>42</v>
          </cell>
          <cell r="C503" t="str">
            <v>06-UWSIF-0.11</v>
          </cell>
          <cell r="D503" t="str">
            <v>06-UWSIF-</v>
          </cell>
          <cell r="E503" t="str">
            <v>0.205</v>
          </cell>
          <cell r="F503">
            <v>6</v>
          </cell>
          <cell r="G503">
            <v>3685</v>
          </cell>
          <cell r="H503">
            <v>20.741</v>
          </cell>
          <cell r="I503">
            <v>2.3220000000000001</v>
          </cell>
          <cell r="J503">
            <v>-6.2560000000000002</v>
          </cell>
        </row>
        <row r="504">
          <cell r="A504" t="str">
            <v>2013/05/07 01:31:15</v>
          </cell>
          <cell r="B504">
            <v>42</v>
          </cell>
          <cell r="C504" t="str">
            <v>06-UWSIF-0.11</v>
          </cell>
          <cell r="D504" t="str">
            <v>06-UWSIF-</v>
          </cell>
          <cell r="E504" t="str">
            <v>0.205</v>
          </cell>
          <cell r="F504">
            <v>7</v>
          </cell>
          <cell r="G504">
            <v>3302</v>
          </cell>
          <cell r="H504">
            <v>18.47</v>
          </cell>
          <cell r="I504">
            <v>2.4900000000000002</v>
          </cell>
          <cell r="J504">
            <v>-6.08</v>
          </cell>
        </row>
        <row r="505">
          <cell r="A505" t="str">
            <v>2013/05/07 01:31:15</v>
          </cell>
          <cell r="B505">
            <v>42</v>
          </cell>
          <cell r="C505" t="str">
            <v>06-UWSIF-0.11</v>
          </cell>
          <cell r="D505" t="str">
            <v>06-UWSIF-</v>
          </cell>
          <cell r="E505" t="str">
            <v>0.205</v>
          </cell>
          <cell r="F505">
            <v>8</v>
          </cell>
          <cell r="G505">
            <v>2961</v>
          </cell>
          <cell r="H505">
            <v>16.469000000000001</v>
          </cell>
          <cell r="I505">
            <v>2.6219999999999999</v>
          </cell>
          <cell r="J505">
            <v>-6.0179999999999998</v>
          </cell>
        </row>
        <row r="506">
          <cell r="A506" t="str">
            <v>2013/05/07 01:31:15</v>
          </cell>
          <cell r="B506">
            <v>42</v>
          </cell>
          <cell r="C506" t="str">
            <v>06-UWSIF-0.11</v>
          </cell>
          <cell r="D506" t="str">
            <v>06-UWSIF-</v>
          </cell>
          <cell r="E506" t="str">
            <v>0.205</v>
          </cell>
          <cell r="F506">
            <v>9</v>
          </cell>
          <cell r="G506">
            <v>2651</v>
          </cell>
          <cell r="H506">
            <v>14.678000000000001</v>
          </cell>
          <cell r="I506">
            <v>2.669</v>
          </cell>
          <cell r="J506">
            <v>-5.883</v>
          </cell>
        </row>
        <row r="507">
          <cell r="A507" t="str">
            <v>2013/05/07 01:31:15</v>
          </cell>
          <cell r="B507">
            <v>42</v>
          </cell>
          <cell r="C507" t="str">
            <v>06-UWSIF-0.11</v>
          </cell>
          <cell r="D507" t="str">
            <v>06-UWSIF-</v>
          </cell>
          <cell r="E507" t="str">
            <v>0.205</v>
          </cell>
          <cell r="F507">
            <v>10</v>
          </cell>
          <cell r="G507">
            <v>2368</v>
          </cell>
          <cell r="H507">
            <v>13.048999999999999</v>
          </cell>
          <cell r="I507">
            <v>2.734</v>
          </cell>
          <cell r="J507">
            <v>-5.7839999999999998</v>
          </cell>
        </row>
        <row r="508">
          <cell r="A508" t="str">
            <v>2013/05/07 01:31:15</v>
          </cell>
          <cell r="B508">
            <v>42</v>
          </cell>
          <cell r="C508" t="str">
            <v>06-UWSIF-0.11</v>
          </cell>
          <cell r="D508" t="str">
            <v>06-UWSIF-</v>
          </cell>
          <cell r="E508" t="str">
            <v>0.205</v>
          </cell>
          <cell r="F508">
            <v>11</v>
          </cell>
          <cell r="G508">
            <v>2511</v>
          </cell>
          <cell r="H508">
            <v>48.500999999999998</v>
          </cell>
          <cell r="I508">
            <v>0.46700000000000003</v>
          </cell>
          <cell r="J508">
            <v>0.23499999999999999</v>
          </cell>
        </row>
        <row r="509">
          <cell r="A509" t="str">
            <v>2013/05/07 01:31:15</v>
          </cell>
          <cell r="B509">
            <v>42</v>
          </cell>
          <cell r="C509" t="str">
            <v>06-UWSIF-0.11</v>
          </cell>
          <cell r="D509" t="str">
            <v>06-UWSIF-</v>
          </cell>
          <cell r="E509" t="str">
            <v>0.205</v>
          </cell>
          <cell r="F509">
            <v>12</v>
          </cell>
          <cell r="G509">
            <v>2517</v>
          </cell>
          <cell r="H509">
            <v>48.628999999999998</v>
          </cell>
          <cell r="I509">
            <v>0.17699999999999999</v>
          </cell>
          <cell r="J509">
            <v>-3.3000000000000002E-2</v>
          </cell>
        </row>
        <row r="510">
          <cell r="A510" t="str">
            <v>2013/05/07 01:31:15</v>
          </cell>
          <cell r="B510">
            <v>42</v>
          </cell>
          <cell r="C510" t="str">
            <v>06-UWSIF-0.11</v>
          </cell>
          <cell r="D510" t="str">
            <v>06-UWSIF-</v>
          </cell>
          <cell r="E510" t="str">
            <v>0.205</v>
          </cell>
          <cell r="F510">
            <v>13</v>
          </cell>
          <cell r="G510">
            <v>2513</v>
          </cell>
          <cell r="H510">
            <v>48.591999999999999</v>
          </cell>
          <cell r="I510">
            <v>9.7000000000000003E-2</v>
          </cell>
          <cell r="J510">
            <v>-8.8999999999999996E-2</v>
          </cell>
        </row>
        <row r="511">
          <cell r="A511" t="str">
            <v>2013/05/07 01:53:28</v>
          </cell>
          <cell r="B511">
            <v>43</v>
          </cell>
          <cell r="C511" t="str">
            <v>06-UWSIF-0.12</v>
          </cell>
          <cell r="D511" t="str">
            <v>06-UWSIF-</v>
          </cell>
          <cell r="F511">
            <v>1</v>
          </cell>
          <cell r="G511">
            <v>2514</v>
          </cell>
          <cell r="H511">
            <v>48.597999999999999</v>
          </cell>
          <cell r="I511">
            <v>0.13300000000000001</v>
          </cell>
          <cell r="J511">
            <v>0.14099999999999999</v>
          </cell>
        </row>
        <row r="512">
          <cell r="A512" t="str">
            <v>2013/05/07 01:53:28</v>
          </cell>
          <cell r="B512">
            <v>43</v>
          </cell>
          <cell r="C512" t="str">
            <v>06-UWSIF-0.12</v>
          </cell>
          <cell r="D512" t="str">
            <v>06-UWSIF-</v>
          </cell>
          <cell r="F512">
            <v>2</v>
          </cell>
          <cell r="G512">
            <v>2516</v>
          </cell>
          <cell r="H512">
            <v>73.495999999999995</v>
          </cell>
          <cell r="I512">
            <v>0</v>
          </cell>
          <cell r="J512">
            <v>0</v>
          </cell>
        </row>
        <row r="513">
          <cell r="A513" t="str">
            <v>2013/05/07 01:53:28</v>
          </cell>
          <cell r="B513">
            <v>43</v>
          </cell>
          <cell r="C513" t="str">
            <v>06-UWSIF-0.12</v>
          </cell>
          <cell r="D513" t="str">
            <v>06-UWSIF-</v>
          </cell>
          <cell r="F513">
            <v>3</v>
          </cell>
          <cell r="G513">
            <v>2511</v>
          </cell>
          <cell r="H513">
            <v>48.576000000000001</v>
          </cell>
          <cell r="I513">
            <v>-4.5999999999999999E-2</v>
          </cell>
          <cell r="J513">
            <v>-5.8999999999999997E-2</v>
          </cell>
        </row>
        <row r="514">
          <cell r="A514" t="str">
            <v>2013/05/07 01:53:28</v>
          </cell>
          <cell r="B514">
            <v>43</v>
          </cell>
          <cell r="C514" t="str">
            <v>06-UWSIF-0.12</v>
          </cell>
          <cell r="D514" t="str">
            <v>06-UWSIF-</v>
          </cell>
          <cell r="F514">
            <v>4</v>
          </cell>
          <cell r="G514">
            <v>5071</v>
          </cell>
          <cell r="H514">
            <v>28.565000000000001</v>
          </cell>
          <cell r="I514">
            <v>2.0550000000000002</v>
          </cell>
          <cell r="J514">
            <v>-6.3979999999999997</v>
          </cell>
        </row>
        <row r="515">
          <cell r="A515" t="str">
            <v>2013/05/07 01:53:28</v>
          </cell>
          <cell r="B515">
            <v>43</v>
          </cell>
          <cell r="C515" t="str">
            <v>06-UWSIF-0.12</v>
          </cell>
          <cell r="D515" t="str">
            <v>06-UWSIF-</v>
          </cell>
          <cell r="F515">
            <v>5</v>
          </cell>
          <cell r="G515">
            <v>4575</v>
          </cell>
          <cell r="H515">
            <v>25.87</v>
          </cell>
          <cell r="I515">
            <v>2.1749999999999998</v>
          </cell>
          <cell r="J515">
            <v>-6.2859999999999996</v>
          </cell>
        </row>
        <row r="516">
          <cell r="A516" t="str">
            <v>2013/05/07 01:53:28</v>
          </cell>
          <cell r="B516">
            <v>43</v>
          </cell>
          <cell r="C516" t="str">
            <v>06-UWSIF-0.12</v>
          </cell>
          <cell r="D516" t="str">
            <v>06-UWSIF-</v>
          </cell>
          <cell r="F516">
            <v>6</v>
          </cell>
          <cell r="G516">
            <v>4091</v>
          </cell>
          <cell r="H516">
            <v>23.186</v>
          </cell>
          <cell r="I516">
            <v>2.2480000000000002</v>
          </cell>
          <cell r="J516">
            <v>-6.2039999999999997</v>
          </cell>
        </row>
        <row r="517">
          <cell r="A517" t="str">
            <v>2013/05/07 01:53:28</v>
          </cell>
          <cell r="B517">
            <v>43</v>
          </cell>
          <cell r="C517" t="str">
            <v>06-UWSIF-0.12</v>
          </cell>
          <cell r="D517" t="str">
            <v>06-UWSIF-</v>
          </cell>
          <cell r="F517">
            <v>7</v>
          </cell>
          <cell r="G517">
            <v>3666</v>
          </cell>
          <cell r="H517">
            <v>20.724</v>
          </cell>
          <cell r="I517">
            <v>2.3410000000000002</v>
          </cell>
          <cell r="J517">
            <v>-6.1269999999999998</v>
          </cell>
        </row>
        <row r="518">
          <cell r="A518" t="str">
            <v>2013/05/07 01:53:28</v>
          </cell>
          <cell r="B518">
            <v>43</v>
          </cell>
          <cell r="C518" t="str">
            <v>06-UWSIF-0.12</v>
          </cell>
          <cell r="D518" t="str">
            <v>06-UWSIF-</v>
          </cell>
          <cell r="F518">
            <v>8</v>
          </cell>
          <cell r="G518">
            <v>3287</v>
          </cell>
          <cell r="H518">
            <v>18.478999999999999</v>
          </cell>
          <cell r="I518">
            <v>2.4500000000000002</v>
          </cell>
          <cell r="J518">
            <v>-5.9870000000000001</v>
          </cell>
        </row>
        <row r="519">
          <cell r="A519" t="str">
            <v>2013/05/07 01:53:28</v>
          </cell>
          <cell r="B519">
            <v>43</v>
          </cell>
          <cell r="C519" t="str">
            <v>06-UWSIF-0.12</v>
          </cell>
          <cell r="D519" t="str">
            <v>06-UWSIF-</v>
          </cell>
          <cell r="F519">
            <v>9</v>
          </cell>
          <cell r="G519">
            <v>2949</v>
          </cell>
          <cell r="H519">
            <v>16.460999999999999</v>
          </cell>
          <cell r="I519">
            <v>2.431</v>
          </cell>
          <cell r="J519">
            <v>-5.7889999999999997</v>
          </cell>
        </row>
        <row r="520">
          <cell r="A520" t="str">
            <v>2013/05/07 01:53:28</v>
          </cell>
          <cell r="B520">
            <v>43</v>
          </cell>
          <cell r="C520" t="str">
            <v>06-UWSIF-0.12</v>
          </cell>
          <cell r="D520" t="str">
            <v>06-UWSIF-</v>
          </cell>
          <cell r="F520">
            <v>10</v>
          </cell>
          <cell r="G520">
            <v>2632</v>
          </cell>
          <cell r="H520">
            <v>14.632999999999999</v>
          </cell>
          <cell r="I520">
            <v>2.4950000000000001</v>
          </cell>
          <cell r="J520">
            <v>-5.8490000000000002</v>
          </cell>
        </row>
        <row r="521">
          <cell r="A521" t="str">
            <v>2013/05/07 01:53:28</v>
          </cell>
          <cell r="B521">
            <v>43</v>
          </cell>
          <cell r="C521" t="str">
            <v>06-UWSIF-0.12</v>
          </cell>
          <cell r="D521" t="str">
            <v>06-UWSIF-</v>
          </cell>
          <cell r="F521">
            <v>11</v>
          </cell>
          <cell r="G521">
            <v>2516</v>
          </cell>
          <cell r="H521">
            <v>48.49</v>
          </cell>
          <cell r="I521">
            <v>0.41699999999999998</v>
          </cell>
          <cell r="J521">
            <v>0.24399999999999999</v>
          </cell>
        </row>
        <row r="522">
          <cell r="A522" t="str">
            <v>2013/05/07 01:53:28</v>
          </cell>
          <cell r="B522">
            <v>43</v>
          </cell>
          <cell r="C522" t="str">
            <v>06-UWSIF-0.12</v>
          </cell>
          <cell r="D522" t="str">
            <v>06-UWSIF-</v>
          </cell>
          <cell r="F522">
            <v>12</v>
          </cell>
          <cell r="G522">
            <v>2519</v>
          </cell>
          <cell r="H522">
            <v>48.651000000000003</v>
          </cell>
          <cell r="I522">
            <v>0.113</v>
          </cell>
          <cell r="J522">
            <v>-7.0000000000000001E-3</v>
          </cell>
        </row>
        <row r="523">
          <cell r="A523" t="str">
            <v>2013/05/07 01:53:28</v>
          </cell>
          <cell r="B523">
            <v>43</v>
          </cell>
          <cell r="C523" t="str">
            <v>06-UWSIF-0.12</v>
          </cell>
          <cell r="D523" t="str">
            <v>06-UWSIF-</v>
          </cell>
          <cell r="F523">
            <v>13</v>
          </cell>
          <cell r="G523">
            <v>2520</v>
          </cell>
          <cell r="H523">
            <v>48.604999999999997</v>
          </cell>
          <cell r="I523">
            <v>3.1E-2</v>
          </cell>
          <cell r="J523">
            <v>-7.4999999999999997E-2</v>
          </cell>
        </row>
        <row r="524">
          <cell r="A524" t="str">
            <v>2013/05/07 02:15:41</v>
          </cell>
          <cell r="B524">
            <v>44</v>
          </cell>
          <cell r="D524" t="str">
            <v>204-UWSIF-</v>
          </cell>
          <cell r="F524">
            <v>1</v>
          </cell>
          <cell r="G524">
            <v>2518</v>
          </cell>
          <cell r="H524">
            <v>48.567999999999998</v>
          </cell>
          <cell r="I524">
            <v>0.13500000000000001</v>
          </cell>
          <cell r="J524">
            <v>0.108</v>
          </cell>
        </row>
        <row r="525">
          <cell r="A525" t="str">
            <v>2013/05/07 02:15:41</v>
          </cell>
          <cell r="B525">
            <v>44</v>
          </cell>
          <cell r="D525" t="str">
            <v>204-UWSIF-</v>
          </cell>
          <cell r="F525">
            <v>2</v>
          </cell>
          <cell r="G525">
            <v>2521</v>
          </cell>
          <cell r="H525">
            <v>73.549000000000007</v>
          </cell>
          <cell r="I525">
            <v>0</v>
          </cell>
          <cell r="J525">
            <v>0</v>
          </cell>
        </row>
        <row r="526">
          <cell r="A526" t="str">
            <v>2013/05/07 02:15:41</v>
          </cell>
          <cell r="B526">
            <v>44</v>
          </cell>
          <cell r="D526" t="str">
            <v>204-UWSIF-</v>
          </cell>
          <cell r="F526">
            <v>3</v>
          </cell>
          <cell r="G526">
            <v>2515</v>
          </cell>
          <cell r="H526">
            <v>48.6</v>
          </cell>
          <cell r="I526">
            <v>-4.3999999999999997E-2</v>
          </cell>
          <cell r="J526">
            <v>-7.3999999999999996E-2</v>
          </cell>
        </row>
        <row r="527">
          <cell r="A527" t="str">
            <v>2013/05/07 02:15:41</v>
          </cell>
          <cell r="B527">
            <v>44</v>
          </cell>
          <cell r="D527" t="str">
            <v>204-UWSIF-</v>
          </cell>
          <cell r="F527">
            <v>4</v>
          </cell>
          <cell r="G527">
            <v>1936</v>
          </cell>
          <cell r="H527">
            <v>11.612</v>
          </cell>
          <cell r="I527">
            <v>3.395</v>
          </cell>
          <cell r="J527">
            <v>13.269</v>
          </cell>
        </row>
        <row r="528">
          <cell r="A528" t="str">
            <v>2013/05/07 02:15:41</v>
          </cell>
          <cell r="B528">
            <v>44</v>
          </cell>
          <cell r="D528" t="str">
            <v>204-UWSIF-</v>
          </cell>
          <cell r="F528">
            <v>5</v>
          </cell>
          <cell r="G528">
            <v>1767</v>
          </cell>
          <cell r="H528">
            <v>10.432</v>
          </cell>
          <cell r="I528">
            <v>3.585</v>
          </cell>
          <cell r="J528">
            <v>13.356999999999999</v>
          </cell>
        </row>
        <row r="529">
          <cell r="A529" t="str">
            <v>2013/05/07 02:15:41</v>
          </cell>
          <cell r="B529">
            <v>44</v>
          </cell>
          <cell r="D529" t="str">
            <v>204-UWSIF-</v>
          </cell>
          <cell r="F529">
            <v>6</v>
          </cell>
          <cell r="G529">
            <v>1595</v>
          </cell>
          <cell r="H529">
            <v>9.3919999999999995</v>
          </cell>
          <cell r="I529">
            <v>3.653</v>
          </cell>
          <cell r="J529">
            <v>13.353999999999999</v>
          </cell>
        </row>
        <row r="530">
          <cell r="A530" t="str">
            <v>2013/05/07 02:15:41</v>
          </cell>
          <cell r="B530">
            <v>44</v>
          </cell>
          <cell r="D530" t="str">
            <v>204-UWSIF-</v>
          </cell>
          <cell r="F530">
            <v>7</v>
          </cell>
          <cell r="G530">
            <v>1424</v>
          </cell>
          <cell r="H530">
            <v>8.42</v>
          </cell>
          <cell r="I530">
            <v>3.802</v>
          </cell>
          <cell r="J530">
            <v>13.305999999999999</v>
          </cell>
        </row>
        <row r="531">
          <cell r="A531" t="str">
            <v>2013/05/07 02:15:41</v>
          </cell>
          <cell r="B531">
            <v>44</v>
          </cell>
          <cell r="D531" t="str">
            <v>204-UWSIF-</v>
          </cell>
          <cell r="F531">
            <v>8</v>
          </cell>
          <cell r="G531">
            <v>1268</v>
          </cell>
          <cell r="H531">
            <v>7.5309999999999997</v>
          </cell>
          <cell r="I531">
            <v>3.8820000000000001</v>
          </cell>
          <cell r="J531">
            <v>13.439</v>
          </cell>
        </row>
        <row r="532">
          <cell r="A532" t="str">
            <v>2013/05/07 02:15:41</v>
          </cell>
          <cell r="B532">
            <v>44</v>
          </cell>
          <cell r="D532" t="str">
            <v>204-UWSIF-</v>
          </cell>
          <cell r="F532">
            <v>9</v>
          </cell>
          <cell r="G532">
            <v>1139</v>
          </cell>
          <cell r="H532">
            <v>6.7359999999999998</v>
          </cell>
          <cell r="I532">
            <v>3.9849999999999999</v>
          </cell>
          <cell r="J532">
            <v>13.548999999999999</v>
          </cell>
        </row>
        <row r="533">
          <cell r="A533" t="str">
            <v>2013/05/07 02:15:41</v>
          </cell>
          <cell r="B533">
            <v>44</v>
          </cell>
          <cell r="D533" t="str">
            <v>204-UWSIF-</v>
          </cell>
          <cell r="F533">
            <v>10</v>
          </cell>
          <cell r="G533">
            <v>1022</v>
          </cell>
          <cell r="H533">
            <v>5.992</v>
          </cell>
          <cell r="I533">
            <v>3.956</v>
          </cell>
          <cell r="J533">
            <v>13.59</v>
          </cell>
        </row>
        <row r="534">
          <cell r="A534" t="str">
            <v>2013/05/07 02:15:41</v>
          </cell>
          <cell r="B534">
            <v>44</v>
          </cell>
          <cell r="D534" t="str">
            <v>204-UWSIF-</v>
          </cell>
          <cell r="F534">
            <v>11</v>
          </cell>
          <cell r="G534">
            <v>2477</v>
          </cell>
          <cell r="H534">
            <v>47.863</v>
          </cell>
          <cell r="I534">
            <v>0.47299999999999998</v>
          </cell>
          <cell r="J534">
            <v>0.437</v>
          </cell>
        </row>
        <row r="535">
          <cell r="A535" t="str">
            <v>2013/05/07 02:15:41</v>
          </cell>
          <cell r="B535">
            <v>44</v>
          </cell>
          <cell r="D535" t="str">
            <v>204-UWSIF-</v>
          </cell>
          <cell r="F535">
            <v>12</v>
          </cell>
          <cell r="G535">
            <v>2482</v>
          </cell>
          <cell r="H535">
            <v>47.941000000000003</v>
          </cell>
          <cell r="I535">
            <v>7.0000000000000007E-2</v>
          </cell>
          <cell r="J535">
            <v>1.6E-2</v>
          </cell>
        </row>
        <row r="536">
          <cell r="A536" t="str">
            <v>2013/05/07 02:15:41</v>
          </cell>
          <cell r="B536">
            <v>44</v>
          </cell>
          <cell r="D536" t="str">
            <v>204-UWSIF-</v>
          </cell>
          <cell r="F536">
            <v>13</v>
          </cell>
          <cell r="G536">
            <v>2484</v>
          </cell>
          <cell r="H536">
            <v>48.006</v>
          </cell>
          <cell r="I536">
            <v>-3.1E-2</v>
          </cell>
          <cell r="J536">
            <v>-0.115</v>
          </cell>
        </row>
        <row r="537">
          <cell r="A537" t="str">
            <v>2013/05/07 02:37:55</v>
          </cell>
          <cell r="B537">
            <v>45</v>
          </cell>
          <cell r="D537" t="str">
            <v>204-UWSIF-</v>
          </cell>
          <cell r="F537">
            <v>1</v>
          </cell>
          <cell r="G537">
            <v>2495</v>
          </cell>
          <cell r="H537">
            <v>48.103000000000002</v>
          </cell>
          <cell r="I537">
            <v>0.11799999999999999</v>
          </cell>
          <cell r="J537">
            <v>0.125</v>
          </cell>
        </row>
        <row r="538">
          <cell r="A538" t="str">
            <v>2013/05/07 02:37:55</v>
          </cell>
          <cell r="B538">
            <v>45</v>
          </cell>
          <cell r="D538" t="str">
            <v>204-UWSIF-</v>
          </cell>
          <cell r="F538">
            <v>2</v>
          </cell>
          <cell r="G538">
            <v>2493</v>
          </cell>
          <cell r="H538">
            <v>72.835999999999999</v>
          </cell>
          <cell r="I538">
            <v>0</v>
          </cell>
          <cell r="J538">
            <v>0</v>
          </cell>
        </row>
        <row r="539">
          <cell r="A539" t="str">
            <v>2013/05/07 02:37:55</v>
          </cell>
          <cell r="B539">
            <v>45</v>
          </cell>
          <cell r="D539" t="str">
            <v>204-UWSIF-</v>
          </cell>
          <cell r="F539">
            <v>3</v>
          </cell>
          <cell r="G539">
            <v>2497</v>
          </cell>
          <cell r="H539">
            <v>48.182000000000002</v>
          </cell>
          <cell r="I539">
            <v>-4.1000000000000002E-2</v>
          </cell>
          <cell r="J539">
            <v>-4.9000000000000002E-2</v>
          </cell>
        </row>
        <row r="540">
          <cell r="A540" t="str">
            <v>2013/05/07 02:37:55</v>
          </cell>
          <cell r="B540">
            <v>45</v>
          </cell>
          <cell r="D540" t="str">
            <v>204-UWSIF-</v>
          </cell>
          <cell r="F540">
            <v>4</v>
          </cell>
          <cell r="G540">
            <v>1885</v>
          </cell>
          <cell r="H540">
            <v>11.542999999999999</v>
          </cell>
          <cell r="I540">
            <v>3.36</v>
          </cell>
          <cell r="J540">
            <v>13.205</v>
          </cell>
        </row>
        <row r="541">
          <cell r="A541" t="str">
            <v>2013/05/07 02:37:55</v>
          </cell>
          <cell r="B541">
            <v>45</v>
          </cell>
          <cell r="D541" t="str">
            <v>204-UWSIF-</v>
          </cell>
          <cell r="F541">
            <v>5</v>
          </cell>
          <cell r="G541">
            <v>1711</v>
          </cell>
          <cell r="H541">
            <v>10.301</v>
          </cell>
          <cell r="I541">
            <v>3.5739999999999998</v>
          </cell>
          <cell r="J541">
            <v>13.339</v>
          </cell>
        </row>
        <row r="542">
          <cell r="A542" t="str">
            <v>2013/05/07 02:37:55</v>
          </cell>
          <cell r="B542">
            <v>45</v>
          </cell>
          <cell r="D542" t="str">
            <v>204-UWSIF-</v>
          </cell>
          <cell r="F542">
            <v>6</v>
          </cell>
          <cell r="G542">
            <v>1563</v>
          </cell>
          <cell r="H542">
            <v>9.2439999999999998</v>
          </cell>
          <cell r="I542">
            <v>3.6059999999999999</v>
          </cell>
          <cell r="J542">
            <v>13.430999999999999</v>
          </cell>
        </row>
        <row r="543">
          <cell r="A543" t="str">
            <v>2013/05/07 02:37:55</v>
          </cell>
          <cell r="B543">
            <v>45</v>
          </cell>
          <cell r="D543" t="str">
            <v>204-UWSIF-</v>
          </cell>
          <cell r="F543">
            <v>7</v>
          </cell>
          <cell r="G543">
            <v>1425</v>
          </cell>
          <cell r="H543">
            <v>8.2680000000000007</v>
          </cell>
          <cell r="I543">
            <v>3.7149999999999999</v>
          </cell>
          <cell r="J543">
            <v>13.43</v>
          </cell>
        </row>
        <row r="544">
          <cell r="A544" t="str">
            <v>2013/05/07 02:37:55</v>
          </cell>
          <cell r="B544">
            <v>45</v>
          </cell>
          <cell r="D544" t="str">
            <v>204-UWSIF-</v>
          </cell>
          <cell r="F544">
            <v>8</v>
          </cell>
          <cell r="G544">
            <v>1300</v>
          </cell>
          <cell r="H544">
            <v>7.47</v>
          </cell>
          <cell r="I544">
            <v>3.7210000000000001</v>
          </cell>
          <cell r="J544">
            <v>13.601000000000001</v>
          </cell>
        </row>
        <row r="545">
          <cell r="A545" t="str">
            <v>2013/05/07 02:37:55</v>
          </cell>
          <cell r="B545">
            <v>45</v>
          </cell>
          <cell r="D545" t="str">
            <v>204-UWSIF-</v>
          </cell>
          <cell r="F545">
            <v>9</v>
          </cell>
          <cell r="G545">
            <v>1168</v>
          </cell>
          <cell r="H545">
            <v>6.7290000000000001</v>
          </cell>
          <cell r="I545">
            <v>3.7829999999999999</v>
          </cell>
          <cell r="J545">
            <v>13.564</v>
          </cell>
        </row>
        <row r="546">
          <cell r="A546" t="str">
            <v>2013/05/07 02:37:55</v>
          </cell>
          <cell r="B546">
            <v>45</v>
          </cell>
          <cell r="D546" t="str">
            <v>204-UWSIF-</v>
          </cell>
          <cell r="F546">
            <v>10</v>
          </cell>
          <cell r="G546">
            <v>1038</v>
          </cell>
          <cell r="H546">
            <v>6.0209999999999999</v>
          </cell>
          <cell r="I546">
            <v>3.8140000000000001</v>
          </cell>
          <cell r="J546">
            <v>13.766999999999999</v>
          </cell>
        </row>
        <row r="547">
          <cell r="A547" t="str">
            <v>2013/05/07 02:37:55</v>
          </cell>
          <cell r="B547">
            <v>45</v>
          </cell>
          <cell r="D547" t="str">
            <v>204-UWSIF-</v>
          </cell>
          <cell r="F547">
            <v>11</v>
          </cell>
          <cell r="G547">
            <v>2471</v>
          </cell>
          <cell r="H547">
            <v>47.661999999999999</v>
          </cell>
          <cell r="I547">
            <v>0.47799999999999998</v>
          </cell>
          <cell r="J547">
            <v>0.41399999999999998</v>
          </cell>
        </row>
        <row r="548">
          <cell r="A548" t="str">
            <v>2013/05/07 02:37:55</v>
          </cell>
          <cell r="B548">
            <v>45</v>
          </cell>
          <cell r="D548" t="str">
            <v>204-UWSIF-</v>
          </cell>
          <cell r="F548">
            <v>12</v>
          </cell>
          <cell r="G548">
            <v>2475</v>
          </cell>
          <cell r="H548">
            <v>47.792000000000002</v>
          </cell>
          <cell r="I548">
            <v>0.107</v>
          </cell>
          <cell r="J548">
            <v>8.2000000000000003E-2</v>
          </cell>
        </row>
        <row r="549">
          <cell r="A549" t="str">
            <v>2013/05/07 02:37:55</v>
          </cell>
          <cell r="B549">
            <v>45</v>
          </cell>
          <cell r="D549" t="str">
            <v>204-UWSIF-</v>
          </cell>
          <cell r="F549">
            <v>13</v>
          </cell>
          <cell r="G549">
            <v>2480</v>
          </cell>
          <cell r="H549">
            <v>47.823999999999998</v>
          </cell>
          <cell r="I549">
            <v>-8.0000000000000002E-3</v>
          </cell>
          <cell r="J549">
            <v>-1.2999999999999999E-2</v>
          </cell>
        </row>
        <row r="550">
          <cell r="A550" t="str">
            <v>2013/05/07 03:00:08</v>
          </cell>
          <cell r="B550">
            <v>46</v>
          </cell>
          <cell r="D550" t="str">
            <v>203-UWSIF-</v>
          </cell>
          <cell r="F550">
            <v>1</v>
          </cell>
          <cell r="G550">
            <v>2485</v>
          </cell>
          <cell r="H550">
            <v>48.01</v>
          </cell>
          <cell r="I550">
            <v>0.121</v>
          </cell>
          <cell r="J550">
            <v>0.125</v>
          </cell>
        </row>
        <row r="551">
          <cell r="A551" t="str">
            <v>2013/05/07 03:00:08</v>
          </cell>
          <cell r="B551">
            <v>46</v>
          </cell>
          <cell r="D551" t="str">
            <v>203-UWSIF-</v>
          </cell>
          <cell r="F551">
            <v>2</v>
          </cell>
          <cell r="G551">
            <v>2488</v>
          </cell>
          <cell r="H551">
            <v>72.599999999999994</v>
          </cell>
          <cell r="I551">
            <v>0</v>
          </cell>
          <cell r="J551">
            <v>0</v>
          </cell>
        </row>
        <row r="552">
          <cell r="A552" t="str">
            <v>2013/05/07 03:00:08</v>
          </cell>
          <cell r="B552">
            <v>46</v>
          </cell>
          <cell r="D552" t="str">
            <v>203-UWSIF-</v>
          </cell>
          <cell r="F552">
            <v>3</v>
          </cell>
          <cell r="G552">
            <v>2488</v>
          </cell>
          <cell r="H552">
            <v>48.107999999999997</v>
          </cell>
          <cell r="I552">
            <v>-6.6000000000000003E-2</v>
          </cell>
          <cell r="J552">
            <v>-4.3999999999999997E-2</v>
          </cell>
        </row>
        <row r="553">
          <cell r="A553" t="str">
            <v>2013/05/07 03:00:08</v>
          </cell>
          <cell r="B553">
            <v>46</v>
          </cell>
          <cell r="D553" t="str">
            <v>203-UWSIF-</v>
          </cell>
          <cell r="F553">
            <v>4</v>
          </cell>
          <cell r="G553">
            <v>1053</v>
          </cell>
          <cell r="H553">
            <v>6.431</v>
          </cell>
          <cell r="I553">
            <v>9.6560000000000006</v>
          </cell>
          <cell r="J553">
            <v>6.9980000000000002</v>
          </cell>
        </row>
        <row r="554">
          <cell r="A554" t="str">
            <v>2013/05/07 03:00:08</v>
          </cell>
          <cell r="B554">
            <v>46</v>
          </cell>
          <cell r="D554" t="str">
            <v>203-UWSIF-</v>
          </cell>
          <cell r="F554">
            <v>5</v>
          </cell>
          <cell r="G554">
            <v>947</v>
          </cell>
          <cell r="H554">
            <v>5.7140000000000004</v>
          </cell>
          <cell r="I554">
            <v>9.9350000000000005</v>
          </cell>
          <cell r="J554">
            <v>6.9290000000000003</v>
          </cell>
        </row>
        <row r="555">
          <cell r="A555" t="str">
            <v>2013/05/07 03:00:08</v>
          </cell>
          <cell r="B555">
            <v>46</v>
          </cell>
          <cell r="D555" t="str">
            <v>203-UWSIF-</v>
          </cell>
          <cell r="F555">
            <v>6</v>
          </cell>
          <cell r="G555">
            <v>856</v>
          </cell>
          <cell r="H555">
            <v>5.09</v>
          </cell>
          <cell r="I555">
            <v>9.9550000000000001</v>
          </cell>
          <cell r="J555">
            <v>7.4009999999999998</v>
          </cell>
        </row>
        <row r="556">
          <cell r="A556" t="str">
            <v>2013/05/07 03:00:08</v>
          </cell>
          <cell r="B556">
            <v>46</v>
          </cell>
          <cell r="D556" t="str">
            <v>203-UWSIF-</v>
          </cell>
          <cell r="F556">
            <v>7</v>
          </cell>
          <cell r="G556">
            <v>773</v>
          </cell>
          <cell r="H556">
            <v>4.55</v>
          </cell>
          <cell r="I556">
            <v>9.9990000000000006</v>
          </cell>
          <cell r="J556">
            <v>7.2140000000000004</v>
          </cell>
        </row>
        <row r="557">
          <cell r="A557" t="str">
            <v>2013/05/07 03:00:08</v>
          </cell>
          <cell r="B557">
            <v>46</v>
          </cell>
          <cell r="D557" t="str">
            <v>203-UWSIF-</v>
          </cell>
          <cell r="F557">
            <v>8</v>
          </cell>
          <cell r="G557">
            <v>701</v>
          </cell>
          <cell r="H557">
            <v>4.0679999999999996</v>
          </cell>
          <cell r="I557">
            <v>10.173</v>
          </cell>
          <cell r="J557">
            <v>7.3639999999999999</v>
          </cell>
        </row>
        <row r="558">
          <cell r="A558" t="str">
            <v>2013/05/07 03:00:08</v>
          </cell>
          <cell r="B558">
            <v>46</v>
          </cell>
          <cell r="D558" t="str">
            <v>203-UWSIF-</v>
          </cell>
          <cell r="F558">
            <v>9</v>
          </cell>
          <cell r="G558">
            <v>640</v>
          </cell>
          <cell r="H558">
            <v>3.6469999999999998</v>
          </cell>
          <cell r="I558">
            <v>10.194000000000001</v>
          </cell>
          <cell r="J558">
            <v>7.3819999999999997</v>
          </cell>
        </row>
        <row r="559">
          <cell r="A559" t="str">
            <v>2013/05/07 03:00:08</v>
          </cell>
          <cell r="B559">
            <v>46</v>
          </cell>
          <cell r="D559" t="str">
            <v>203-UWSIF-</v>
          </cell>
          <cell r="F559">
            <v>10</v>
          </cell>
          <cell r="G559">
            <v>584</v>
          </cell>
          <cell r="H559">
            <v>3.2850000000000001</v>
          </cell>
          <cell r="I559">
            <v>10.307</v>
          </cell>
          <cell r="J559">
            <v>7.5830000000000002</v>
          </cell>
        </row>
        <row r="560">
          <cell r="A560" t="str">
            <v>2013/05/07 03:00:08</v>
          </cell>
          <cell r="B560">
            <v>46</v>
          </cell>
          <cell r="D560" t="str">
            <v>203-UWSIF-</v>
          </cell>
          <cell r="F560">
            <v>11</v>
          </cell>
          <cell r="G560">
            <v>2467</v>
          </cell>
          <cell r="H560">
            <v>47.595999999999997</v>
          </cell>
          <cell r="I560">
            <v>0.63900000000000001</v>
          </cell>
          <cell r="J560">
            <v>0.64300000000000002</v>
          </cell>
        </row>
        <row r="561">
          <cell r="A561" t="str">
            <v>2013/05/07 03:00:08</v>
          </cell>
          <cell r="B561">
            <v>46</v>
          </cell>
          <cell r="D561" t="str">
            <v>203-UWSIF-</v>
          </cell>
          <cell r="F561">
            <v>12</v>
          </cell>
          <cell r="G561">
            <v>2466</v>
          </cell>
          <cell r="H561">
            <v>47.689</v>
          </cell>
          <cell r="I561">
            <v>0.16200000000000001</v>
          </cell>
          <cell r="J561">
            <v>0.14099999999999999</v>
          </cell>
        </row>
        <row r="562">
          <cell r="A562" t="str">
            <v>2013/05/07 03:00:08</v>
          </cell>
          <cell r="B562">
            <v>46</v>
          </cell>
          <cell r="D562" t="str">
            <v>203-UWSIF-</v>
          </cell>
          <cell r="F562">
            <v>13</v>
          </cell>
          <cell r="G562">
            <v>2474</v>
          </cell>
          <cell r="H562">
            <v>47.792000000000002</v>
          </cell>
          <cell r="I562">
            <v>-1.2E-2</v>
          </cell>
          <cell r="J562">
            <v>-8.0000000000000002E-3</v>
          </cell>
        </row>
        <row r="563">
          <cell r="A563" t="str">
            <v>2013/05/07 03:22:23</v>
          </cell>
          <cell r="B563">
            <v>47</v>
          </cell>
          <cell r="D563" t="str">
            <v>203-UWSIF-</v>
          </cell>
          <cell r="F563">
            <v>1</v>
          </cell>
          <cell r="G563">
            <v>2481</v>
          </cell>
          <cell r="H563">
            <v>47.976999999999997</v>
          </cell>
          <cell r="I563">
            <v>0.14199999999999999</v>
          </cell>
          <cell r="J563">
            <v>0.11799999999999999</v>
          </cell>
        </row>
        <row r="564">
          <cell r="A564" t="str">
            <v>2013/05/07 03:22:23</v>
          </cell>
          <cell r="B564">
            <v>47</v>
          </cell>
          <cell r="D564" t="str">
            <v>203-UWSIF-</v>
          </cell>
          <cell r="F564">
            <v>2</v>
          </cell>
          <cell r="G564">
            <v>2486</v>
          </cell>
          <cell r="H564">
            <v>72.698999999999998</v>
          </cell>
          <cell r="I564">
            <v>0</v>
          </cell>
          <cell r="J564">
            <v>0</v>
          </cell>
        </row>
        <row r="565">
          <cell r="A565" t="str">
            <v>2013/05/07 03:22:23</v>
          </cell>
          <cell r="B565">
            <v>47</v>
          </cell>
          <cell r="D565" t="str">
            <v>203-UWSIF-</v>
          </cell>
          <cell r="F565">
            <v>3</v>
          </cell>
          <cell r="G565">
            <v>2487</v>
          </cell>
          <cell r="H565">
            <v>48.048000000000002</v>
          </cell>
          <cell r="I565">
            <v>-7.0999999999999994E-2</v>
          </cell>
          <cell r="J565">
            <v>-6.6000000000000003E-2</v>
          </cell>
        </row>
        <row r="566">
          <cell r="A566" t="str">
            <v>2013/05/07 03:22:23</v>
          </cell>
          <cell r="B566">
            <v>47</v>
          </cell>
          <cell r="D566" t="str">
            <v>203-UWSIF-</v>
          </cell>
          <cell r="F566">
            <v>4</v>
          </cell>
          <cell r="G566">
            <v>1037</v>
          </cell>
          <cell r="H566">
            <v>6.36</v>
          </cell>
          <cell r="I566">
            <v>10.121</v>
          </cell>
          <cell r="J566">
            <v>6.766</v>
          </cell>
        </row>
        <row r="567">
          <cell r="A567" t="str">
            <v>2013/05/07 03:22:23</v>
          </cell>
          <cell r="B567">
            <v>47</v>
          </cell>
          <cell r="D567" t="str">
            <v>203-UWSIF-</v>
          </cell>
          <cell r="F567">
            <v>5</v>
          </cell>
          <cell r="G567">
            <v>934</v>
          </cell>
          <cell r="H567">
            <v>5.6669999999999998</v>
          </cell>
          <cell r="I567">
            <v>10.217000000000001</v>
          </cell>
          <cell r="J567">
            <v>6.8120000000000003</v>
          </cell>
        </row>
        <row r="568">
          <cell r="A568" t="str">
            <v>2013/05/07 03:22:23</v>
          </cell>
          <cell r="B568">
            <v>47</v>
          </cell>
          <cell r="D568" t="str">
            <v>203-UWSIF-</v>
          </cell>
          <cell r="F568">
            <v>6</v>
          </cell>
          <cell r="G568">
            <v>842</v>
          </cell>
          <cell r="H568">
            <v>5.0410000000000004</v>
          </cell>
          <cell r="I568">
            <v>10.308999999999999</v>
          </cell>
          <cell r="J568">
            <v>6.9950000000000001</v>
          </cell>
        </row>
        <row r="569">
          <cell r="A569" t="str">
            <v>2013/05/07 03:22:23</v>
          </cell>
          <cell r="B569">
            <v>47</v>
          </cell>
          <cell r="D569" t="str">
            <v>203-UWSIF-</v>
          </cell>
          <cell r="F569">
            <v>7</v>
          </cell>
          <cell r="G569">
            <v>760</v>
          </cell>
          <cell r="H569">
            <v>4.4950000000000001</v>
          </cell>
          <cell r="I569">
            <v>10.313000000000001</v>
          </cell>
          <cell r="J569">
            <v>7.3570000000000002</v>
          </cell>
        </row>
        <row r="570">
          <cell r="A570" t="str">
            <v>2013/05/07 03:22:23</v>
          </cell>
          <cell r="B570">
            <v>47</v>
          </cell>
          <cell r="D570" t="str">
            <v>203-UWSIF-</v>
          </cell>
          <cell r="F570">
            <v>8</v>
          </cell>
          <cell r="G570">
            <v>685</v>
          </cell>
          <cell r="H570">
            <v>4.0140000000000002</v>
          </cell>
          <cell r="I570">
            <v>10.529</v>
          </cell>
          <cell r="J570">
            <v>7.1849999999999996</v>
          </cell>
        </row>
        <row r="571">
          <cell r="A571" t="str">
            <v>2013/05/07 03:22:23</v>
          </cell>
          <cell r="B571">
            <v>47</v>
          </cell>
          <cell r="D571" t="str">
            <v>203-UWSIF-</v>
          </cell>
          <cell r="F571">
            <v>9</v>
          </cell>
          <cell r="G571">
            <v>618</v>
          </cell>
          <cell r="H571">
            <v>3.581</v>
          </cell>
          <cell r="I571">
            <v>10.537000000000001</v>
          </cell>
          <cell r="J571">
            <v>7.3330000000000002</v>
          </cell>
        </row>
        <row r="572">
          <cell r="A572" t="str">
            <v>2013/05/07 03:22:23</v>
          </cell>
          <cell r="B572">
            <v>47</v>
          </cell>
          <cell r="D572" t="str">
            <v>203-UWSIF-</v>
          </cell>
          <cell r="F572">
            <v>10</v>
          </cell>
          <cell r="G572">
            <v>558</v>
          </cell>
          <cell r="H572">
            <v>3.1920000000000002</v>
          </cell>
          <cell r="I572">
            <v>10.726000000000001</v>
          </cell>
          <cell r="J572">
            <v>7.3780000000000001</v>
          </cell>
        </row>
        <row r="573">
          <cell r="A573" t="str">
            <v>2013/05/07 03:22:23</v>
          </cell>
          <cell r="B573">
            <v>47</v>
          </cell>
          <cell r="D573" t="str">
            <v>203-UWSIF-</v>
          </cell>
          <cell r="F573">
            <v>11</v>
          </cell>
          <cell r="G573">
            <v>2468</v>
          </cell>
          <cell r="H573">
            <v>47.622999999999998</v>
          </cell>
          <cell r="I573">
            <v>0.57899999999999996</v>
          </cell>
          <cell r="J573">
            <v>0.64900000000000002</v>
          </cell>
        </row>
        <row r="574">
          <cell r="A574" t="str">
            <v>2013/05/07 03:22:23</v>
          </cell>
          <cell r="B574">
            <v>47</v>
          </cell>
          <cell r="D574" t="str">
            <v>203-UWSIF-</v>
          </cell>
          <cell r="F574">
            <v>12</v>
          </cell>
          <cell r="G574">
            <v>2470</v>
          </cell>
          <cell r="H574">
            <v>47.703000000000003</v>
          </cell>
          <cell r="I574">
            <v>0.13</v>
          </cell>
          <cell r="J574">
            <v>0.22500000000000001</v>
          </cell>
        </row>
        <row r="575">
          <cell r="A575" t="str">
            <v>2013/05/07 03:22:23</v>
          </cell>
          <cell r="B575">
            <v>47</v>
          </cell>
          <cell r="D575" t="str">
            <v>203-UWSIF-</v>
          </cell>
          <cell r="F575">
            <v>13</v>
          </cell>
          <cell r="G575">
            <v>2471</v>
          </cell>
          <cell r="H575">
            <v>47.811999999999998</v>
          </cell>
          <cell r="I575">
            <v>-3.5000000000000003E-2</v>
          </cell>
          <cell r="J575">
            <v>3.3000000000000002E-2</v>
          </cell>
        </row>
        <row r="576">
          <cell r="A576" t="str">
            <v>2013/05/07 03:44:37</v>
          </cell>
          <cell r="B576">
            <v>48</v>
          </cell>
          <cell r="D576" t="str">
            <v>208-UWSIF-</v>
          </cell>
          <cell r="F576">
            <v>1</v>
          </cell>
          <cell r="G576">
            <v>2484</v>
          </cell>
          <cell r="H576">
            <v>47.918999999999997</v>
          </cell>
          <cell r="I576">
            <v>0.11799999999999999</v>
          </cell>
          <cell r="J576">
            <v>0.154</v>
          </cell>
        </row>
        <row r="577">
          <cell r="A577" t="str">
            <v>2013/05/07 03:44:37</v>
          </cell>
          <cell r="B577">
            <v>48</v>
          </cell>
          <cell r="D577" t="str">
            <v>208-UWSIF-</v>
          </cell>
          <cell r="F577">
            <v>2</v>
          </cell>
          <cell r="G577">
            <v>2485</v>
          </cell>
          <cell r="H577">
            <v>72.581999999999994</v>
          </cell>
          <cell r="I577">
            <v>0</v>
          </cell>
          <cell r="J577">
            <v>0</v>
          </cell>
        </row>
        <row r="578">
          <cell r="A578" t="str">
            <v>2013/05/07 03:44:37</v>
          </cell>
          <cell r="B578">
            <v>48</v>
          </cell>
          <cell r="D578" t="str">
            <v>208-UWSIF-</v>
          </cell>
          <cell r="F578">
            <v>3</v>
          </cell>
          <cell r="G578">
            <v>2485</v>
          </cell>
          <cell r="H578">
            <v>48.003999999999998</v>
          </cell>
          <cell r="I578">
            <v>-5.7000000000000002E-2</v>
          </cell>
          <cell r="J578">
            <v>-7.3999999999999996E-2</v>
          </cell>
        </row>
        <row r="579">
          <cell r="A579" t="str">
            <v>2013/05/07 03:44:37</v>
          </cell>
          <cell r="B579">
            <v>48</v>
          </cell>
          <cell r="D579" t="str">
            <v>208-UWSIF-</v>
          </cell>
          <cell r="F579">
            <v>4</v>
          </cell>
          <cell r="G579">
            <v>1065</v>
          </cell>
          <cell r="H579">
            <v>6.556</v>
          </cell>
          <cell r="I579">
            <v>-10.555</v>
          </cell>
          <cell r="J579">
            <v>-2.694</v>
          </cell>
        </row>
        <row r="580">
          <cell r="A580" t="str">
            <v>2013/05/07 03:44:37</v>
          </cell>
          <cell r="B580">
            <v>48</v>
          </cell>
          <cell r="D580" t="str">
            <v>208-UWSIF-</v>
          </cell>
          <cell r="F580">
            <v>5</v>
          </cell>
          <cell r="G580">
            <v>960</v>
          </cell>
          <cell r="H580">
            <v>5.859</v>
          </cell>
          <cell r="I580">
            <v>-10.388</v>
          </cell>
          <cell r="J580">
            <v>-2.6659999999999999</v>
          </cell>
        </row>
        <row r="581">
          <cell r="A581" t="str">
            <v>2013/05/07 03:44:37</v>
          </cell>
          <cell r="B581">
            <v>48</v>
          </cell>
          <cell r="D581" t="str">
            <v>208-UWSIF-</v>
          </cell>
          <cell r="F581">
            <v>6</v>
          </cell>
          <cell r="G581">
            <v>867</v>
          </cell>
          <cell r="H581">
            <v>5.2270000000000003</v>
          </cell>
          <cell r="I581">
            <v>-10.173999999999999</v>
          </cell>
          <cell r="J581">
            <v>-2.3290000000000002</v>
          </cell>
        </row>
        <row r="582">
          <cell r="A582" t="str">
            <v>2013/05/07 03:44:37</v>
          </cell>
          <cell r="B582">
            <v>48</v>
          </cell>
          <cell r="D582" t="str">
            <v>208-UWSIF-</v>
          </cell>
          <cell r="F582">
            <v>7</v>
          </cell>
          <cell r="G582">
            <v>782</v>
          </cell>
          <cell r="H582">
            <v>4.6669999999999998</v>
          </cell>
          <cell r="I582">
            <v>-10.16</v>
          </cell>
          <cell r="J582">
            <v>-2.3690000000000002</v>
          </cell>
        </row>
        <row r="583">
          <cell r="A583" t="str">
            <v>2013/05/07 03:44:37</v>
          </cell>
          <cell r="B583">
            <v>48</v>
          </cell>
          <cell r="D583" t="str">
            <v>208-UWSIF-</v>
          </cell>
          <cell r="F583">
            <v>8</v>
          </cell>
          <cell r="G583">
            <v>706</v>
          </cell>
          <cell r="H583">
            <v>4.16</v>
          </cell>
          <cell r="I583">
            <v>-10.138</v>
          </cell>
          <cell r="J583">
            <v>-2.3479999999999999</v>
          </cell>
        </row>
        <row r="584">
          <cell r="A584" t="str">
            <v>2013/05/07 03:44:37</v>
          </cell>
          <cell r="B584">
            <v>48</v>
          </cell>
          <cell r="D584" t="str">
            <v>208-UWSIF-</v>
          </cell>
          <cell r="F584">
            <v>9</v>
          </cell>
          <cell r="G584">
            <v>637</v>
          </cell>
          <cell r="H584">
            <v>3.7189999999999999</v>
          </cell>
          <cell r="I584">
            <v>-10.065</v>
          </cell>
          <cell r="J584">
            <v>-2.0609999999999999</v>
          </cell>
        </row>
        <row r="585">
          <cell r="A585" t="str">
            <v>2013/05/07 03:44:37</v>
          </cell>
          <cell r="B585">
            <v>48</v>
          </cell>
          <cell r="D585" t="str">
            <v>208-UWSIF-</v>
          </cell>
          <cell r="F585">
            <v>10</v>
          </cell>
          <cell r="G585">
            <v>576</v>
          </cell>
          <cell r="H585">
            <v>3.3250000000000002</v>
          </cell>
          <cell r="I585">
            <v>-9.8409999999999993</v>
          </cell>
          <cell r="J585">
            <v>-2.0510000000000002</v>
          </cell>
        </row>
        <row r="586">
          <cell r="A586" t="str">
            <v>2013/05/07 03:44:37</v>
          </cell>
          <cell r="B586">
            <v>48</v>
          </cell>
          <cell r="D586" t="str">
            <v>208-UWSIF-</v>
          </cell>
          <cell r="F586">
            <v>11</v>
          </cell>
          <cell r="G586">
            <v>2471</v>
          </cell>
          <cell r="H586">
            <v>47.618000000000002</v>
          </cell>
          <cell r="I586">
            <v>0.55900000000000005</v>
          </cell>
          <cell r="J586">
            <v>0.66</v>
          </cell>
        </row>
        <row r="587">
          <cell r="A587" t="str">
            <v>2013/05/07 03:44:37</v>
          </cell>
          <cell r="B587">
            <v>48</v>
          </cell>
          <cell r="D587" t="str">
            <v>208-UWSIF-</v>
          </cell>
          <cell r="F587">
            <v>12</v>
          </cell>
          <cell r="G587">
            <v>2471</v>
          </cell>
          <cell r="H587">
            <v>47.718000000000004</v>
          </cell>
          <cell r="I587">
            <v>9.7000000000000003E-2</v>
          </cell>
          <cell r="J587">
            <v>0.22800000000000001</v>
          </cell>
        </row>
        <row r="588">
          <cell r="A588" t="str">
            <v>2013/05/07 03:44:37</v>
          </cell>
          <cell r="B588">
            <v>48</v>
          </cell>
          <cell r="D588" t="str">
            <v>208-UWSIF-</v>
          </cell>
          <cell r="F588">
            <v>13</v>
          </cell>
          <cell r="G588">
            <v>2475</v>
          </cell>
          <cell r="H588">
            <v>47.805</v>
          </cell>
          <cell r="I588">
            <v>-4.1000000000000002E-2</v>
          </cell>
          <cell r="J588">
            <v>7.0000000000000007E-2</v>
          </cell>
        </row>
        <row r="589">
          <cell r="A589" t="str">
            <v>2013/05/07 04:06:52</v>
          </cell>
          <cell r="B589">
            <v>49</v>
          </cell>
          <cell r="D589" t="str">
            <v>208-UWSIF-</v>
          </cell>
          <cell r="F589">
            <v>1</v>
          </cell>
          <cell r="G589">
            <v>2485</v>
          </cell>
          <cell r="H589">
            <v>47.945999999999998</v>
          </cell>
          <cell r="I589">
            <v>0.153</v>
          </cell>
          <cell r="J589">
            <v>9.0999999999999998E-2</v>
          </cell>
        </row>
        <row r="590">
          <cell r="A590" t="str">
            <v>2013/05/07 04:06:52</v>
          </cell>
          <cell r="B590">
            <v>49</v>
          </cell>
          <cell r="D590" t="str">
            <v>208-UWSIF-</v>
          </cell>
          <cell r="F590">
            <v>2</v>
          </cell>
          <cell r="G590">
            <v>2488</v>
          </cell>
          <cell r="H590">
            <v>72.55</v>
          </cell>
          <cell r="I590">
            <v>0</v>
          </cell>
          <cell r="J590">
            <v>0</v>
          </cell>
        </row>
        <row r="591">
          <cell r="A591" t="str">
            <v>2013/05/07 04:06:52</v>
          </cell>
          <cell r="B591">
            <v>49</v>
          </cell>
          <cell r="D591" t="str">
            <v>208-UWSIF-</v>
          </cell>
          <cell r="F591">
            <v>3</v>
          </cell>
          <cell r="G591">
            <v>2483</v>
          </cell>
          <cell r="H591">
            <v>48.006</v>
          </cell>
          <cell r="I591">
            <v>-2.9000000000000001E-2</v>
          </cell>
          <cell r="J591">
            <v>-6.7000000000000004E-2</v>
          </cell>
        </row>
        <row r="592">
          <cell r="A592" t="str">
            <v>2013/05/07 04:06:52</v>
          </cell>
          <cell r="B592">
            <v>49</v>
          </cell>
          <cell r="D592" t="str">
            <v>208-UWSIF-</v>
          </cell>
          <cell r="F592">
            <v>4</v>
          </cell>
          <cell r="G592">
            <v>1091</v>
          </cell>
          <cell r="H592">
            <v>6.5369999999999999</v>
          </cell>
          <cell r="I592">
            <v>-10.558</v>
          </cell>
          <cell r="J592">
            <v>-2.6240000000000001</v>
          </cell>
        </row>
        <row r="593">
          <cell r="A593" t="str">
            <v>2013/05/07 04:06:52</v>
          </cell>
          <cell r="B593">
            <v>49</v>
          </cell>
          <cell r="D593" t="str">
            <v>208-UWSIF-</v>
          </cell>
          <cell r="F593">
            <v>5</v>
          </cell>
          <cell r="G593">
            <v>981</v>
          </cell>
          <cell r="H593">
            <v>5.8730000000000002</v>
          </cell>
          <cell r="I593">
            <v>-10.35</v>
          </cell>
          <cell r="J593">
            <v>-2.6309999999999998</v>
          </cell>
        </row>
        <row r="594">
          <cell r="A594" t="str">
            <v>2013/05/07 04:06:52</v>
          </cell>
          <cell r="B594">
            <v>49</v>
          </cell>
          <cell r="D594" t="str">
            <v>208-UWSIF-</v>
          </cell>
          <cell r="F594">
            <v>6</v>
          </cell>
          <cell r="G594">
            <v>876</v>
          </cell>
          <cell r="H594">
            <v>5.266</v>
          </cell>
          <cell r="I594">
            <v>-10.157999999999999</v>
          </cell>
          <cell r="J594">
            <v>-2.552</v>
          </cell>
        </row>
        <row r="595">
          <cell r="A595" t="str">
            <v>2013/05/07 04:06:52</v>
          </cell>
          <cell r="B595">
            <v>49</v>
          </cell>
          <cell r="D595" t="str">
            <v>208-UWSIF-</v>
          </cell>
          <cell r="F595">
            <v>7</v>
          </cell>
          <cell r="G595">
            <v>785</v>
          </cell>
          <cell r="H595">
            <v>4.7050000000000001</v>
          </cell>
          <cell r="I595">
            <v>-10.098000000000001</v>
          </cell>
          <cell r="J595">
            <v>-2.5419999999999998</v>
          </cell>
        </row>
        <row r="596">
          <cell r="A596" t="str">
            <v>2013/05/07 04:06:52</v>
          </cell>
          <cell r="B596">
            <v>49</v>
          </cell>
          <cell r="D596" t="str">
            <v>208-UWSIF-</v>
          </cell>
          <cell r="F596">
            <v>8</v>
          </cell>
          <cell r="G596">
            <v>710</v>
          </cell>
          <cell r="H596">
            <v>4.218</v>
          </cell>
          <cell r="I596">
            <v>-9.9540000000000006</v>
          </cell>
          <cell r="J596">
            <v>-2.504</v>
          </cell>
        </row>
        <row r="597">
          <cell r="A597" t="str">
            <v>2013/05/07 04:06:52</v>
          </cell>
          <cell r="B597">
            <v>49</v>
          </cell>
          <cell r="D597" t="str">
            <v>208-UWSIF-</v>
          </cell>
          <cell r="F597">
            <v>9</v>
          </cell>
          <cell r="G597">
            <v>638</v>
          </cell>
          <cell r="H597">
            <v>3.7530000000000001</v>
          </cell>
          <cell r="I597">
            <v>-9.8729999999999993</v>
          </cell>
          <cell r="J597">
            <v>-2.1850000000000001</v>
          </cell>
        </row>
        <row r="598">
          <cell r="A598" t="str">
            <v>2013/05/07 04:06:52</v>
          </cell>
          <cell r="B598">
            <v>49</v>
          </cell>
          <cell r="D598" t="str">
            <v>208-UWSIF-</v>
          </cell>
          <cell r="F598">
            <v>10</v>
          </cell>
          <cell r="G598">
            <v>576</v>
          </cell>
          <cell r="H598">
            <v>3.3540000000000001</v>
          </cell>
          <cell r="I598">
            <v>-10.050000000000001</v>
          </cell>
          <cell r="J598">
            <v>-2.2189999999999999</v>
          </cell>
        </row>
        <row r="599">
          <cell r="A599" t="str">
            <v>2013/05/07 04:06:52</v>
          </cell>
          <cell r="B599">
            <v>49</v>
          </cell>
          <cell r="D599" t="str">
            <v>208-UWSIF-</v>
          </cell>
          <cell r="F599">
            <v>11</v>
          </cell>
          <cell r="G599">
            <v>2463</v>
          </cell>
          <cell r="H599">
            <v>47.542999999999999</v>
          </cell>
          <cell r="I599">
            <v>0.57399999999999995</v>
          </cell>
          <cell r="J599">
            <v>0.66</v>
          </cell>
        </row>
        <row r="600">
          <cell r="A600" t="str">
            <v>2013/05/07 04:06:52</v>
          </cell>
          <cell r="B600">
            <v>49</v>
          </cell>
          <cell r="D600" t="str">
            <v>208-UWSIF-</v>
          </cell>
          <cell r="F600">
            <v>12</v>
          </cell>
          <cell r="G600">
            <v>2467</v>
          </cell>
          <cell r="H600">
            <v>47.661999999999999</v>
          </cell>
          <cell r="I600">
            <v>0.13800000000000001</v>
          </cell>
          <cell r="J600">
            <v>0.2</v>
          </cell>
        </row>
        <row r="601">
          <cell r="A601" t="str">
            <v>2013/05/07 04:06:52</v>
          </cell>
          <cell r="B601">
            <v>49</v>
          </cell>
          <cell r="D601" t="str">
            <v>208-UWSIF-</v>
          </cell>
          <cell r="F601">
            <v>13</v>
          </cell>
          <cell r="G601">
            <v>2468</v>
          </cell>
          <cell r="H601">
            <v>47.725000000000001</v>
          </cell>
          <cell r="I601">
            <v>2E-3</v>
          </cell>
          <cell r="J601">
            <v>8.5999999999999993E-2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macdon1@uwyo.edu" TargetMode="External"/><Relationship Id="rId2" Type="http://schemas.openxmlformats.org/officeDocument/2006/relationships/hyperlink" Target="mailto:ccook21@uwyo.edu" TargetMode="External"/><Relationship Id="rId1" Type="http://schemas.openxmlformats.org/officeDocument/2006/relationships/hyperlink" Target="mailto:dgw@uwyo.edu" TargetMode="External"/><Relationship Id="rId5" Type="http://schemas.openxmlformats.org/officeDocument/2006/relationships/hyperlink" Target="mailto:uwyosif@uwyo.edu" TargetMode="External"/><Relationship Id="rId4" Type="http://schemas.openxmlformats.org/officeDocument/2006/relationships/hyperlink" Target="mailto:cmacdon1@uwyo.ed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6B0300"/>
  </sheetPr>
  <dimension ref="A15:J93"/>
  <sheetViews>
    <sheetView tabSelected="1" workbookViewId="0">
      <selection activeCell="G29" sqref="G29"/>
    </sheetView>
  </sheetViews>
  <sheetFormatPr baseColWidth="10" defaultColWidth="8.83203125" defaultRowHeight="16"/>
  <cols>
    <col min="1" max="1" width="22.33203125" style="1" customWidth="1"/>
    <col min="2" max="2" width="20.5" style="1" customWidth="1"/>
    <col min="3" max="3" width="13.6640625" style="1" customWidth="1"/>
    <col min="4" max="4" width="12.6640625" style="1" customWidth="1"/>
    <col min="5" max="5" width="11.5" style="1" customWidth="1"/>
    <col min="6" max="6" width="21.6640625" style="1" customWidth="1"/>
    <col min="7" max="7" width="13.6640625" style="1" customWidth="1"/>
    <col min="8" max="9" width="12" style="1" customWidth="1"/>
    <col min="10" max="10" width="17.33203125" customWidth="1"/>
    <col min="13" max="13" width="21" bestFit="1" customWidth="1"/>
    <col min="16" max="16" width="20.83203125" bestFit="1" customWidth="1"/>
  </cols>
  <sheetData>
    <row r="15" spans="1:10" ht="17" thickBot="1"/>
    <row r="16" spans="1:10" ht="33" customHeight="1">
      <c r="A16" s="139"/>
      <c r="B16" s="140"/>
      <c r="C16" s="141"/>
      <c r="D16" s="141"/>
      <c r="E16" s="142" t="s">
        <v>0</v>
      </c>
      <c r="F16" s="143"/>
      <c r="G16" s="144"/>
      <c r="H16" s="145"/>
      <c r="I16" s="145"/>
      <c r="J16" s="146"/>
    </row>
    <row r="17" spans="1:10" ht="18" customHeight="1">
      <c r="A17" s="147"/>
      <c r="B17" s="148"/>
      <c r="C17" s="149"/>
      <c r="D17" s="150"/>
      <c r="E17" s="151" t="s">
        <v>204</v>
      </c>
      <c r="F17" s="152"/>
      <c r="G17" s="153"/>
      <c r="H17" s="154"/>
      <c r="I17" s="154"/>
      <c r="J17" s="155"/>
    </row>
    <row r="18" spans="1:10" ht="18" customHeight="1">
      <c r="A18" s="156"/>
      <c r="B18" s="157"/>
      <c r="C18" s="158" t="s">
        <v>1</v>
      </c>
      <c r="D18" s="156" t="s">
        <v>2</v>
      </c>
      <c r="E18" s="156"/>
      <c r="F18" s="159"/>
      <c r="G18" s="160"/>
      <c r="H18" s="161"/>
      <c r="I18" s="161"/>
      <c r="J18" s="155"/>
    </row>
    <row r="19" spans="1:10" ht="18" customHeight="1">
      <c r="A19" s="156"/>
      <c r="B19" s="157"/>
      <c r="C19" s="158" t="s">
        <v>3</v>
      </c>
      <c r="D19" s="156" t="s">
        <v>4</v>
      </c>
      <c r="E19" s="156"/>
      <c r="F19" s="159"/>
      <c r="G19" s="160"/>
      <c r="H19" s="161"/>
      <c r="I19" s="161"/>
      <c r="J19" s="155"/>
    </row>
    <row r="20" spans="1:10" ht="18" customHeight="1">
      <c r="A20" s="156"/>
      <c r="B20" s="157"/>
      <c r="C20" s="158" t="s">
        <v>5</v>
      </c>
      <c r="D20" s="162" t="s">
        <v>6</v>
      </c>
      <c r="E20" s="156"/>
      <c r="F20" s="159"/>
      <c r="G20" s="160"/>
      <c r="H20" s="161"/>
      <c r="I20" s="161"/>
      <c r="J20" s="155"/>
    </row>
    <row r="21" spans="1:10" ht="18" customHeight="1">
      <c r="A21" s="156"/>
      <c r="B21" s="157"/>
      <c r="C21" s="158" t="s">
        <v>7</v>
      </c>
      <c r="D21" s="163" t="s">
        <v>8</v>
      </c>
      <c r="E21" s="163"/>
      <c r="F21" s="164"/>
      <c r="G21" s="160"/>
      <c r="H21" s="161"/>
      <c r="I21" s="161"/>
      <c r="J21" s="155"/>
    </row>
    <row r="22" spans="1:10" ht="18" customHeight="1">
      <c r="A22" s="156"/>
      <c r="B22" s="157"/>
      <c r="C22" s="158" t="s">
        <v>9</v>
      </c>
      <c r="D22" s="156" t="s">
        <v>199</v>
      </c>
      <c r="E22" s="156"/>
      <c r="F22" s="157"/>
      <c r="G22" s="157"/>
      <c r="H22" s="157"/>
      <c r="I22" s="157"/>
      <c r="J22" s="155"/>
    </row>
    <row r="23" spans="1:10" ht="18" customHeight="1">
      <c r="A23" s="156"/>
      <c r="B23" s="157"/>
      <c r="C23" s="158" t="s">
        <v>10</v>
      </c>
      <c r="D23" s="156" t="s">
        <v>199</v>
      </c>
      <c r="E23" s="156"/>
      <c r="F23" s="157"/>
      <c r="G23" s="157"/>
      <c r="H23" s="157"/>
      <c r="I23" s="157"/>
      <c r="J23" s="155"/>
    </row>
    <row r="24" spans="1:10" ht="18" customHeight="1">
      <c r="A24" s="156"/>
      <c r="B24" s="157"/>
      <c r="C24" s="158" t="s">
        <v>11</v>
      </c>
      <c r="D24" s="165" t="s">
        <v>200</v>
      </c>
      <c r="E24" s="156"/>
      <c r="F24" s="157"/>
      <c r="G24" s="157"/>
      <c r="H24" s="157"/>
      <c r="I24" s="157"/>
      <c r="J24" s="155"/>
    </row>
    <row r="25" spans="1:10" ht="18" customHeight="1">
      <c r="A25" s="156"/>
      <c r="B25" s="157"/>
      <c r="C25" s="158" t="s">
        <v>12</v>
      </c>
      <c r="D25" s="165" t="s">
        <v>201</v>
      </c>
      <c r="E25" s="156"/>
      <c r="F25" s="157"/>
      <c r="G25" s="157"/>
      <c r="H25" s="157"/>
      <c r="I25" s="157"/>
      <c r="J25" s="155"/>
    </row>
    <row r="26" spans="1:10" ht="18" customHeight="1">
      <c r="A26" s="156"/>
      <c r="B26" s="157"/>
      <c r="C26" s="158" t="s">
        <v>13</v>
      </c>
      <c r="D26" s="166">
        <v>45105</v>
      </c>
      <c r="E26" s="167"/>
      <c r="F26" s="157"/>
      <c r="G26" s="157"/>
      <c r="H26" s="157"/>
      <c r="I26" s="157"/>
      <c r="J26" s="155"/>
    </row>
    <row r="27" spans="1:10" ht="18" customHeight="1">
      <c r="A27" s="156"/>
      <c r="B27" s="157"/>
      <c r="C27" s="158" t="s">
        <v>14</v>
      </c>
      <c r="D27" s="156" t="s">
        <v>202</v>
      </c>
      <c r="E27" s="167"/>
      <c r="F27" s="157"/>
      <c r="G27" s="168" t="s">
        <v>15</v>
      </c>
      <c r="H27" s="157"/>
      <c r="I27" s="157"/>
      <c r="J27" s="155"/>
    </row>
    <row r="28" spans="1:10" ht="18" customHeight="1">
      <c r="A28" s="156"/>
      <c r="B28" s="157"/>
      <c r="C28" s="158" t="s">
        <v>16</v>
      </c>
      <c r="D28" s="156" t="s">
        <v>153</v>
      </c>
      <c r="E28" s="157"/>
      <c r="F28" s="169" t="s">
        <v>17</v>
      </c>
      <c r="G28" s="170">
        <f>'QAQC, calculations'!B10</f>
        <v>5</v>
      </c>
      <c r="H28" s="157"/>
      <c r="I28" s="157"/>
      <c r="J28" s="155"/>
    </row>
    <row r="29" spans="1:10" ht="18" customHeight="1">
      <c r="A29" s="156"/>
      <c r="B29" s="157"/>
      <c r="C29" s="158" t="s">
        <v>18</v>
      </c>
      <c r="D29" s="156" t="s">
        <v>19</v>
      </c>
      <c r="E29" s="167"/>
      <c r="F29" s="169" t="s">
        <v>17</v>
      </c>
      <c r="G29" s="171">
        <f>'QAQC, calculations'!G9</f>
        <v>4</v>
      </c>
      <c r="H29" s="157"/>
      <c r="I29" s="157"/>
      <c r="J29" s="155"/>
    </row>
    <row r="30" spans="1:10" ht="18" customHeight="1">
      <c r="A30" s="156"/>
      <c r="B30" s="157"/>
      <c r="C30" s="158" t="s">
        <v>20</v>
      </c>
      <c r="D30" s="156" t="s">
        <v>21</v>
      </c>
      <c r="E30" s="167"/>
      <c r="F30" s="169" t="s">
        <v>17</v>
      </c>
      <c r="G30" s="171">
        <f>'QAQC, calculations'!B23</f>
        <v>4</v>
      </c>
      <c r="H30" s="157"/>
      <c r="I30" s="157"/>
      <c r="J30" s="155"/>
    </row>
    <row r="31" spans="1:10" ht="18" customHeight="1">
      <c r="A31" s="156"/>
      <c r="B31" s="157"/>
      <c r="C31" s="158" t="s">
        <v>22</v>
      </c>
      <c r="D31" s="156" t="s">
        <v>23</v>
      </c>
      <c r="E31" s="167"/>
      <c r="F31" s="169" t="s">
        <v>17</v>
      </c>
      <c r="G31" s="171">
        <f>'QAQC, calculations'!G23</f>
        <v>5</v>
      </c>
      <c r="H31" s="157"/>
      <c r="I31" s="157"/>
      <c r="J31" s="155"/>
    </row>
    <row r="32" spans="1:10" ht="18" customHeight="1">
      <c r="A32" s="156"/>
      <c r="B32" s="157"/>
      <c r="C32" s="158" t="s">
        <v>24</v>
      </c>
      <c r="D32" s="156" t="s">
        <v>25</v>
      </c>
      <c r="E32" s="167"/>
      <c r="F32" s="169" t="s">
        <v>17</v>
      </c>
      <c r="G32" s="171">
        <f>'QAQC, calculations'!L9</f>
        <v>4</v>
      </c>
      <c r="H32" s="157"/>
      <c r="I32" s="157"/>
      <c r="J32" s="155"/>
    </row>
    <row r="33" spans="1:10" ht="20" customHeight="1" thickBot="1">
      <c r="A33" s="156"/>
      <c r="B33" s="157"/>
      <c r="C33" s="158" t="s">
        <v>26</v>
      </c>
      <c r="D33" s="172">
        <f>G33</f>
        <v>22</v>
      </c>
      <c r="E33" s="167"/>
      <c r="F33" s="173" t="s">
        <v>27</v>
      </c>
      <c r="G33" s="174">
        <f>SUM(G28:G32)</f>
        <v>22</v>
      </c>
      <c r="H33" s="157"/>
      <c r="I33" s="157"/>
      <c r="J33" s="155"/>
    </row>
    <row r="34" spans="1:10" ht="18" customHeight="1" thickBot="1">
      <c r="A34" s="247" t="s">
        <v>28</v>
      </c>
      <c r="B34" s="248"/>
      <c r="C34" s="248"/>
      <c r="D34" s="248"/>
      <c r="E34" s="249"/>
      <c r="F34" s="247" t="s">
        <v>29</v>
      </c>
      <c r="G34" s="248"/>
      <c r="H34" s="248"/>
      <c r="I34" s="248"/>
      <c r="J34" s="249"/>
    </row>
    <row r="35" spans="1:10" ht="18" customHeight="1">
      <c r="A35" s="250" t="s">
        <v>30</v>
      </c>
      <c r="B35" s="273" t="s">
        <v>31</v>
      </c>
      <c r="C35" s="273" t="s">
        <v>31</v>
      </c>
      <c r="D35" s="386"/>
      <c r="E35" s="387"/>
      <c r="F35" s="252" t="s">
        <v>32</v>
      </c>
      <c r="G35" s="175"/>
      <c r="H35" s="175"/>
      <c r="I35" s="175"/>
      <c r="J35" s="275"/>
    </row>
    <row r="36" spans="1:10" ht="18" customHeight="1">
      <c r="A36" s="251" t="s">
        <v>153</v>
      </c>
      <c r="B36" s="274" t="s">
        <v>33</v>
      </c>
      <c r="C36" s="274" t="s">
        <v>34</v>
      </c>
      <c r="D36" s="388"/>
      <c r="E36" s="389"/>
      <c r="F36" s="251" t="str">
        <f>D32</f>
        <v>85-UWSIF-Protein</v>
      </c>
      <c r="G36" s="176" t="s">
        <v>33</v>
      </c>
      <c r="H36" s="176" t="s">
        <v>34</v>
      </c>
      <c r="I36" s="176" t="s">
        <v>35</v>
      </c>
      <c r="J36" s="401"/>
    </row>
    <row r="37" spans="1:10" ht="18" customHeight="1">
      <c r="A37" s="177" t="s">
        <v>36</v>
      </c>
      <c r="B37" s="178">
        <f>'QAQC, calculations'!E13</f>
        <v>-28.32</v>
      </c>
      <c r="C37" s="178">
        <f>'QAQC, calculations'!D12</f>
        <v>-2.87</v>
      </c>
      <c r="D37" s="388"/>
      <c r="E37" s="389"/>
      <c r="F37" s="179" t="s">
        <v>31</v>
      </c>
      <c r="G37" s="180">
        <f>'QAQC, calculations'!V9</f>
        <v>-26.98</v>
      </c>
      <c r="H37" s="180">
        <f>'QAQC, calculations'!U9</f>
        <v>5.94</v>
      </c>
      <c r="I37" s="180">
        <f>'QAQC, calculations'!W9</f>
        <v>6.32</v>
      </c>
      <c r="J37" s="389"/>
    </row>
    <row r="38" spans="1:10" ht="18" customHeight="1" thickBot="1">
      <c r="A38" s="181" t="s">
        <v>37</v>
      </c>
      <c r="B38" s="334">
        <f>'QAQC, calculations'!E11</f>
        <v>2.5825359574674651E-2</v>
      </c>
      <c r="C38" s="182">
        <f>'QAQC, calculations'!D11</f>
        <v>0.10617127490860097</v>
      </c>
      <c r="D38" s="388"/>
      <c r="E38" s="389"/>
      <c r="F38" s="177" t="s">
        <v>38</v>
      </c>
      <c r="G38" s="183">
        <f>'QAQC, calculations'!V10</f>
        <v>-27.19401465168184</v>
      </c>
      <c r="H38" s="183">
        <f>'QAQC, calculations'!U10</f>
        <v>6.1638921203607291</v>
      </c>
      <c r="I38" s="183">
        <f>'QAQC, calculations'!W10</f>
        <v>5.8846923999999987</v>
      </c>
      <c r="J38" s="389"/>
    </row>
    <row r="39" spans="1:10" ht="18" customHeight="1" thickTop="1">
      <c r="A39" s="250" t="s">
        <v>39</v>
      </c>
      <c r="B39" s="271" t="s">
        <v>31</v>
      </c>
      <c r="C39" s="271" t="s">
        <v>40</v>
      </c>
      <c r="D39" s="388"/>
      <c r="E39" s="389"/>
      <c r="F39" s="177" t="s">
        <v>37</v>
      </c>
      <c r="G39" s="270">
        <f>'QAQC, calculations'!V11</f>
        <v>2.7978790832162977E-2</v>
      </c>
      <c r="H39" s="183">
        <f>'QAQC, calculations'!U11</f>
        <v>7.1555140043596061E-2</v>
      </c>
      <c r="I39" s="183">
        <f>'QAQC, calculations'!W11</f>
        <v>0.69259366124304267</v>
      </c>
      <c r="J39" s="389"/>
    </row>
    <row r="40" spans="1:10" ht="18" customHeight="1">
      <c r="A40" s="251" t="s">
        <v>19</v>
      </c>
      <c r="B40" s="274" t="s">
        <v>33</v>
      </c>
      <c r="C40" s="274" t="s">
        <v>34</v>
      </c>
      <c r="D40" s="388"/>
      <c r="E40" s="389"/>
      <c r="F40" s="184" t="s">
        <v>41</v>
      </c>
      <c r="G40" s="185">
        <f>'QAQC, calculations'!V12</f>
        <v>-26.68</v>
      </c>
      <c r="H40" s="185">
        <f>'QAQC, calculations'!U12</f>
        <v>6.3400000000000007</v>
      </c>
      <c r="I40" s="186">
        <f>'QAQC, calculations'!W12</f>
        <v>7.92</v>
      </c>
      <c r="J40" s="389"/>
    </row>
    <row r="41" spans="1:10" ht="18" customHeight="1" thickBot="1">
      <c r="A41" s="177" t="s">
        <v>36</v>
      </c>
      <c r="B41" s="178">
        <f>'QAQC, calculations'!J12</f>
        <v>24.36</v>
      </c>
      <c r="C41" s="178">
        <f>'QAQC, calculations'!I11</f>
        <v>27.89</v>
      </c>
      <c r="D41" s="388"/>
      <c r="E41" s="389"/>
      <c r="F41" s="187" t="s">
        <v>42</v>
      </c>
      <c r="G41" s="188">
        <f>'QAQC, calculations'!V13</f>
        <v>-27.28</v>
      </c>
      <c r="H41" s="188">
        <f>'QAQC, calculations'!U13</f>
        <v>5.54</v>
      </c>
      <c r="I41" s="189">
        <f>'QAQC, calculations'!W13</f>
        <v>4.7200000000000006</v>
      </c>
      <c r="J41" s="389"/>
    </row>
    <row r="42" spans="1:10" ht="21" customHeight="1" thickBot="1">
      <c r="A42" s="190" t="s">
        <v>37</v>
      </c>
      <c r="B42" s="191">
        <f>'QAQC, calculations'!J10</f>
        <v>6.508292483288948E-2</v>
      </c>
      <c r="C42" s="191">
        <f>'QAQC, calculations'!I10</f>
        <v>0.34283820406792631</v>
      </c>
      <c r="D42" s="390"/>
      <c r="E42" s="391"/>
      <c r="F42" s="192" t="s">
        <v>43</v>
      </c>
      <c r="G42" s="193">
        <v>0.3</v>
      </c>
      <c r="H42" s="194">
        <v>0.4</v>
      </c>
      <c r="I42" s="195">
        <v>1.6</v>
      </c>
      <c r="J42" s="391"/>
    </row>
    <row r="43" spans="1:10" ht="18" customHeight="1">
      <c r="A43" s="250" t="s">
        <v>44</v>
      </c>
      <c r="B43" s="386"/>
      <c r="C43" s="392"/>
      <c r="D43" s="386" t="s">
        <v>31</v>
      </c>
      <c r="E43" s="387"/>
      <c r="F43" s="384" t="s">
        <v>45</v>
      </c>
      <c r="G43" s="196"/>
      <c r="H43" s="197"/>
      <c r="I43" s="197"/>
      <c r="J43" s="402"/>
    </row>
    <row r="44" spans="1:10" ht="18" customHeight="1" thickBot="1">
      <c r="A44" s="251" t="s">
        <v>21</v>
      </c>
      <c r="B44" s="388"/>
      <c r="C44" s="393"/>
      <c r="D44" s="395" t="s">
        <v>35</v>
      </c>
      <c r="E44" s="396"/>
      <c r="F44" s="385"/>
      <c r="G44" s="198" t="s">
        <v>46</v>
      </c>
      <c r="H44" s="198" t="s">
        <v>47</v>
      </c>
      <c r="I44" s="198" t="s">
        <v>48</v>
      </c>
      <c r="J44" s="403"/>
    </row>
    <row r="45" spans="1:10" ht="20" customHeight="1">
      <c r="A45" s="177" t="s">
        <v>36</v>
      </c>
      <c r="B45" s="388"/>
      <c r="C45" s="393"/>
      <c r="D45" s="397">
        <f>'QAQC, calculations'!D25</f>
        <v>17.98</v>
      </c>
      <c r="E45" s="398"/>
      <c r="F45" s="199" t="s">
        <v>31</v>
      </c>
      <c r="G45" s="180">
        <f>'QAQC, calculations'!R9</f>
        <v>46.5</v>
      </c>
      <c r="H45" s="180">
        <f>'QAQC, calculations'!Q9</f>
        <v>13.32</v>
      </c>
      <c r="I45" s="180">
        <f>'QAQC, calculations'!S9</f>
        <v>0.751</v>
      </c>
      <c r="J45" s="403"/>
    </row>
    <row r="46" spans="1:10" ht="18" customHeight="1" thickBot="1">
      <c r="A46" s="181" t="s">
        <v>37</v>
      </c>
      <c r="B46" s="388"/>
      <c r="C46" s="393"/>
      <c r="D46" s="405">
        <f>'QAQC, calculations'!D24</f>
        <v>0.50010624580750751</v>
      </c>
      <c r="E46" s="406"/>
      <c r="F46" s="177" t="s">
        <v>49</v>
      </c>
      <c r="G46" s="183">
        <f>'QAQC, calculations'!R10</f>
        <v>50.035499999999999</v>
      </c>
      <c r="H46" s="183">
        <f>'QAQC, calculations'!Q10</f>
        <v>14.202750000000002</v>
      </c>
      <c r="I46" s="183">
        <f>'QAQC, calculations'!S10</f>
        <v>0.70374999999999999</v>
      </c>
      <c r="J46" s="403"/>
    </row>
    <row r="47" spans="1:10" ht="18" customHeight="1" thickTop="1">
      <c r="A47" s="250" t="s">
        <v>50</v>
      </c>
      <c r="B47" s="388"/>
      <c r="C47" s="393"/>
      <c r="D47" s="379" t="s">
        <v>40</v>
      </c>
      <c r="E47" s="380"/>
      <c r="F47" s="200" t="s">
        <v>37</v>
      </c>
      <c r="G47" s="183">
        <f>'QAQC, calculations'!R11</f>
        <v>0.51133387657511276</v>
      </c>
      <c r="H47" s="183">
        <f>'QAQC, calculations'!Q11</f>
        <v>0.11601544437415795</v>
      </c>
      <c r="I47" s="270">
        <f>'QAQC, calculations'!S11</f>
        <v>1.5755951256588695E-2</v>
      </c>
      <c r="J47" s="403"/>
    </row>
    <row r="48" spans="1:10" ht="18" customHeight="1" thickBot="1">
      <c r="A48" s="251" t="s">
        <v>23</v>
      </c>
      <c r="B48" s="388"/>
      <c r="C48" s="393"/>
      <c r="D48" s="395" t="s">
        <v>34</v>
      </c>
      <c r="E48" s="396"/>
      <c r="F48" s="201" t="s">
        <v>51</v>
      </c>
      <c r="G48" s="202">
        <f>'QAQC, calculations'!R13</f>
        <v>7.6032258064516149</v>
      </c>
      <c r="H48" s="202">
        <f>'QAQC, calculations'!Q13</f>
        <v>6.6272522522522497</v>
      </c>
      <c r="I48" s="202">
        <f>'QAQC, calculations'!S13</f>
        <v>6.2916111850865528</v>
      </c>
      <c r="J48" s="404"/>
    </row>
    <row r="49" spans="1:10" ht="18" customHeight="1">
      <c r="A49" s="177" t="s">
        <v>36</v>
      </c>
      <c r="B49" s="388"/>
      <c r="C49" s="393"/>
      <c r="D49" s="397">
        <f>'QAQC, calculations'!I25</f>
        <v>5.85</v>
      </c>
      <c r="E49" s="398"/>
      <c r="F49" s="203"/>
      <c r="G49" s="204"/>
      <c r="H49" s="204"/>
      <c r="I49" s="204"/>
      <c r="J49" s="205"/>
    </row>
    <row r="50" spans="1:10" ht="18" customHeight="1" thickBot="1">
      <c r="A50" s="190" t="s">
        <v>37</v>
      </c>
      <c r="B50" s="390"/>
      <c r="C50" s="394"/>
      <c r="D50" s="399">
        <f>'QAQC, calculations'!I24</f>
        <v>0.66557474695951413</v>
      </c>
      <c r="E50" s="400"/>
      <c r="F50" s="206"/>
      <c r="G50" s="194"/>
      <c r="H50" s="194"/>
      <c r="I50" s="194"/>
      <c r="J50" s="207"/>
    </row>
    <row r="51" spans="1:10" ht="18" customHeight="1" thickBot="1">
      <c r="A51" s="381" t="s">
        <v>52</v>
      </c>
      <c r="B51" s="382"/>
      <c r="C51" s="382"/>
      <c r="D51" s="382"/>
      <c r="E51" s="383"/>
      <c r="F51" s="381" t="s">
        <v>53</v>
      </c>
      <c r="G51" s="382"/>
      <c r="H51" s="382"/>
      <c r="I51" s="382"/>
      <c r="J51" s="383"/>
    </row>
    <row r="52" spans="1:10" ht="18" customHeight="1">
      <c r="A52" s="253" t="s">
        <v>54</v>
      </c>
      <c r="B52" s="208">
        <v>45638</v>
      </c>
      <c r="C52" s="209"/>
      <c r="D52" s="209"/>
      <c r="E52" s="210"/>
      <c r="F52" s="255" t="s">
        <v>55</v>
      </c>
      <c r="G52" s="211" t="s">
        <v>101</v>
      </c>
      <c r="H52" s="212"/>
      <c r="I52" s="212"/>
      <c r="J52" s="213"/>
    </row>
    <row r="53" spans="1:10" ht="18" customHeight="1">
      <c r="A53" s="254" t="s">
        <v>56</v>
      </c>
      <c r="B53" s="214">
        <v>45105</v>
      </c>
      <c r="C53" s="215"/>
      <c r="D53" s="215"/>
      <c r="E53" s="216"/>
      <c r="F53" s="255" t="s">
        <v>57</v>
      </c>
      <c r="G53" s="217" t="s">
        <v>102</v>
      </c>
      <c r="H53" s="218"/>
      <c r="I53" s="218"/>
      <c r="J53" s="219"/>
    </row>
    <row r="54" spans="1:10" ht="18" customHeight="1">
      <c r="A54" s="254" t="s">
        <v>58</v>
      </c>
      <c r="B54" s="220" t="s">
        <v>203</v>
      </c>
      <c r="C54" s="215"/>
      <c r="D54" s="215"/>
      <c r="E54" s="216"/>
      <c r="F54" s="255" t="s">
        <v>59</v>
      </c>
      <c r="G54" s="333">
        <v>45638</v>
      </c>
      <c r="H54" s="218"/>
      <c r="I54" s="218"/>
      <c r="J54" s="219"/>
    </row>
    <row r="55" spans="1:10" ht="18" customHeight="1">
      <c r="A55" s="255" t="s">
        <v>60</v>
      </c>
      <c r="B55" s="221"/>
      <c r="C55" s="222"/>
      <c r="D55" s="222"/>
      <c r="E55" s="223"/>
      <c r="F55" s="255" t="s">
        <v>60</v>
      </c>
      <c r="G55" s="224" t="s">
        <v>1439</v>
      </c>
      <c r="H55" s="225"/>
      <c r="I55" s="225"/>
      <c r="J55" s="226"/>
    </row>
    <row r="56" spans="1:10" ht="18" customHeight="1" thickBot="1">
      <c r="A56" s="256"/>
      <c r="B56" s="227"/>
      <c r="C56" s="228"/>
      <c r="D56" s="228"/>
      <c r="E56" s="229"/>
      <c r="F56" s="328"/>
      <c r="G56" s="227"/>
      <c r="H56" s="228"/>
      <c r="I56" s="228"/>
      <c r="J56" s="229"/>
    </row>
    <row r="57" spans="1:10" s="102" customFormat="1" ht="20" customHeight="1">
      <c r="A57" s="257" t="s">
        <v>61</v>
      </c>
      <c r="B57" s="230"/>
      <c r="C57" s="212"/>
      <c r="D57" s="212"/>
      <c r="E57" s="212"/>
      <c r="F57" s="230"/>
      <c r="G57" s="231"/>
      <c r="H57" s="222"/>
      <c r="I57" s="222"/>
      <c r="J57" s="223"/>
    </row>
    <row r="58" spans="1:10" ht="18" customHeight="1">
      <c r="A58" s="258"/>
      <c r="B58" s="232"/>
      <c r="C58" s="218"/>
      <c r="D58" s="218"/>
      <c r="E58" s="218"/>
      <c r="F58" s="232"/>
      <c r="G58" s="232"/>
      <c r="H58" s="218"/>
      <c r="I58" s="218"/>
      <c r="J58" s="219"/>
    </row>
    <row r="59" spans="1:10" ht="18" customHeight="1">
      <c r="A59" s="258"/>
      <c r="B59" s="232"/>
      <c r="C59" s="218"/>
      <c r="D59" s="218"/>
      <c r="E59" s="218"/>
      <c r="F59" s="232"/>
      <c r="G59" s="232"/>
      <c r="H59" s="218"/>
      <c r="I59" s="218"/>
      <c r="J59" s="219"/>
    </row>
    <row r="60" spans="1:10" ht="18" customHeight="1" thickBot="1">
      <c r="A60" s="259"/>
      <c r="B60" s="233"/>
      <c r="C60" s="234"/>
      <c r="D60" s="234"/>
      <c r="E60" s="234"/>
      <c r="F60" s="233"/>
      <c r="G60" s="233"/>
      <c r="H60" s="234"/>
      <c r="I60" s="234"/>
      <c r="J60" s="235"/>
    </row>
    <row r="61" spans="1:10" ht="18" customHeight="1" thickBot="1">
      <c r="A61" s="260" t="s">
        <v>62</v>
      </c>
      <c r="B61" s="261"/>
      <c r="C61" s="261"/>
      <c r="D61" s="261"/>
      <c r="E61" s="262"/>
      <c r="F61" s="263"/>
      <c r="G61" s="264"/>
      <c r="H61" s="264"/>
      <c r="I61" s="264"/>
      <c r="J61" s="265"/>
    </row>
    <row r="62" spans="1:10" ht="18" customHeight="1" thickBot="1">
      <c r="A62" s="64"/>
      <c r="B62" s="60"/>
      <c r="C62" s="60"/>
      <c r="D62" s="60"/>
      <c r="E62" s="60"/>
      <c r="F62" s="60"/>
      <c r="G62" s="60"/>
      <c r="H62" s="60"/>
      <c r="I62" s="60"/>
      <c r="J62" s="65"/>
    </row>
    <row r="63" spans="1:10" ht="18" customHeight="1" thickBot="1">
      <c r="A63" s="272" t="s">
        <v>63</v>
      </c>
      <c r="B63" s="266"/>
      <c r="C63" s="291"/>
      <c r="D63" s="266"/>
      <c r="E63" s="266"/>
      <c r="F63" s="266"/>
      <c r="G63" s="266"/>
      <c r="H63" s="266"/>
      <c r="I63" s="266"/>
      <c r="J63" s="267"/>
    </row>
    <row r="64" spans="1:10" s="102" customFormat="1">
      <c r="A64" s="293" t="s">
        <v>122</v>
      </c>
      <c r="B64" s="294" t="s">
        <v>123</v>
      </c>
      <c r="C64" s="295"/>
      <c r="D64" s="295"/>
      <c r="E64" s="281"/>
      <c r="F64" s="281"/>
      <c r="G64" s="281"/>
      <c r="H64" s="281"/>
      <c r="I64" s="296"/>
      <c r="J64" s="299" t="s">
        <v>146</v>
      </c>
    </row>
    <row r="65" spans="1:10" ht="18" customHeight="1">
      <c r="A65" s="301" t="s">
        <v>151</v>
      </c>
      <c r="B65" s="282" t="s">
        <v>125</v>
      </c>
      <c r="C65" s="283"/>
      <c r="D65" s="283"/>
      <c r="E65" s="284"/>
      <c r="F65" s="284"/>
      <c r="G65" s="284"/>
      <c r="H65" s="284"/>
      <c r="I65" s="297"/>
      <c r="J65" s="300" t="s">
        <v>146</v>
      </c>
    </row>
    <row r="66" spans="1:10" ht="18" customHeight="1" thickBot="1">
      <c r="A66" s="285" t="s">
        <v>126</v>
      </c>
      <c r="B66" s="286" t="s">
        <v>150</v>
      </c>
      <c r="C66" s="287"/>
      <c r="D66" s="287"/>
      <c r="E66" s="288"/>
      <c r="F66" s="288"/>
      <c r="G66" s="288"/>
      <c r="H66" s="288"/>
      <c r="I66" s="292"/>
      <c r="J66" s="298" t="s">
        <v>146</v>
      </c>
    </row>
    <row r="67" spans="1:10" ht="17" thickBot="1">
      <c r="A67" s="60"/>
      <c r="B67" s="62"/>
      <c r="C67" s="60"/>
      <c r="D67" s="60"/>
      <c r="E67" s="60"/>
      <c r="F67" s="60"/>
      <c r="G67" s="60"/>
      <c r="H67" s="60"/>
      <c r="I67" s="60"/>
      <c r="J67" s="60"/>
    </row>
    <row r="68" spans="1:10" ht="22" thickBot="1">
      <c r="A68" s="247" t="s">
        <v>64</v>
      </c>
      <c r="B68" s="268" t="s">
        <v>65</v>
      </c>
      <c r="C68" s="268" t="s">
        <v>66</v>
      </c>
      <c r="D68" s="268" t="s">
        <v>67</v>
      </c>
      <c r="E68" s="268" t="s">
        <v>68</v>
      </c>
      <c r="F68" s="268" t="s">
        <v>69</v>
      </c>
      <c r="G68" s="268" t="s">
        <v>70</v>
      </c>
      <c r="H68" s="268" t="s">
        <v>71</v>
      </c>
      <c r="I68" s="291" t="s">
        <v>152</v>
      </c>
      <c r="J68" s="321" t="s">
        <v>72</v>
      </c>
    </row>
    <row r="69" spans="1:10" ht="18" customHeight="1">
      <c r="A69" s="269">
        <v>20230060.000999998</v>
      </c>
      <c r="B69" s="236" t="s">
        <v>176</v>
      </c>
      <c r="C69" s="237">
        <v>5.6580000000000004</v>
      </c>
      <c r="D69" s="237">
        <v>42.74</v>
      </c>
      <c r="E69" s="238">
        <v>1.147</v>
      </c>
      <c r="F69" s="238">
        <v>7.4467375806289375</v>
      </c>
      <c r="G69" s="238">
        <v>-23.659071000626756</v>
      </c>
      <c r="H69" s="239">
        <v>-3.5549192000000001</v>
      </c>
      <c r="I69" s="159"/>
      <c r="J69" s="240"/>
    </row>
    <row r="70" spans="1:10" ht="18" customHeight="1">
      <c r="A70" s="269">
        <v>20230060.002</v>
      </c>
      <c r="B70" s="236" t="s">
        <v>177</v>
      </c>
      <c r="C70" s="237">
        <v>3.927</v>
      </c>
      <c r="D70" s="237">
        <v>18.652000000000001</v>
      </c>
      <c r="E70" s="238">
        <v>0.41499999999999998</v>
      </c>
      <c r="F70" s="238">
        <v>6.9915775248574894</v>
      </c>
      <c r="G70" s="238">
        <v>-29.912314343638002</v>
      </c>
      <c r="H70" s="239">
        <v>-2.7902855999999998</v>
      </c>
      <c r="I70" s="159"/>
      <c r="J70" s="240"/>
    </row>
    <row r="71" spans="1:10" ht="18" customHeight="1">
      <c r="A71" s="269">
        <v>20230060.002999999</v>
      </c>
      <c r="B71" s="236" t="s">
        <v>178</v>
      </c>
      <c r="C71" s="237">
        <v>5.5460000000000003</v>
      </c>
      <c r="D71" s="237">
        <v>35.326000000000001</v>
      </c>
      <c r="E71" s="238">
        <v>0.53700000000000003</v>
      </c>
      <c r="F71" s="238">
        <v>2.0417303312960016</v>
      </c>
      <c r="G71" s="238">
        <v>-29.265568417285088</v>
      </c>
      <c r="H71" s="239">
        <v>13.222727200000001</v>
      </c>
      <c r="I71" s="159"/>
      <c r="J71" s="240"/>
    </row>
    <row r="72" spans="1:10" ht="18" customHeight="1">
      <c r="A72" s="269">
        <v>20230060.004000001</v>
      </c>
      <c r="B72" s="236" t="s">
        <v>179</v>
      </c>
      <c r="C72" s="237">
        <v>8.6129999999999995</v>
      </c>
      <c r="D72" s="237">
        <v>43.207000000000001</v>
      </c>
      <c r="E72" s="238">
        <v>0.67400000000000004</v>
      </c>
      <c r="F72" s="238">
        <v>4.8062319290866835</v>
      </c>
      <c r="G72" s="238">
        <v>-31.32410906952575</v>
      </c>
      <c r="H72" s="239">
        <v>-0.6211040000000001</v>
      </c>
      <c r="I72" s="159"/>
      <c r="J72" s="240"/>
    </row>
    <row r="73" spans="1:10" ht="18" customHeight="1">
      <c r="A73" s="269">
        <v>20230060.004999999</v>
      </c>
      <c r="B73" s="236" t="s">
        <v>180</v>
      </c>
      <c r="C73" s="237">
        <v>7.1779999999999999</v>
      </c>
      <c r="D73" s="237">
        <v>39.075000000000003</v>
      </c>
      <c r="E73" s="238">
        <v>0.51700000000000002</v>
      </c>
      <c r="F73" s="238">
        <v>5.7629666240069488</v>
      </c>
      <c r="G73" s="238">
        <v>-27.765190195939255</v>
      </c>
      <c r="H73" s="239">
        <v>3.0971600000000001</v>
      </c>
      <c r="I73" s="159"/>
      <c r="J73" s="240"/>
    </row>
    <row r="74" spans="1:10" ht="18" customHeight="1">
      <c r="A74" s="269">
        <v>20230060.006000001</v>
      </c>
      <c r="B74" s="236" t="s">
        <v>181</v>
      </c>
      <c r="C74" s="237">
        <v>3.3170000000000002</v>
      </c>
      <c r="D74" s="237">
        <v>29.212</v>
      </c>
      <c r="E74" s="238">
        <v>0.76600000000000001</v>
      </c>
      <c r="F74" s="238">
        <v>8.9257020375467651</v>
      </c>
      <c r="G74" s="238">
        <v>-32.114039963870603</v>
      </c>
      <c r="H74" s="239">
        <v>-2.1620272000000003</v>
      </c>
      <c r="I74" s="159"/>
      <c r="J74" s="240"/>
    </row>
    <row r="75" spans="1:10" ht="18" customHeight="1">
      <c r="A75" s="269">
        <v>20230060.006999999</v>
      </c>
      <c r="B75" s="236" t="s">
        <v>182</v>
      </c>
      <c r="C75" s="237">
        <v>7.3179999999999996</v>
      </c>
      <c r="D75" s="237">
        <v>38.814999999999998</v>
      </c>
      <c r="E75" s="238">
        <v>0.623</v>
      </c>
      <c r="F75" s="238">
        <v>3.4532572194777043</v>
      </c>
      <c r="G75" s="238">
        <v>-30.889794674403777</v>
      </c>
      <c r="H75" s="239">
        <v>13.401064</v>
      </c>
      <c r="I75" s="159"/>
      <c r="J75" s="240"/>
    </row>
    <row r="76" spans="1:10" ht="18" customHeight="1">
      <c r="A76" s="269">
        <v>20230060.008000001</v>
      </c>
      <c r="B76" s="236" t="s">
        <v>183</v>
      </c>
      <c r="C76" s="237">
        <v>3.4940000000000002</v>
      </c>
      <c r="D76" s="237">
        <v>31.239000000000001</v>
      </c>
      <c r="E76" s="238">
        <v>0.75800000000000001</v>
      </c>
      <c r="F76" s="238">
        <v>8.5924225939825476</v>
      </c>
      <c r="G76" s="238">
        <v>-31.152753823258038</v>
      </c>
      <c r="H76" s="239">
        <v>-1.8205064000000002</v>
      </c>
      <c r="I76" s="159"/>
      <c r="J76" s="240"/>
    </row>
    <row r="77" spans="1:10" ht="18" customHeight="1">
      <c r="A77" s="269">
        <v>20230060.009</v>
      </c>
      <c r="B77" s="236" t="s">
        <v>184</v>
      </c>
      <c r="C77" s="237">
        <v>8.8019999999999996</v>
      </c>
      <c r="D77" s="237">
        <v>42.904000000000003</v>
      </c>
      <c r="E77" s="238">
        <v>1.5329999999999999</v>
      </c>
      <c r="F77" s="238">
        <v>7.38556840845572</v>
      </c>
      <c r="G77" s="238">
        <v>-21.806947507197748</v>
      </c>
      <c r="H77" s="239">
        <v>-2.882368</v>
      </c>
      <c r="I77" s="159"/>
      <c r="J77" s="240"/>
    </row>
    <row r="78" spans="1:10" ht="18" customHeight="1">
      <c r="A78" s="269">
        <v>20230060.010000002</v>
      </c>
      <c r="B78" s="236" t="s">
        <v>185</v>
      </c>
      <c r="C78" s="237">
        <v>2.948</v>
      </c>
      <c r="D78" s="237">
        <v>29.937999999999999</v>
      </c>
      <c r="E78" s="238">
        <v>0.39500000000000002</v>
      </c>
      <c r="F78" s="238">
        <v>7.8730410796583286</v>
      </c>
      <c r="G78" s="238">
        <v>-29.924216427144366</v>
      </c>
      <c r="H78" s="239">
        <v>-2.3764976</v>
      </c>
      <c r="I78" s="159"/>
      <c r="J78" s="240"/>
    </row>
    <row r="79" spans="1:10" ht="18" customHeight="1">
      <c r="A79" s="269">
        <v>20230060.011</v>
      </c>
      <c r="B79" s="236" t="s">
        <v>186</v>
      </c>
      <c r="C79" s="237">
        <v>7.4850000000000003</v>
      </c>
      <c r="D79" s="237">
        <v>39.008000000000003</v>
      </c>
      <c r="E79" s="238">
        <v>3.9809999999999999</v>
      </c>
      <c r="F79" s="238">
        <v>7.3859380019836438</v>
      </c>
      <c r="G79" s="238">
        <v>-19.44736301490331</v>
      </c>
      <c r="H79" s="239">
        <v>-1.3938968</v>
      </c>
      <c r="I79" s="159"/>
      <c r="J79" s="240"/>
    </row>
    <row r="80" spans="1:10" ht="18" customHeight="1">
      <c r="A80" s="269">
        <v>20230060.011999998</v>
      </c>
      <c r="B80" s="236" t="s">
        <v>187</v>
      </c>
      <c r="C80" s="237">
        <v>7.258</v>
      </c>
      <c r="D80" s="237">
        <v>38.886000000000003</v>
      </c>
      <c r="E80" s="238">
        <v>1.161</v>
      </c>
      <c r="F80" s="238">
        <v>7.0822099916994716</v>
      </c>
      <c r="G80" s="238">
        <v>-20.873613592090678</v>
      </c>
      <c r="H80" s="239">
        <v>-5.1797655999999996</v>
      </c>
      <c r="I80" s="159"/>
      <c r="J80" s="240"/>
    </row>
    <row r="81" spans="1:10" ht="18" customHeight="1">
      <c r="A81" s="269">
        <v>20230060.013</v>
      </c>
      <c r="B81" s="236" t="s">
        <v>188</v>
      </c>
      <c r="C81" s="237">
        <v>9.6329999999999991</v>
      </c>
      <c r="D81" s="237">
        <v>46.527000000000001</v>
      </c>
      <c r="E81" s="238">
        <v>0.69499999999999995</v>
      </c>
      <c r="F81" s="238">
        <v>10.339315242506887</v>
      </c>
      <c r="G81" s="238">
        <v>-32.532907081458212</v>
      </c>
      <c r="H81" s="239">
        <v>-5.1436320000000002</v>
      </c>
      <c r="I81" s="159"/>
      <c r="J81" s="240"/>
    </row>
    <row r="82" spans="1:10" ht="18" customHeight="1">
      <c r="A82" s="269">
        <v>20230060.013999999</v>
      </c>
      <c r="B82" s="236" t="s">
        <v>189</v>
      </c>
      <c r="C82" s="237">
        <v>9.0380000000000003</v>
      </c>
      <c r="D82" s="237">
        <v>45.107999999999997</v>
      </c>
      <c r="E82" s="238">
        <v>1.016</v>
      </c>
      <c r="F82" s="238">
        <v>8.6660735695910649</v>
      </c>
      <c r="G82" s="238">
        <v>-21.602598221620802</v>
      </c>
      <c r="H82" s="239">
        <v>-4.85806</v>
      </c>
      <c r="I82" s="159"/>
      <c r="J82" s="240"/>
    </row>
    <row r="83" spans="1:10" ht="18" customHeight="1">
      <c r="A83" s="269">
        <v>20230060.015000001</v>
      </c>
      <c r="B83" s="236" t="s">
        <v>190</v>
      </c>
      <c r="C83" s="237">
        <v>9.4130000000000003</v>
      </c>
      <c r="D83" s="237">
        <v>43.194000000000003</v>
      </c>
      <c r="E83" s="238">
        <v>1.399</v>
      </c>
      <c r="F83" s="238">
        <v>8.0027628641954784</v>
      </c>
      <c r="G83" s="238">
        <v>-21.864584232663017</v>
      </c>
      <c r="H83" s="239">
        <v>-2.5746495999999999</v>
      </c>
      <c r="I83" s="159"/>
      <c r="J83" s="240"/>
    </row>
    <row r="84" spans="1:10" ht="18" customHeight="1">
      <c r="A84" s="269">
        <v>20230060.015999999</v>
      </c>
      <c r="B84" s="236" t="s">
        <v>191</v>
      </c>
      <c r="C84" s="237">
        <v>10.757</v>
      </c>
      <c r="D84" s="237">
        <v>42.271000000000001</v>
      </c>
      <c r="E84" s="238">
        <v>0.93899999999999995</v>
      </c>
      <c r="F84" s="238">
        <v>10.410873881334002</v>
      </c>
      <c r="G84" s="238">
        <v>-29.382772109862941</v>
      </c>
      <c r="H84" s="239">
        <v>-2.0046712000000002</v>
      </c>
      <c r="I84" s="159"/>
      <c r="J84" s="240"/>
    </row>
    <row r="85" spans="1:10" ht="18" customHeight="1">
      <c r="A85" s="269">
        <v>20230060.017000001</v>
      </c>
      <c r="B85" s="236" t="s">
        <v>192</v>
      </c>
      <c r="C85" s="237">
        <v>5.0510000000000002</v>
      </c>
      <c r="D85" s="237">
        <v>31.302</v>
      </c>
      <c r="E85" s="238">
        <v>4.101</v>
      </c>
      <c r="F85" s="238">
        <v>6.7438523025418755</v>
      </c>
      <c r="G85" s="238">
        <v>-20.26118254938504</v>
      </c>
      <c r="H85" s="239">
        <v>-1.2773368</v>
      </c>
      <c r="I85" s="159"/>
      <c r="J85" s="240"/>
    </row>
    <row r="86" spans="1:10" ht="18" customHeight="1">
      <c r="A86" s="269">
        <v>20230060.017999999</v>
      </c>
      <c r="B86" s="236" t="s">
        <v>193</v>
      </c>
      <c r="C86" s="237">
        <v>7.468</v>
      </c>
      <c r="D86" s="237">
        <v>38.485999999999997</v>
      </c>
      <c r="E86" s="238">
        <v>0.67600000000000005</v>
      </c>
      <c r="F86" s="238">
        <v>6.0276171139339709</v>
      </c>
      <c r="G86" s="238">
        <v>-29.973721757782716</v>
      </c>
      <c r="H86" s="239">
        <v>3.1204719999999999</v>
      </c>
      <c r="I86" s="159"/>
      <c r="J86" s="240"/>
    </row>
    <row r="87" spans="1:10" ht="18" customHeight="1">
      <c r="A87" s="269">
        <v>20230060.019000001</v>
      </c>
      <c r="B87" s="236" t="s">
        <v>194</v>
      </c>
      <c r="C87" s="237">
        <v>9.5079999999999991</v>
      </c>
      <c r="D87" s="237">
        <v>39.820999999999998</v>
      </c>
      <c r="E87" s="238">
        <v>1.502</v>
      </c>
      <c r="F87" s="238">
        <v>12.241721268644751</v>
      </c>
      <c r="G87" s="238">
        <v>-28.23161468246651</v>
      </c>
      <c r="H87" s="239">
        <v>-3.1469592</v>
      </c>
      <c r="I87" s="159"/>
      <c r="J87" s="240"/>
    </row>
    <row r="88" spans="1:10" ht="18" customHeight="1">
      <c r="A88" s="269">
        <v>20230060.019000001</v>
      </c>
      <c r="B88" s="236" t="s">
        <v>195</v>
      </c>
      <c r="C88" s="237">
        <v>9.6010000000000009</v>
      </c>
      <c r="D88" s="237">
        <v>39.677999999999997</v>
      </c>
      <c r="E88" s="238">
        <v>1.9490000000000001</v>
      </c>
      <c r="F88" s="238">
        <v>12.269869007623317</v>
      </c>
      <c r="G88" s="238">
        <v>-28.194682158005655</v>
      </c>
      <c r="H88" s="239">
        <v>-2.8240879999999997</v>
      </c>
      <c r="I88" s="159"/>
      <c r="J88" s="240"/>
    </row>
    <row r="89" spans="1:10" ht="18" customHeight="1">
      <c r="A89" s="269">
        <v>20230060.02</v>
      </c>
      <c r="B89" s="236" t="s">
        <v>196</v>
      </c>
      <c r="C89" s="237">
        <v>6.0209999999999999</v>
      </c>
      <c r="D89" s="237">
        <v>32.052999999999997</v>
      </c>
      <c r="E89" s="238">
        <v>0.76100000000000001</v>
      </c>
      <c r="F89" s="238">
        <v>7.7771950364371385</v>
      </c>
      <c r="G89" s="238">
        <v>-27.416306585442577</v>
      </c>
      <c r="H89" s="239">
        <v>-2.6923751999999999</v>
      </c>
      <c r="I89" s="159"/>
      <c r="J89" s="240"/>
    </row>
    <row r="90" spans="1:10" ht="18" customHeight="1">
      <c r="A90" s="269">
        <v>20230060.021000002</v>
      </c>
      <c r="B90" s="236" t="s">
        <v>197</v>
      </c>
      <c r="C90" s="237">
        <v>4.0759999999999996</v>
      </c>
      <c r="D90" s="237">
        <v>19.949000000000002</v>
      </c>
      <c r="E90" s="238">
        <v>1.403</v>
      </c>
      <c r="F90" s="238">
        <v>5.5359192173099805</v>
      </c>
      <c r="G90" s="238">
        <v>-29.294025147264861</v>
      </c>
      <c r="H90" s="239">
        <v>-1.0348920000000001</v>
      </c>
      <c r="I90" s="159"/>
      <c r="J90" s="240"/>
    </row>
    <row r="91" spans="1:10" ht="18" customHeight="1">
      <c r="A91" s="269">
        <v>20230060.022</v>
      </c>
      <c r="B91" s="236" t="s">
        <v>198</v>
      </c>
      <c r="C91" s="237">
        <v>6.5119999999999996</v>
      </c>
      <c r="D91" s="237">
        <v>42.755000000000003</v>
      </c>
      <c r="E91" s="238">
        <v>0.61199999999999999</v>
      </c>
      <c r="F91" s="238">
        <v>3.2348031318019226</v>
      </c>
      <c r="G91" s="238">
        <v>-32.876788667010125</v>
      </c>
      <c r="H91" s="239">
        <v>13.8521512</v>
      </c>
      <c r="I91" s="159"/>
      <c r="J91" s="240"/>
    </row>
    <row r="92" spans="1:10" ht="17" thickBot="1">
      <c r="A92" s="227"/>
      <c r="B92" s="241"/>
      <c r="C92" s="242"/>
      <c r="D92" s="242"/>
      <c r="E92" s="243"/>
      <c r="F92" s="243"/>
      <c r="G92" s="242"/>
      <c r="H92" s="244"/>
      <c r="I92" s="245"/>
      <c r="J92" s="246"/>
    </row>
    <row r="93" spans="1:10">
      <c r="A93" s="60"/>
      <c r="B93" s="60"/>
      <c r="C93" s="60"/>
      <c r="D93" s="60"/>
      <c r="E93" s="60"/>
      <c r="F93" s="60"/>
      <c r="G93" s="60"/>
      <c r="H93" s="60"/>
      <c r="I93" s="60"/>
      <c r="J93" s="61"/>
    </row>
  </sheetData>
  <sortState ref="A59:J91">
    <sortCondition ref="B59:B91"/>
  </sortState>
  <mergeCells count="15">
    <mergeCell ref="D47:E47"/>
    <mergeCell ref="F51:J51"/>
    <mergeCell ref="A51:E51"/>
    <mergeCell ref="F43:F44"/>
    <mergeCell ref="D35:E42"/>
    <mergeCell ref="B43:C50"/>
    <mergeCell ref="D48:E48"/>
    <mergeCell ref="D49:E49"/>
    <mergeCell ref="D50:E50"/>
    <mergeCell ref="J36:J42"/>
    <mergeCell ref="J43:J48"/>
    <mergeCell ref="D43:E43"/>
    <mergeCell ref="D44:E44"/>
    <mergeCell ref="D45:E45"/>
    <mergeCell ref="D46:E46"/>
  </mergeCells>
  <pageMargins left="0.75" right="0.75" top="1" bottom="1" header="0.5" footer="0.5"/>
  <pageSetup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9DEB-836E-499B-A806-1EB0A7EB6CFA}">
  <sheetPr>
    <tabColor theme="5" tint="-0.249977111117893"/>
  </sheetPr>
  <dimension ref="A1:C15"/>
  <sheetViews>
    <sheetView zoomScale="130" zoomScaleNormal="130" workbookViewId="0">
      <selection activeCell="B6" sqref="B6"/>
    </sheetView>
  </sheetViews>
  <sheetFormatPr baseColWidth="10" defaultColWidth="9.1640625" defaultRowHeight="13"/>
  <cols>
    <col min="1" max="1" width="9.1640625" style="322"/>
    <col min="2" max="2" width="19" style="322" customWidth="1"/>
    <col min="3" max="3" width="91.33203125" style="322" customWidth="1"/>
    <col min="4" max="16384" width="9.1640625" style="322"/>
  </cols>
  <sheetData>
    <row r="1" spans="1:3" ht="14" thickBot="1"/>
    <row r="2" spans="1:3" ht="17" thickBot="1">
      <c r="A2" s="309" t="s">
        <v>122</v>
      </c>
      <c r="B2" s="310" t="s">
        <v>123</v>
      </c>
      <c r="C2" s="311"/>
    </row>
    <row r="3" spans="1:3" ht="32.25" customHeight="1">
      <c r="B3" s="307" t="s">
        <v>127</v>
      </c>
      <c r="C3" s="308" t="s">
        <v>142</v>
      </c>
    </row>
    <row r="4" spans="1:3" ht="32">
      <c r="B4" s="302" t="s">
        <v>128</v>
      </c>
      <c r="C4" s="289" t="s">
        <v>143</v>
      </c>
    </row>
    <row r="5" spans="1:3" ht="32">
      <c r="B5" s="302" t="s">
        <v>129</v>
      </c>
      <c r="C5" s="289" t="s">
        <v>144</v>
      </c>
    </row>
    <row r="6" spans="1:3" ht="32">
      <c r="B6" s="303" t="s">
        <v>130</v>
      </c>
      <c r="C6" s="290" t="s">
        <v>145</v>
      </c>
    </row>
    <row r="7" spans="1:3" ht="16" thickBot="1">
      <c r="B7" s="312" t="s">
        <v>131</v>
      </c>
      <c r="C7" s="313" t="s">
        <v>132</v>
      </c>
    </row>
    <row r="8" spans="1:3" ht="17" thickBot="1">
      <c r="A8" s="316" t="s">
        <v>124</v>
      </c>
      <c r="B8" s="317" t="s">
        <v>125</v>
      </c>
      <c r="C8" s="318"/>
    </row>
    <row r="9" spans="1:3" ht="32">
      <c r="B9" s="314" t="s">
        <v>133</v>
      </c>
      <c r="C9" s="315" t="s">
        <v>147</v>
      </c>
    </row>
    <row r="10" spans="1:3" ht="15">
      <c r="B10" s="305" t="s">
        <v>134</v>
      </c>
      <c r="C10" s="304" t="s">
        <v>135</v>
      </c>
    </row>
    <row r="11" spans="1:3" ht="32">
      <c r="B11" s="305" t="s">
        <v>136</v>
      </c>
      <c r="C11" s="306" t="s">
        <v>148</v>
      </c>
    </row>
    <row r="12" spans="1:3" ht="15">
      <c r="B12" s="305" t="s">
        <v>137</v>
      </c>
      <c r="C12" s="304" t="s">
        <v>138</v>
      </c>
    </row>
    <row r="13" spans="1:3" ht="17" thickBot="1">
      <c r="B13" s="319" t="s">
        <v>139</v>
      </c>
      <c r="C13" s="320" t="s">
        <v>140</v>
      </c>
    </row>
    <row r="14" spans="1:3" ht="17" thickBot="1">
      <c r="A14" s="327" t="s">
        <v>126</v>
      </c>
      <c r="B14" s="326" t="s">
        <v>150</v>
      </c>
      <c r="C14" s="325"/>
    </row>
    <row r="15" spans="1:3" ht="33" thickBot="1">
      <c r="B15" s="324" t="s">
        <v>141</v>
      </c>
      <c r="C15" s="323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-0.249977111117893"/>
  </sheetPr>
  <dimension ref="B1:AP117"/>
  <sheetViews>
    <sheetView workbookViewId="0">
      <selection activeCell="Q20" sqref="Q20"/>
    </sheetView>
  </sheetViews>
  <sheetFormatPr baseColWidth="10" defaultColWidth="11.5" defaultRowHeight="13"/>
  <cols>
    <col min="2" max="2" width="5.1640625" bestFit="1" customWidth="1"/>
    <col min="3" max="3" width="34.6640625" bestFit="1" customWidth="1"/>
    <col min="4" max="4" width="12.33203125" style="44" customWidth="1"/>
    <col min="5" max="5" width="11.33203125" style="44" customWidth="1"/>
    <col min="6" max="6" width="7.5" style="44" customWidth="1"/>
    <col min="7" max="7" width="5.1640625" customWidth="1"/>
    <col min="8" max="8" width="34.5" bestFit="1" customWidth="1"/>
    <col min="9" max="9" width="13.33203125" customWidth="1"/>
    <col min="10" max="10" width="11.33203125" style="44" customWidth="1"/>
    <col min="11" max="11" width="10.6640625" style="44" bestFit="1" customWidth="1"/>
    <col min="12" max="12" width="10.5" customWidth="1"/>
    <col min="13" max="13" width="30.33203125" bestFit="1" customWidth="1"/>
    <col min="14" max="14" width="18.33203125" customWidth="1"/>
    <col min="15" max="16" width="14.6640625" customWidth="1"/>
    <col min="17" max="20" width="18.5" customWidth="1"/>
    <col min="21" max="21" width="16" customWidth="1"/>
    <col min="22" max="22" width="15.33203125" customWidth="1"/>
    <col min="23" max="23" width="14.83203125" customWidth="1"/>
    <col min="24" max="24" width="15.6640625" customWidth="1"/>
    <col min="25" max="25" width="14.5" customWidth="1"/>
    <col min="26" max="26" width="10.33203125" bestFit="1" customWidth="1"/>
    <col min="27" max="27" width="9" bestFit="1" customWidth="1"/>
    <col min="28" max="28" width="5.1640625" bestFit="1" customWidth="1"/>
    <col min="29" max="29" width="6.5" customWidth="1"/>
    <col min="30" max="30" width="17.33203125" bestFit="1" customWidth="1"/>
    <col min="31" max="31" width="8.1640625" bestFit="1" customWidth="1"/>
    <col min="32" max="32" width="8.6640625" bestFit="1" customWidth="1"/>
    <col min="33" max="33" width="13" customWidth="1"/>
    <col min="34" max="34" width="8.6640625" bestFit="1" customWidth="1"/>
    <col min="35" max="35" width="11.1640625" customWidth="1"/>
    <col min="36" max="36" width="10.33203125" bestFit="1" customWidth="1"/>
    <col min="37" max="37" width="9" bestFit="1" customWidth="1"/>
    <col min="38" max="38" width="5.1640625" bestFit="1" customWidth="1"/>
    <col min="39" max="39" width="9.6640625" bestFit="1" customWidth="1"/>
    <col min="40" max="40" width="9.5" bestFit="1" customWidth="1"/>
  </cols>
  <sheetData>
    <row r="1" spans="2:42" ht="14" thickBot="1"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2"/>
      <c r="Y1" s="33"/>
      <c r="Z1" s="34"/>
      <c r="AA1" s="34"/>
      <c r="AB1" s="34"/>
      <c r="AC1" s="32"/>
      <c r="AD1" s="32"/>
      <c r="AE1" s="32"/>
      <c r="AF1" s="32"/>
      <c r="AG1" s="33"/>
      <c r="AH1" s="32"/>
      <c r="AI1" s="33"/>
      <c r="AJ1" s="34"/>
      <c r="AK1" s="34"/>
      <c r="AL1" s="34"/>
      <c r="AM1" s="34"/>
      <c r="AN1" s="34"/>
    </row>
    <row r="2" spans="2:42" ht="19" thickBot="1">
      <c r="B2" s="2" t="s">
        <v>73</v>
      </c>
      <c r="C2" s="3" t="s">
        <v>74</v>
      </c>
      <c r="D2" s="4" t="s">
        <v>75</v>
      </c>
      <c r="E2" s="5" t="s">
        <v>76</v>
      </c>
      <c r="F2" s="17"/>
      <c r="G2" s="2" t="s">
        <v>73</v>
      </c>
      <c r="H2" s="3" t="s">
        <v>74</v>
      </c>
      <c r="I2" s="4" t="s">
        <v>75</v>
      </c>
      <c r="J2" s="5" t="s">
        <v>76</v>
      </c>
      <c r="K2" s="6"/>
      <c r="L2" s="7" t="s">
        <v>73</v>
      </c>
      <c r="M2" s="8" t="s">
        <v>74</v>
      </c>
      <c r="N2" s="407" t="s">
        <v>77</v>
      </c>
      <c r="O2" s="408"/>
      <c r="P2" s="409"/>
      <c r="Q2" s="410" t="s">
        <v>78</v>
      </c>
      <c r="R2" s="411"/>
      <c r="S2" s="412"/>
      <c r="T2" s="137"/>
      <c r="U2" s="114" t="s">
        <v>75</v>
      </c>
      <c r="V2" s="113" t="s">
        <v>79</v>
      </c>
      <c r="W2" s="126" t="s">
        <v>80</v>
      </c>
      <c r="X2" s="32"/>
      <c r="Y2" s="39"/>
      <c r="Z2" s="39"/>
      <c r="AA2" s="39"/>
      <c r="AB2" s="38"/>
      <c r="AC2" s="38"/>
      <c r="AD2" s="38"/>
      <c r="AE2" s="38"/>
      <c r="AF2" s="34"/>
      <c r="AG2" s="39"/>
      <c r="AH2" s="39"/>
      <c r="AI2" s="39"/>
      <c r="AJ2" s="39"/>
      <c r="AK2" s="39"/>
      <c r="AL2" s="40"/>
      <c r="AM2" s="40"/>
      <c r="AN2" s="38"/>
      <c r="AO2" s="38"/>
      <c r="AP2" s="38"/>
    </row>
    <row r="3" spans="2:42" ht="17" thickBot="1">
      <c r="B3" s="9"/>
      <c r="C3" s="10"/>
      <c r="D3" s="11" t="s">
        <v>81</v>
      </c>
      <c r="E3" s="111" t="s">
        <v>81</v>
      </c>
      <c r="F3" s="17"/>
      <c r="G3" s="9"/>
      <c r="H3" s="10"/>
      <c r="I3" s="11" t="s">
        <v>81</v>
      </c>
      <c r="J3" s="111" t="s">
        <v>81</v>
      </c>
      <c r="K3" s="6"/>
      <c r="L3" s="12"/>
      <c r="M3" s="13"/>
      <c r="N3" s="89" t="s">
        <v>82</v>
      </c>
      <c r="O3" s="276" t="s">
        <v>83</v>
      </c>
      <c r="P3" s="276" t="s">
        <v>84</v>
      </c>
      <c r="Q3" s="92" t="s">
        <v>82</v>
      </c>
      <c r="R3" s="276" t="s">
        <v>83</v>
      </c>
      <c r="S3" s="92" t="s">
        <v>84</v>
      </c>
      <c r="T3" s="277"/>
      <c r="U3" s="278" t="s">
        <v>85</v>
      </c>
      <c r="V3" s="279" t="s">
        <v>85</v>
      </c>
      <c r="W3" s="280" t="s">
        <v>85</v>
      </c>
      <c r="X3" s="32"/>
      <c r="Y3" s="35"/>
      <c r="Z3" s="35"/>
      <c r="AA3" s="35"/>
      <c r="AB3" s="36"/>
      <c r="AC3" s="36"/>
      <c r="AD3" s="37"/>
      <c r="AF3" s="41"/>
      <c r="AG3" s="41"/>
      <c r="AH3" s="41"/>
      <c r="AJ3" s="41"/>
      <c r="AL3" s="42"/>
      <c r="AM3" s="42"/>
      <c r="AN3" s="43"/>
    </row>
    <row r="4" spans="2:42" ht="16">
      <c r="B4" s="63" t="s">
        <v>86</v>
      </c>
      <c r="C4" s="45"/>
      <c r="D4" s="46"/>
      <c r="E4" s="47"/>
      <c r="F4" s="17"/>
      <c r="G4" s="63" t="s">
        <v>86</v>
      </c>
      <c r="H4" s="45"/>
      <c r="I4" s="46"/>
      <c r="J4" s="47"/>
      <c r="K4" s="14"/>
      <c r="L4" s="63" t="s">
        <v>87</v>
      </c>
      <c r="M4" s="45"/>
      <c r="N4" s="90"/>
      <c r="O4" s="90"/>
      <c r="P4" s="90"/>
      <c r="Q4" s="90"/>
      <c r="R4" s="90"/>
      <c r="S4" s="121"/>
      <c r="T4" s="138"/>
      <c r="U4" s="112"/>
      <c r="V4" s="88"/>
      <c r="W4" s="127"/>
      <c r="X4" s="32"/>
      <c r="Y4" s="35"/>
      <c r="Z4" s="35"/>
      <c r="AA4" s="35"/>
      <c r="AB4" s="36"/>
      <c r="AC4" s="36"/>
      <c r="AD4" s="37"/>
      <c r="AF4" s="41"/>
      <c r="AG4" s="41"/>
      <c r="AH4" s="41"/>
      <c r="AJ4" s="41"/>
      <c r="AL4" s="42"/>
      <c r="AM4" s="42"/>
      <c r="AN4" s="43"/>
    </row>
    <row r="5" spans="2:42" ht="16">
      <c r="B5" s="52">
        <v>5</v>
      </c>
      <c r="C5" s="16" t="s">
        <v>154</v>
      </c>
      <c r="D5" s="54">
        <v>-2.7972375310746989</v>
      </c>
      <c r="E5" s="54">
        <v>-28.334061469719199</v>
      </c>
      <c r="F5" s="17"/>
      <c r="G5" s="52">
        <v>15</v>
      </c>
      <c r="H5" s="16" t="s">
        <v>159</v>
      </c>
      <c r="I5" s="54">
        <v>27.543952844154884</v>
      </c>
      <c r="J5" s="54">
        <v>24.292646108295735</v>
      </c>
      <c r="K5" s="15"/>
      <c r="L5" s="332">
        <v>45617</v>
      </c>
      <c r="M5" s="16" t="s">
        <v>163</v>
      </c>
      <c r="N5" s="91">
        <f>ABS($Q$9-Q5)</f>
        <v>0.91600000000000037</v>
      </c>
      <c r="O5" s="91">
        <f>ABS($R$9-R5)</f>
        <v>2.9870000000000019</v>
      </c>
      <c r="P5" s="91">
        <f>ABS($S$9-S5)</f>
        <v>6.899999999999995E-2</v>
      </c>
      <c r="Q5" s="100">
        <v>14.236000000000001</v>
      </c>
      <c r="R5" s="98">
        <v>49.487000000000002</v>
      </c>
      <c r="S5" s="98">
        <v>0.68200000000000005</v>
      </c>
      <c r="T5" s="109"/>
      <c r="U5" s="101">
        <v>6.081643916792026</v>
      </c>
      <c r="V5" s="99">
        <v>-27.231863735688908</v>
      </c>
      <c r="W5" s="128">
        <v>5.3490991999999995</v>
      </c>
      <c r="X5" s="32"/>
      <c r="Y5" s="35"/>
      <c r="Z5" s="35"/>
      <c r="AA5" s="35"/>
      <c r="AB5" s="35"/>
      <c r="AC5" s="36"/>
      <c r="AD5" s="36"/>
      <c r="AE5" s="37"/>
      <c r="AG5" s="41"/>
      <c r="AH5" s="41"/>
      <c r="AI5" s="41"/>
      <c r="AK5" s="41"/>
      <c r="AM5" s="42"/>
      <c r="AN5" s="42"/>
      <c r="AO5" s="43"/>
    </row>
    <row r="6" spans="2:42" ht="16">
      <c r="B6" s="52">
        <v>7</v>
      </c>
      <c r="C6" s="16" t="s">
        <v>155</v>
      </c>
      <c r="D6" s="54">
        <v>-2.7825671425283298</v>
      </c>
      <c r="E6" s="54">
        <v>-28.322679257843536</v>
      </c>
      <c r="F6" s="17"/>
      <c r="G6" s="52">
        <v>17</v>
      </c>
      <c r="H6" s="16" t="s">
        <v>160</v>
      </c>
      <c r="I6" s="54">
        <v>27.644092091205632</v>
      </c>
      <c r="J6" s="54">
        <v>24.449374497225783</v>
      </c>
      <c r="K6" s="15"/>
      <c r="L6" s="332">
        <v>45617</v>
      </c>
      <c r="M6" s="16" t="s">
        <v>164</v>
      </c>
      <c r="N6" s="91">
        <f>ABS($Q$9-Q6)</f>
        <v>0.99799999999999933</v>
      </c>
      <c r="O6" s="91">
        <f>ABS($R$9-R6)</f>
        <v>3.3470000000000013</v>
      </c>
      <c r="P6" s="91">
        <f>ABS($S$9-S6)</f>
        <v>4.8000000000000043E-2</v>
      </c>
      <c r="Q6" s="100">
        <v>14.318</v>
      </c>
      <c r="R6" s="98">
        <v>49.847000000000001</v>
      </c>
      <c r="S6" s="98">
        <v>0.70299999999999996</v>
      </c>
      <c r="T6" s="109"/>
      <c r="U6" s="101">
        <v>6.1323175289510798</v>
      </c>
      <c r="V6" s="99">
        <v>-27.198489090711242</v>
      </c>
      <c r="W6" s="128">
        <v>5.2325391999999997</v>
      </c>
      <c r="X6" s="32"/>
      <c r="Y6" s="35"/>
      <c r="Z6" s="35"/>
      <c r="AA6" s="35"/>
      <c r="AB6" s="35"/>
      <c r="AC6" s="36"/>
      <c r="AD6" s="36"/>
      <c r="AE6" s="37"/>
      <c r="AG6" s="41"/>
      <c r="AH6" s="41"/>
      <c r="AI6" s="41"/>
      <c r="AK6" s="41"/>
      <c r="AM6" s="42"/>
      <c r="AN6" s="42"/>
      <c r="AO6" s="43"/>
    </row>
    <row r="7" spans="2:42" ht="16">
      <c r="B7" s="52">
        <v>9</v>
      </c>
      <c r="C7" s="16" t="s">
        <v>156</v>
      </c>
      <c r="D7" s="54">
        <v>-2.8014049834929349</v>
      </c>
      <c r="E7" s="54">
        <v>-28.337809143087409</v>
      </c>
      <c r="F7" s="17"/>
      <c r="G7" s="52">
        <v>79</v>
      </c>
      <c r="H7" s="16" t="s">
        <v>161</v>
      </c>
      <c r="I7" s="54">
        <v>28.211325088856778</v>
      </c>
      <c r="J7" s="54">
        <v>24.346491034134871</v>
      </c>
      <c r="K7" s="15"/>
      <c r="L7" s="332">
        <v>45618</v>
      </c>
      <c r="M7" s="16" t="s">
        <v>165</v>
      </c>
      <c r="N7" s="91">
        <f>ABS($Q$9-Q7)</f>
        <v>0.89499999999999957</v>
      </c>
      <c r="O7" s="91">
        <f>ABS($R$9-R7)</f>
        <v>4.2010000000000005</v>
      </c>
      <c r="P7" s="91">
        <f>ABS($S$9-S7)</f>
        <v>3.9000000000000035E-2</v>
      </c>
      <c r="Q7" s="100">
        <v>14.215</v>
      </c>
      <c r="R7" s="98">
        <v>50.701000000000001</v>
      </c>
      <c r="S7" s="98">
        <v>0.71199999999999997</v>
      </c>
      <c r="T7" s="109"/>
      <c r="U7" s="101">
        <v>6.2444771113526754</v>
      </c>
      <c r="V7" s="99">
        <v>-27.173187661263263</v>
      </c>
      <c r="W7" s="128">
        <v>6.5823039999999988</v>
      </c>
      <c r="X7" s="32"/>
      <c r="Y7" s="35"/>
      <c r="Z7" s="35"/>
      <c r="AA7" s="35"/>
      <c r="AB7" s="35"/>
      <c r="AC7" s="36"/>
      <c r="AD7" s="36"/>
      <c r="AE7" s="37"/>
      <c r="AG7" s="41"/>
      <c r="AH7" s="41"/>
      <c r="AI7" s="41"/>
      <c r="AK7" s="41"/>
      <c r="AM7" s="42"/>
      <c r="AN7" s="42"/>
      <c r="AO7" s="43"/>
    </row>
    <row r="8" spans="2:42" ht="16">
      <c r="B8" s="52">
        <v>75</v>
      </c>
      <c r="C8" s="16" t="s">
        <v>157</v>
      </c>
      <c r="D8" s="54">
        <v>-2.9599074261879359</v>
      </c>
      <c r="E8" s="54">
        <v>-28.274365501603032</v>
      </c>
      <c r="F8" s="17"/>
      <c r="G8" s="52">
        <v>81</v>
      </c>
      <c r="H8" s="16" t="s">
        <v>162</v>
      </c>
      <c r="I8" s="54">
        <v>28.152982088073006</v>
      </c>
      <c r="J8" s="54">
        <v>24.357101824811053</v>
      </c>
      <c r="K8" s="15"/>
      <c r="L8" s="332">
        <v>45618</v>
      </c>
      <c r="M8" s="16" t="s">
        <v>166</v>
      </c>
      <c r="N8" s="91">
        <f>ABS($Q$9-Q8)</f>
        <v>0.72199999999999953</v>
      </c>
      <c r="O8" s="91">
        <f>ABS($R$9-R8)</f>
        <v>3.6069999999999993</v>
      </c>
      <c r="P8" s="91">
        <f>ABS($S$9-S8)</f>
        <v>3.3000000000000029E-2</v>
      </c>
      <c r="Q8" s="100">
        <v>14.042</v>
      </c>
      <c r="R8" s="98">
        <v>50.106999999999999</v>
      </c>
      <c r="S8" s="98">
        <v>0.71799999999999997</v>
      </c>
      <c r="T8" s="109"/>
      <c r="U8" s="101">
        <v>6.1971299243471352</v>
      </c>
      <c r="V8" s="99">
        <v>-27.172518119063941</v>
      </c>
      <c r="W8" s="128">
        <v>6.3748272000000004</v>
      </c>
      <c r="X8" s="32"/>
      <c r="Y8" s="35"/>
      <c r="Z8" s="35"/>
      <c r="AA8" s="35"/>
      <c r="AB8" s="35"/>
      <c r="AC8" s="36"/>
      <c r="AD8" s="36"/>
      <c r="AE8" s="37"/>
      <c r="AG8" s="41"/>
      <c r="AH8" s="41"/>
      <c r="AI8" s="41"/>
      <c r="AK8" s="41"/>
      <c r="AM8" s="42"/>
      <c r="AN8" s="42"/>
      <c r="AO8" s="43"/>
    </row>
    <row r="9" spans="2:42" ht="16">
      <c r="B9" s="52">
        <v>77</v>
      </c>
      <c r="C9" s="16" t="s">
        <v>158</v>
      </c>
      <c r="D9" s="54">
        <v>-3.0091469345003277</v>
      </c>
      <c r="E9" s="54">
        <v>-28.328064989576795</v>
      </c>
      <c r="F9" s="17"/>
      <c r="G9" s="53">
        <f>COUNT(G5:G8)</f>
        <v>4</v>
      </c>
      <c r="H9" s="49" t="s">
        <v>36</v>
      </c>
      <c r="I9" s="50">
        <f>AVERAGE(I5:I8)</f>
        <v>27.888088028072573</v>
      </c>
      <c r="J9" s="51">
        <f>AVERAGE(J5:J8)</f>
        <v>24.361403366116861</v>
      </c>
      <c r="K9" s="15"/>
      <c r="L9" s="19">
        <f>COUNT(N5:N8)</f>
        <v>4</v>
      </c>
      <c r="M9" s="94"/>
      <c r="N9" s="94"/>
      <c r="O9" s="95" t="s">
        <v>88</v>
      </c>
      <c r="P9" s="95"/>
      <c r="Q9" s="95">
        <v>13.32</v>
      </c>
      <c r="R9" s="133">
        <v>46.5</v>
      </c>
      <c r="S9" s="120">
        <v>0.751</v>
      </c>
      <c r="T9" s="132" t="s">
        <v>89</v>
      </c>
      <c r="U9" s="55">
        <v>5.94</v>
      </c>
      <c r="V9" s="56">
        <v>-26.98</v>
      </c>
      <c r="W9" s="122">
        <v>6.32</v>
      </c>
      <c r="X9" s="32"/>
      <c r="Y9" s="35"/>
      <c r="Z9" s="35"/>
      <c r="AA9" s="35"/>
      <c r="AB9" s="35"/>
      <c r="AC9" s="36"/>
      <c r="AD9" s="36"/>
      <c r="AE9" s="37"/>
      <c r="AG9" s="41"/>
      <c r="AH9" s="41"/>
      <c r="AI9" s="41"/>
      <c r="AK9" s="41"/>
      <c r="AM9" s="42"/>
      <c r="AN9" s="42"/>
      <c r="AO9" s="43"/>
    </row>
    <row r="10" spans="2:42" ht="17" thickBot="1">
      <c r="B10" s="48">
        <f>COUNT(B5:B9)</f>
        <v>5</v>
      </c>
      <c r="C10" s="49" t="s">
        <v>36</v>
      </c>
      <c r="D10" s="50">
        <f>AVERAGE(D5:D9)</f>
        <v>-2.8700528035568453</v>
      </c>
      <c r="E10" s="51">
        <f>AVERAGE(E5:E9)</f>
        <v>-28.319396072365993</v>
      </c>
      <c r="F10" s="17"/>
      <c r="G10" s="48"/>
      <c r="H10" s="29" t="s">
        <v>90</v>
      </c>
      <c r="I10" s="30">
        <f>STDEV(I5:I8)</f>
        <v>0.34283820406792631</v>
      </c>
      <c r="J10" s="31">
        <f>STDEV(J5:J8)</f>
        <v>6.508292483288948E-2</v>
      </c>
      <c r="K10" s="15"/>
      <c r="L10" s="19"/>
      <c r="M10" s="94"/>
      <c r="N10" s="94"/>
      <c r="O10" s="96" t="s">
        <v>91</v>
      </c>
      <c r="P10" s="96"/>
      <c r="Q10" s="96">
        <f>AVERAGE(Q5:Q8)</f>
        <v>14.202750000000002</v>
      </c>
      <c r="R10" s="134">
        <f>AVERAGE(R5:R8)</f>
        <v>50.035499999999999</v>
      </c>
      <c r="S10" s="134">
        <f>AVERAGE(S5:S8)</f>
        <v>0.70374999999999999</v>
      </c>
      <c r="T10" s="129" t="s">
        <v>36</v>
      </c>
      <c r="U10" s="20">
        <f>AVERAGE(U5:U8)</f>
        <v>6.1638921203607291</v>
      </c>
      <c r="V10" s="21">
        <f>AVERAGE(V5:V8)</f>
        <v>-27.19401465168184</v>
      </c>
      <c r="W10" s="123">
        <f>AVERAGE(W5:W8)</f>
        <v>5.8846923999999987</v>
      </c>
      <c r="X10" s="32"/>
      <c r="Y10" s="35"/>
      <c r="Z10" s="35"/>
      <c r="AA10" s="35"/>
      <c r="AB10" s="35"/>
      <c r="AC10" s="36"/>
      <c r="AD10" s="36"/>
      <c r="AE10" s="37"/>
      <c r="AG10" s="41"/>
      <c r="AH10" s="41"/>
      <c r="AI10" s="41"/>
      <c r="AK10" s="41"/>
      <c r="AM10" s="42"/>
      <c r="AN10" s="42"/>
      <c r="AO10" s="43"/>
    </row>
    <row r="11" spans="2:42" ht="19" thickBot="1">
      <c r="B11" s="48"/>
      <c r="C11" s="29" t="s">
        <v>90</v>
      </c>
      <c r="D11" s="30">
        <f>STDEV(D5:D9)</f>
        <v>0.10617127490860097</v>
      </c>
      <c r="E11" s="31">
        <f>STDEV(E5:E9)</f>
        <v>2.5825359574674651E-2</v>
      </c>
      <c r="F11" s="17"/>
      <c r="G11" s="103"/>
      <c r="H11" s="104" t="s">
        <v>92</v>
      </c>
      <c r="I11" s="330">
        <v>27.89</v>
      </c>
      <c r="J11" s="105"/>
      <c r="K11" s="15"/>
      <c r="L11" s="19"/>
      <c r="M11" s="94"/>
      <c r="N11" s="94"/>
      <c r="O11" s="96" t="s">
        <v>93</v>
      </c>
      <c r="P11" s="96"/>
      <c r="Q11" s="96">
        <f>STDEV(Q5:Q8)</f>
        <v>0.11601544437415795</v>
      </c>
      <c r="R11" s="134">
        <f>STDEV(R5:R8)</f>
        <v>0.51133387657511276</v>
      </c>
      <c r="S11" s="134">
        <f>STDEV(S5:S8)</f>
        <v>1.5755951256588695E-2</v>
      </c>
      <c r="T11" s="129" t="s">
        <v>94</v>
      </c>
      <c r="U11" s="20">
        <f>STDEV(U5:U8)</f>
        <v>7.1555140043596061E-2</v>
      </c>
      <c r="V11" s="21">
        <f>STDEV(V5:V8)</f>
        <v>2.7978790832162977E-2</v>
      </c>
      <c r="W11" s="123">
        <f>STDEV(W5:W8)</f>
        <v>0.69259366124304267</v>
      </c>
      <c r="X11" s="32"/>
      <c r="Y11" s="35"/>
      <c r="Z11" s="35"/>
      <c r="AA11" s="35"/>
      <c r="AB11" s="35"/>
      <c r="AC11" s="36"/>
      <c r="AD11" s="36"/>
      <c r="AE11" s="37"/>
      <c r="AG11" s="41"/>
      <c r="AH11" s="41"/>
      <c r="AI11" s="41"/>
      <c r="AK11" s="41"/>
      <c r="AM11" s="42"/>
      <c r="AN11" s="42"/>
      <c r="AO11" s="43"/>
    </row>
    <row r="12" spans="2:42" ht="19" thickBot="1">
      <c r="B12" s="103"/>
      <c r="C12" s="104" t="s">
        <v>92</v>
      </c>
      <c r="D12" s="330">
        <v>-2.87</v>
      </c>
      <c r="E12" s="105"/>
      <c r="F12" s="17"/>
      <c r="G12" s="106"/>
      <c r="H12" s="107" t="s">
        <v>95</v>
      </c>
      <c r="I12" s="108"/>
      <c r="J12" s="331">
        <v>24.36</v>
      </c>
      <c r="K12" s="15"/>
      <c r="L12" s="19"/>
      <c r="M12" s="94"/>
      <c r="N12" s="94"/>
      <c r="O12" s="97" t="s">
        <v>96</v>
      </c>
      <c r="P12" s="97"/>
      <c r="Q12" s="97">
        <f>AVERAGE(N5:N8)</f>
        <v>0.8827499999999997</v>
      </c>
      <c r="R12" s="135">
        <f>AVERAGE(O5:O8)</f>
        <v>3.5355000000000008</v>
      </c>
      <c r="S12" s="135">
        <f>AVERAGE(P5:P8)</f>
        <v>4.7250000000000014E-2</v>
      </c>
      <c r="T12" s="130" t="s">
        <v>41</v>
      </c>
      <c r="U12" s="22">
        <f>U9+(2*0.2)</f>
        <v>6.3400000000000007</v>
      </c>
      <c r="V12" s="23">
        <f>V9+(2*0.15)</f>
        <v>-26.68</v>
      </c>
      <c r="W12" s="124">
        <f>W9+(2*0.8)</f>
        <v>7.92</v>
      </c>
      <c r="X12" s="32"/>
      <c r="Y12" s="35"/>
      <c r="Z12" s="35"/>
      <c r="AA12" s="35"/>
      <c r="AB12" s="35"/>
      <c r="AC12" s="36"/>
      <c r="AD12" s="36"/>
      <c r="AE12" s="37"/>
      <c r="AG12" s="41"/>
      <c r="AH12" s="41"/>
      <c r="AI12" s="41"/>
      <c r="AK12" s="41"/>
      <c r="AM12" s="42"/>
      <c r="AN12" s="42"/>
      <c r="AO12" s="43"/>
    </row>
    <row r="13" spans="2:42" ht="19" thickBot="1">
      <c r="B13" s="106"/>
      <c r="C13" s="107" t="s">
        <v>95</v>
      </c>
      <c r="D13" s="108"/>
      <c r="E13" s="331">
        <v>-28.32</v>
      </c>
      <c r="F13" s="17"/>
      <c r="I13" s="44"/>
      <c r="K13" s="15"/>
      <c r="L13" s="24"/>
      <c r="M13" s="93"/>
      <c r="N13" s="93"/>
      <c r="O13" s="110" t="s">
        <v>97</v>
      </c>
      <c r="P13" s="110"/>
      <c r="Q13" s="110">
        <f>Q12/Q9*100</f>
        <v>6.6272522522522497</v>
      </c>
      <c r="R13" s="136">
        <f>R12/R9*100</f>
        <v>7.6032258064516149</v>
      </c>
      <c r="S13" s="136">
        <f>S12/S9*100</f>
        <v>6.2916111850865528</v>
      </c>
      <c r="T13" s="131" t="s">
        <v>42</v>
      </c>
      <c r="U13" s="25">
        <f>U9-(2*0.2)</f>
        <v>5.54</v>
      </c>
      <c r="V13" s="26">
        <f>V9-(2*0.15)</f>
        <v>-27.28</v>
      </c>
      <c r="W13" s="125">
        <f>W9-(2*0.8)</f>
        <v>4.7200000000000006</v>
      </c>
      <c r="X13" s="32"/>
      <c r="Y13" s="35"/>
      <c r="Z13" s="35"/>
      <c r="AA13" s="35"/>
      <c r="AB13" s="35"/>
      <c r="AC13" s="36"/>
      <c r="AD13" s="36"/>
      <c r="AE13" s="37"/>
      <c r="AG13" s="41"/>
      <c r="AH13" s="41"/>
      <c r="AI13" s="41"/>
      <c r="AK13" s="41"/>
      <c r="AM13" s="42"/>
      <c r="AN13" s="42"/>
      <c r="AO13" s="43"/>
    </row>
    <row r="14" spans="2:42" ht="17" thickBot="1">
      <c r="F14" s="17"/>
      <c r="I14" s="44"/>
      <c r="K14" s="15"/>
      <c r="L14" s="27"/>
      <c r="M14" s="27"/>
      <c r="N14" s="27"/>
      <c r="O14" s="27"/>
      <c r="P14" s="27"/>
      <c r="Q14" s="27"/>
      <c r="R14" s="27"/>
      <c r="S14" s="27"/>
      <c r="X14" s="32"/>
      <c r="Y14" s="35"/>
      <c r="Z14" s="35"/>
      <c r="AA14" s="35"/>
      <c r="AB14" s="35"/>
      <c r="AC14" s="36"/>
      <c r="AD14" s="36"/>
      <c r="AE14" s="37"/>
      <c r="AG14" s="41"/>
      <c r="AH14" s="41"/>
      <c r="AI14" s="41"/>
      <c r="AK14" s="41"/>
      <c r="AM14" s="42"/>
      <c r="AN14" s="42"/>
      <c r="AO14" s="43"/>
    </row>
    <row r="15" spans="2:42" ht="19" thickBot="1">
      <c r="F15" s="17"/>
      <c r="G15" s="2" t="s">
        <v>73</v>
      </c>
      <c r="H15" s="3" t="s">
        <v>74</v>
      </c>
      <c r="I15" s="117" t="s">
        <v>80</v>
      </c>
      <c r="K15" s="15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8"/>
      <c r="W15" s="28"/>
      <c r="X15" s="32"/>
      <c r="Y15" s="35"/>
      <c r="Z15" s="35"/>
      <c r="AA15" s="35"/>
      <c r="AB15" s="35"/>
      <c r="AC15" s="36"/>
      <c r="AD15" s="36"/>
      <c r="AE15" s="37"/>
      <c r="AG15" s="41"/>
      <c r="AH15" s="41"/>
      <c r="AI15" s="41"/>
      <c r="AK15" s="41"/>
      <c r="AM15" s="42"/>
      <c r="AN15" s="42"/>
      <c r="AO15" s="43"/>
    </row>
    <row r="16" spans="2:42" ht="19" thickBot="1">
      <c r="B16" s="2" t="s">
        <v>73</v>
      </c>
      <c r="C16" s="3" t="s">
        <v>74</v>
      </c>
      <c r="D16" s="117" t="s">
        <v>80</v>
      </c>
      <c r="F16" s="17"/>
      <c r="G16" s="9"/>
      <c r="H16" s="10"/>
      <c r="I16" s="118" t="s">
        <v>81</v>
      </c>
      <c r="K16" s="15"/>
      <c r="U16" s="44"/>
      <c r="V16" s="44"/>
      <c r="W16" s="44"/>
      <c r="X16" s="32"/>
      <c r="Y16" s="35"/>
      <c r="Z16" s="35"/>
      <c r="AA16" s="35"/>
      <c r="AB16" s="35"/>
      <c r="AC16" s="36"/>
      <c r="AD16" s="36"/>
      <c r="AE16" s="37"/>
      <c r="AG16" s="41"/>
      <c r="AH16" s="41"/>
      <c r="AI16" s="41"/>
      <c r="AK16" s="41"/>
      <c r="AM16" s="42"/>
      <c r="AN16" s="42"/>
      <c r="AO16" s="43"/>
    </row>
    <row r="17" spans="2:41" ht="17" thickBot="1">
      <c r="B17" s="9"/>
      <c r="C17" s="10"/>
      <c r="D17" s="118" t="s">
        <v>81</v>
      </c>
      <c r="F17" s="17"/>
      <c r="G17" s="63" t="s">
        <v>98</v>
      </c>
      <c r="H17" s="45"/>
      <c r="I17" s="119"/>
      <c r="K17" s="15"/>
      <c r="U17" s="44"/>
      <c r="V17" s="44"/>
      <c r="W17" s="44"/>
      <c r="X17" s="32"/>
      <c r="Y17" s="35"/>
      <c r="Z17" s="35"/>
      <c r="AA17" s="35"/>
      <c r="AB17" s="35"/>
      <c r="AC17" s="36"/>
      <c r="AD17" s="36"/>
      <c r="AE17" s="37"/>
      <c r="AG17" s="41"/>
      <c r="AH17" s="41"/>
      <c r="AI17" s="41"/>
      <c r="AK17" s="41"/>
      <c r="AM17" s="42"/>
      <c r="AN17" s="42"/>
      <c r="AO17" s="43"/>
    </row>
    <row r="18" spans="2:41" ht="16">
      <c r="B18" s="63" t="s">
        <v>98</v>
      </c>
      <c r="C18" s="45"/>
      <c r="D18" s="119"/>
      <c r="F18" s="17"/>
      <c r="G18" s="52">
        <v>23</v>
      </c>
      <c r="H18" s="16" t="s">
        <v>171</v>
      </c>
      <c r="I18" s="54">
        <v>5.4132071999999987</v>
      </c>
      <c r="K18" s="15"/>
      <c r="U18" s="44"/>
      <c r="V18" s="44"/>
      <c r="W18" s="44"/>
      <c r="X18" s="32"/>
      <c r="Y18" s="35"/>
      <c r="Z18" s="35"/>
      <c r="AA18" s="35"/>
      <c r="AB18" s="35"/>
      <c r="AC18" s="36"/>
      <c r="AD18" s="36"/>
      <c r="AE18" s="37"/>
      <c r="AG18" s="41"/>
      <c r="AH18" s="41"/>
      <c r="AI18" s="41"/>
      <c r="AK18" s="41"/>
      <c r="AM18" s="42"/>
      <c r="AN18" s="42"/>
      <c r="AO18" s="43"/>
    </row>
    <row r="19" spans="2:41" ht="16">
      <c r="B19" s="52">
        <v>19</v>
      </c>
      <c r="C19" s="16" t="s">
        <v>167</v>
      </c>
      <c r="D19" s="54">
        <v>17.564587200000002</v>
      </c>
      <c r="F19" s="17"/>
      <c r="G19" s="52">
        <v>25</v>
      </c>
      <c r="H19" s="16" t="s">
        <v>172</v>
      </c>
      <c r="I19" s="54">
        <v>5.4574999999999996</v>
      </c>
      <c r="K19" s="15"/>
      <c r="U19" s="44"/>
      <c r="V19" s="44"/>
      <c r="W19" s="44"/>
      <c r="X19" s="32"/>
      <c r="Y19" s="35"/>
      <c r="Z19" s="35"/>
      <c r="AA19" s="35"/>
      <c r="AB19" s="35"/>
      <c r="AC19" s="36"/>
      <c r="AD19" s="36"/>
      <c r="AE19" s="37"/>
      <c r="AG19" s="41"/>
      <c r="AH19" s="41"/>
      <c r="AI19" s="41"/>
      <c r="AK19" s="41"/>
      <c r="AM19" s="42"/>
      <c r="AN19" s="42"/>
      <c r="AO19" s="43"/>
    </row>
    <row r="20" spans="2:41" ht="16">
      <c r="B20" s="52">
        <v>21</v>
      </c>
      <c r="C20" s="16" t="s">
        <v>168</v>
      </c>
      <c r="D20" s="54">
        <v>17.529619199999999</v>
      </c>
      <c r="F20" s="17"/>
      <c r="G20" s="52">
        <v>27</v>
      </c>
      <c r="H20" s="16" t="s">
        <v>173</v>
      </c>
      <c r="I20" s="54">
        <v>5.4132071999999987</v>
      </c>
      <c r="K20" s="15"/>
      <c r="U20" s="44"/>
      <c r="V20" s="44"/>
      <c r="W20" s="44"/>
      <c r="X20" s="32"/>
      <c r="Y20" s="35"/>
      <c r="Z20" s="35"/>
      <c r="AA20" s="35"/>
      <c r="AB20" s="35"/>
      <c r="AC20" s="36"/>
      <c r="AD20" s="36"/>
      <c r="AE20" s="37"/>
      <c r="AG20" s="41"/>
      <c r="AH20" s="41"/>
      <c r="AI20" s="41"/>
      <c r="AK20" s="41"/>
      <c r="AM20" s="42"/>
      <c r="AN20" s="42"/>
      <c r="AO20" s="43"/>
    </row>
    <row r="21" spans="2:41" ht="16">
      <c r="B21" s="52">
        <v>87</v>
      </c>
      <c r="C21" s="16" t="s">
        <v>169</v>
      </c>
      <c r="D21" s="54">
        <v>18.382838399999997</v>
      </c>
      <c r="F21" s="17"/>
      <c r="G21" s="52">
        <v>91</v>
      </c>
      <c r="H21" s="16" t="s">
        <v>174</v>
      </c>
      <c r="I21" s="54">
        <v>6.9494680000000013</v>
      </c>
      <c r="K21" s="15"/>
      <c r="U21" s="44"/>
      <c r="V21" s="44"/>
      <c r="W21" s="44"/>
      <c r="X21" s="32"/>
      <c r="Y21" s="35"/>
      <c r="Z21" s="35"/>
      <c r="AA21" s="35"/>
      <c r="AB21" s="35"/>
      <c r="AC21" s="36"/>
      <c r="AD21" s="36"/>
      <c r="AE21" s="37"/>
      <c r="AG21" s="41"/>
      <c r="AH21" s="41"/>
      <c r="AI21" s="41"/>
      <c r="AK21" s="41"/>
      <c r="AM21" s="42"/>
      <c r="AN21" s="42"/>
      <c r="AO21" s="43"/>
    </row>
    <row r="22" spans="2:41" ht="16">
      <c r="B22" s="52">
        <v>89</v>
      </c>
      <c r="C22" s="16" t="s">
        <v>170</v>
      </c>
      <c r="D22" s="54">
        <v>18.441118400000001</v>
      </c>
      <c r="F22" s="17"/>
      <c r="G22" s="52">
        <v>93</v>
      </c>
      <c r="H22" s="16" t="s">
        <v>175</v>
      </c>
      <c r="I22" s="54">
        <v>6.0158223999999993</v>
      </c>
      <c r="K22" s="15"/>
      <c r="U22" s="44"/>
      <c r="V22" s="44"/>
      <c r="W22" s="44"/>
      <c r="X22" s="32"/>
      <c r="Y22" s="35"/>
      <c r="Z22" s="35"/>
      <c r="AA22" s="35"/>
      <c r="AB22" s="35"/>
      <c r="AC22" s="36"/>
      <c r="AD22" s="36"/>
      <c r="AE22" s="37"/>
      <c r="AG22" s="41"/>
      <c r="AH22" s="41"/>
      <c r="AI22" s="41"/>
      <c r="AK22" s="41"/>
      <c r="AM22" s="42"/>
      <c r="AN22" s="42"/>
      <c r="AO22" s="43"/>
    </row>
    <row r="23" spans="2:41" ht="16">
      <c r="B23" s="48">
        <f>COUNT(B19:B22)</f>
        <v>4</v>
      </c>
      <c r="C23" s="49" t="s">
        <v>36</v>
      </c>
      <c r="D23" s="115">
        <f>AVERAGE(D19:D22)</f>
        <v>17.979540800000002</v>
      </c>
      <c r="F23" s="17"/>
      <c r="G23" s="53">
        <f>COUNT(G18:G22)</f>
        <v>5</v>
      </c>
      <c r="H23" s="49" t="s">
        <v>36</v>
      </c>
      <c r="I23" s="115">
        <f>AVERAGE(I18:I22)</f>
        <v>5.849840959999999</v>
      </c>
      <c r="K23" s="15"/>
      <c r="U23" s="44"/>
      <c r="V23" s="44"/>
      <c r="W23" s="44"/>
      <c r="X23" s="32"/>
      <c r="Y23" s="35"/>
      <c r="Z23" s="35"/>
      <c r="AA23" s="35"/>
      <c r="AB23" s="35"/>
      <c r="AC23" s="36"/>
      <c r="AD23" s="36"/>
      <c r="AE23" s="37"/>
      <c r="AG23" s="41"/>
      <c r="AH23" s="41"/>
      <c r="AI23" s="41"/>
      <c r="AK23" s="41"/>
      <c r="AM23" s="42"/>
      <c r="AN23" s="42"/>
      <c r="AO23" s="43"/>
    </row>
    <row r="24" spans="2:41" ht="17" thickBot="1">
      <c r="B24" s="48"/>
      <c r="C24" s="29" t="s">
        <v>90</v>
      </c>
      <c r="D24" s="116">
        <f>STDEV(D19:D22)</f>
        <v>0.50010624580750751</v>
      </c>
      <c r="F24" s="17"/>
      <c r="G24" s="48"/>
      <c r="H24" s="29" t="s">
        <v>90</v>
      </c>
      <c r="I24" s="116">
        <f>STDEV(I18:I22)</f>
        <v>0.66557474695951413</v>
      </c>
      <c r="K24" s="15"/>
      <c r="U24" s="44"/>
      <c r="V24" s="44"/>
      <c r="W24" s="44"/>
      <c r="X24" s="32"/>
      <c r="Y24" s="35"/>
      <c r="Z24" s="35"/>
      <c r="AA24" s="35"/>
      <c r="AB24" s="35"/>
      <c r="AC24" s="35"/>
      <c r="AD24" s="35"/>
      <c r="AE24" s="36"/>
      <c r="AF24" s="36"/>
      <c r="AG24" s="37"/>
    </row>
    <row r="25" spans="2:41" ht="19" thickBot="1">
      <c r="B25" s="103"/>
      <c r="C25" s="107" t="s">
        <v>99</v>
      </c>
      <c r="D25" s="329">
        <v>17.98</v>
      </c>
      <c r="F25" s="17"/>
      <c r="G25" s="103"/>
      <c r="H25" s="107" t="s">
        <v>99</v>
      </c>
      <c r="I25" s="329">
        <v>5.85</v>
      </c>
      <c r="K25" s="15"/>
      <c r="U25" s="44"/>
      <c r="V25" s="44"/>
      <c r="W25" s="44"/>
      <c r="X25" s="32"/>
      <c r="Y25" s="35"/>
      <c r="Z25" s="35"/>
      <c r="AA25" s="35"/>
      <c r="AB25" s="35"/>
      <c r="AC25" s="35"/>
      <c r="AD25" s="35"/>
      <c r="AE25" s="36"/>
      <c r="AF25" s="36"/>
      <c r="AG25" s="37"/>
    </row>
    <row r="26" spans="2:41" ht="17" thickBot="1">
      <c r="B26" s="106"/>
      <c r="C26" s="107"/>
      <c r="D26" s="108"/>
      <c r="F26" s="17"/>
      <c r="G26" s="106"/>
      <c r="H26" s="107"/>
      <c r="I26" s="108"/>
      <c r="K26" s="15"/>
      <c r="U26" s="44"/>
      <c r="V26" s="44"/>
      <c r="W26" s="44"/>
      <c r="X26" s="32"/>
      <c r="Y26" s="35"/>
      <c r="Z26" s="41"/>
      <c r="AA26" s="41"/>
      <c r="AB26" s="41"/>
      <c r="AC26" s="41"/>
      <c r="AD26" s="41"/>
      <c r="AE26" s="41"/>
      <c r="AF26" s="42"/>
      <c r="AG26" s="42"/>
    </row>
    <row r="27" spans="2:41" ht="16">
      <c r="F27" s="17"/>
      <c r="I27" s="44"/>
      <c r="K27" s="15"/>
      <c r="U27" s="44"/>
      <c r="V27" s="44"/>
      <c r="W27" s="44"/>
      <c r="X27" s="32"/>
      <c r="Y27" s="35"/>
      <c r="Z27" s="41"/>
      <c r="AA27" s="41"/>
      <c r="AB27" s="41"/>
      <c r="AC27" s="41"/>
      <c r="AD27" s="41"/>
      <c r="AE27" s="41"/>
      <c r="AF27" s="42"/>
      <c r="AG27" s="42"/>
    </row>
    <row r="28" spans="2:41" ht="16">
      <c r="F28" s="17"/>
      <c r="I28" s="44"/>
      <c r="K28" s="15"/>
      <c r="U28" s="44"/>
      <c r="V28" s="44"/>
      <c r="W28" s="44"/>
      <c r="X28" s="32"/>
      <c r="Y28" s="35"/>
      <c r="Z28" s="41"/>
      <c r="AA28" s="41"/>
      <c r="AB28" s="41"/>
      <c r="AC28" s="41"/>
      <c r="AD28" s="41"/>
      <c r="AE28" s="41"/>
      <c r="AF28" s="42"/>
      <c r="AG28" s="42"/>
    </row>
    <row r="29" spans="2:41" ht="16">
      <c r="F29" s="17"/>
      <c r="I29" s="44"/>
      <c r="K29" s="15"/>
      <c r="U29" s="44"/>
      <c r="V29" s="44"/>
      <c r="W29" s="44"/>
      <c r="X29" s="32"/>
      <c r="Y29" s="35"/>
      <c r="Z29" s="41"/>
      <c r="AA29" s="41"/>
      <c r="AB29" s="41"/>
      <c r="AC29" s="41"/>
      <c r="AD29" s="41"/>
      <c r="AE29" s="41"/>
      <c r="AF29" s="42"/>
      <c r="AG29" s="42"/>
    </row>
    <row r="30" spans="2:41" ht="16">
      <c r="F30" s="17"/>
      <c r="I30" s="44"/>
      <c r="K30" s="15"/>
      <c r="U30" s="44"/>
      <c r="V30" s="44"/>
      <c r="W30" s="44"/>
      <c r="X30" s="32"/>
      <c r="Y30" s="35"/>
      <c r="Z30" s="41"/>
      <c r="AA30" s="41"/>
      <c r="AB30" s="41"/>
      <c r="AC30" s="41"/>
      <c r="AD30" s="41"/>
      <c r="AE30" s="41"/>
      <c r="AF30" s="42"/>
      <c r="AG30" s="42"/>
    </row>
    <row r="31" spans="2:41" ht="16">
      <c r="F31" s="17"/>
      <c r="I31" s="44"/>
      <c r="K31" s="15"/>
      <c r="U31" s="44"/>
      <c r="V31" s="44"/>
      <c r="W31" s="44"/>
      <c r="X31" s="32"/>
      <c r="Y31" s="35"/>
      <c r="Z31" s="41"/>
      <c r="AA31" s="41"/>
      <c r="AB31" s="41"/>
      <c r="AC31" s="41"/>
      <c r="AD31" s="41"/>
      <c r="AE31" s="41"/>
      <c r="AF31" s="42"/>
      <c r="AG31" s="42"/>
    </row>
    <row r="32" spans="2:41" ht="16">
      <c r="F32" s="17"/>
      <c r="I32" s="44"/>
      <c r="K32" s="15"/>
      <c r="U32" s="44"/>
      <c r="V32" s="44"/>
      <c r="W32" s="44"/>
      <c r="X32" s="32"/>
      <c r="Y32" s="35"/>
      <c r="Z32" s="41"/>
      <c r="AA32" s="41"/>
      <c r="AB32" s="41"/>
      <c r="AC32" s="41"/>
      <c r="AD32" s="41"/>
      <c r="AE32" s="41"/>
      <c r="AF32" s="42"/>
      <c r="AG32" s="42"/>
    </row>
    <row r="33" spans="6:34" ht="16">
      <c r="F33" s="17"/>
      <c r="I33" s="44"/>
      <c r="K33" s="15"/>
      <c r="X33" s="32"/>
      <c r="Y33" s="35"/>
      <c r="Z33" s="41"/>
      <c r="AA33" s="41"/>
      <c r="AB33" s="41"/>
      <c r="AC33" s="41"/>
      <c r="AD33" s="41"/>
      <c r="AE33" s="41"/>
      <c r="AF33" s="42"/>
      <c r="AG33" s="42"/>
    </row>
    <row r="34" spans="6:34" ht="16">
      <c r="I34" s="44"/>
      <c r="K34" s="15"/>
      <c r="X34" s="32"/>
      <c r="Y34" s="35"/>
      <c r="Z34" s="41"/>
      <c r="AA34" s="41"/>
      <c r="AB34" s="41"/>
      <c r="AC34" s="41"/>
      <c r="AD34" s="41"/>
      <c r="AE34" s="41"/>
      <c r="AF34" s="42"/>
      <c r="AG34" s="42"/>
      <c r="AH34" s="43"/>
    </row>
    <row r="35" spans="6:34" ht="16">
      <c r="I35" s="44"/>
      <c r="K35" s="15"/>
      <c r="X35" s="32"/>
      <c r="Y35" s="35"/>
    </row>
    <row r="36" spans="6:34" ht="16">
      <c r="I36" s="44"/>
      <c r="K36" s="15"/>
      <c r="X36" s="32"/>
      <c r="Y36" s="35"/>
    </row>
    <row r="37" spans="6:34" ht="16">
      <c r="I37" s="44"/>
      <c r="K37" s="15"/>
      <c r="X37" s="32"/>
      <c r="Y37" s="35"/>
    </row>
    <row r="38" spans="6:34" ht="16">
      <c r="I38" s="44"/>
      <c r="K38" s="15"/>
      <c r="X38" s="32"/>
      <c r="Y38" s="35"/>
      <c r="Z38" s="39"/>
      <c r="AA38" s="39"/>
      <c r="AB38" s="38"/>
      <c r="AC38" s="38"/>
      <c r="AD38" s="38"/>
      <c r="AE38" s="38"/>
      <c r="AF38" s="38"/>
      <c r="AG38" s="38"/>
      <c r="AH38" s="38"/>
    </row>
    <row r="39" spans="6:34" ht="16">
      <c r="F39" s="17"/>
      <c r="I39" s="44"/>
      <c r="K39" s="15"/>
      <c r="X39" s="32"/>
      <c r="Y39" s="35"/>
      <c r="Z39" s="39"/>
      <c r="AA39" s="39"/>
      <c r="AB39" s="38"/>
      <c r="AC39" s="38"/>
      <c r="AD39" s="38"/>
      <c r="AE39" s="38"/>
      <c r="AF39" s="38"/>
      <c r="AG39" s="38"/>
      <c r="AH39" s="38"/>
    </row>
    <row r="40" spans="6:34" ht="16">
      <c r="F40" s="17"/>
      <c r="I40" s="44"/>
      <c r="K40" s="15"/>
      <c r="X40" s="32"/>
      <c r="Y40" s="35"/>
    </row>
    <row r="41" spans="6:34" ht="16">
      <c r="F41" s="17"/>
      <c r="I41" s="44"/>
      <c r="K41" s="15"/>
      <c r="X41" s="32"/>
      <c r="Y41" s="35"/>
    </row>
    <row r="42" spans="6:34" ht="16">
      <c r="F42" s="17"/>
      <c r="I42" s="44"/>
      <c r="K42" s="15"/>
      <c r="X42" s="32"/>
      <c r="Y42" s="35"/>
    </row>
    <row r="43" spans="6:34" ht="16">
      <c r="F43" s="17"/>
      <c r="I43" s="44"/>
      <c r="K43" s="15"/>
      <c r="X43" s="32"/>
      <c r="Y43" s="35"/>
    </row>
    <row r="44" spans="6:34" ht="16">
      <c r="F44" s="17"/>
      <c r="I44" s="44"/>
      <c r="K44" s="15"/>
      <c r="X44" s="32"/>
      <c r="Y44" s="35"/>
    </row>
    <row r="45" spans="6:34" ht="16">
      <c r="F45" s="17"/>
      <c r="I45" s="44"/>
      <c r="K45" s="15"/>
      <c r="X45" s="32"/>
      <c r="Y45" s="35"/>
    </row>
    <row r="46" spans="6:34" ht="16">
      <c r="F46" s="17"/>
      <c r="I46" s="44"/>
      <c r="K46" s="15"/>
      <c r="X46" s="32"/>
      <c r="Y46" s="35"/>
    </row>
    <row r="47" spans="6:34" ht="16">
      <c r="F47" s="17"/>
      <c r="I47" s="44"/>
      <c r="K47" s="15"/>
      <c r="X47" s="32"/>
      <c r="Y47" s="35"/>
    </row>
    <row r="48" spans="6:34" ht="16">
      <c r="F48" s="17"/>
      <c r="I48" s="44"/>
      <c r="K48" s="15"/>
      <c r="X48" s="32"/>
      <c r="Y48" s="35"/>
    </row>
    <row r="49" spans="6:34" ht="16">
      <c r="F49" s="17"/>
      <c r="I49" s="44"/>
      <c r="K49" s="15"/>
      <c r="X49" s="32"/>
      <c r="Y49" s="35"/>
    </row>
    <row r="50" spans="6:34" ht="16">
      <c r="F50" s="17"/>
      <c r="I50" s="44"/>
      <c r="K50" s="15"/>
      <c r="X50" s="32"/>
      <c r="Y50" s="35"/>
    </row>
    <row r="51" spans="6:34" ht="16">
      <c r="F51" s="17"/>
      <c r="I51" s="44"/>
      <c r="K51" s="15"/>
      <c r="X51" s="32"/>
      <c r="Y51" s="35"/>
    </row>
    <row r="52" spans="6:34" ht="16">
      <c r="F52" s="17"/>
      <c r="I52" s="44"/>
      <c r="K52" s="15"/>
      <c r="X52" s="32"/>
      <c r="Y52" s="35"/>
    </row>
    <row r="53" spans="6:34" ht="16">
      <c r="F53" s="17"/>
      <c r="I53" s="44"/>
      <c r="K53" s="15"/>
      <c r="X53" s="32"/>
      <c r="Y53" s="35"/>
    </row>
    <row r="54" spans="6:34" ht="16">
      <c r="F54" s="17"/>
      <c r="I54" s="44"/>
      <c r="K54" s="15"/>
      <c r="X54" s="32"/>
      <c r="Y54" s="35"/>
    </row>
    <row r="55" spans="6:34" ht="16">
      <c r="F55" s="17"/>
      <c r="I55" s="44"/>
      <c r="K55" s="15"/>
      <c r="X55" s="32"/>
      <c r="Y55" s="35"/>
    </row>
    <row r="56" spans="6:34" ht="16">
      <c r="F56" s="17"/>
      <c r="I56" s="44"/>
      <c r="K56" s="15"/>
      <c r="X56" s="32"/>
      <c r="Y56" s="35"/>
      <c r="Z56" s="39"/>
      <c r="AA56" s="39"/>
      <c r="AB56" s="38"/>
      <c r="AC56" s="38"/>
      <c r="AD56" s="38"/>
      <c r="AE56" s="38"/>
      <c r="AF56" s="38"/>
      <c r="AG56" s="38"/>
      <c r="AH56" s="38"/>
    </row>
    <row r="57" spans="6:34" ht="16">
      <c r="F57" s="17"/>
      <c r="I57" s="44"/>
      <c r="K57" s="15"/>
      <c r="X57" s="32"/>
      <c r="Y57" s="35"/>
      <c r="Z57" s="39"/>
      <c r="AA57" s="39"/>
      <c r="AB57" s="38"/>
      <c r="AC57" s="38"/>
      <c r="AD57" s="38"/>
      <c r="AE57" s="38"/>
      <c r="AF57" s="38"/>
      <c r="AG57" s="38"/>
      <c r="AH57" s="38"/>
    </row>
    <row r="58" spans="6:34" ht="16">
      <c r="F58" s="17"/>
      <c r="I58" s="44"/>
      <c r="K58" s="15"/>
      <c r="X58" s="32"/>
      <c r="Y58" s="35"/>
    </row>
    <row r="59" spans="6:34" ht="16">
      <c r="F59" s="17"/>
      <c r="I59" s="44"/>
      <c r="K59" s="15"/>
      <c r="X59" s="32"/>
      <c r="Y59" s="35"/>
    </row>
    <row r="60" spans="6:34" ht="16">
      <c r="F60" s="17"/>
      <c r="I60" s="44"/>
      <c r="K60" s="15"/>
      <c r="X60" s="32"/>
      <c r="Y60" s="35"/>
    </row>
    <row r="61" spans="6:34" ht="16">
      <c r="F61" s="17"/>
      <c r="I61" s="44"/>
      <c r="K61" s="15"/>
      <c r="X61" s="32"/>
      <c r="Y61" s="35"/>
    </row>
    <row r="62" spans="6:34" ht="16">
      <c r="F62" s="17"/>
      <c r="I62" s="44"/>
      <c r="K62" s="15"/>
      <c r="X62" s="32"/>
      <c r="Y62" s="35"/>
    </row>
    <row r="63" spans="6:34" ht="16">
      <c r="F63" s="17"/>
      <c r="I63" s="44"/>
      <c r="K63" s="15"/>
      <c r="X63" s="32"/>
      <c r="Y63" s="35"/>
    </row>
    <row r="64" spans="6:34" ht="16">
      <c r="F64" s="17"/>
      <c r="I64" s="44"/>
      <c r="K64" s="17"/>
      <c r="X64" s="32"/>
      <c r="Y64" s="35"/>
      <c r="Z64" s="39"/>
      <c r="AA64" s="39"/>
      <c r="AB64" s="38"/>
      <c r="AC64" s="38"/>
      <c r="AD64" s="38"/>
      <c r="AE64" s="38"/>
      <c r="AF64" s="38"/>
      <c r="AG64" s="38"/>
      <c r="AH64" s="38"/>
    </row>
    <row r="65" spans="6:34" ht="16">
      <c r="F65" s="17"/>
      <c r="I65" s="44"/>
      <c r="K65" s="18"/>
      <c r="X65" s="32"/>
      <c r="Y65" s="35"/>
      <c r="Z65" s="39"/>
      <c r="AA65" s="39"/>
      <c r="AB65" s="38"/>
      <c r="AC65" s="38"/>
      <c r="AD65" s="38"/>
      <c r="AE65" s="38"/>
      <c r="AF65" s="38"/>
      <c r="AG65" s="38"/>
      <c r="AH65" s="38"/>
    </row>
    <row r="66" spans="6:34" ht="16">
      <c r="F66" s="17"/>
      <c r="I66" s="44"/>
      <c r="K66" s="18"/>
      <c r="X66" s="32"/>
    </row>
    <row r="67" spans="6:34" ht="16">
      <c r="F67" s="17"/>
      <c r="I67" s="44"/>
      <c r="K67" s="18"/>
      <c r="X67" s="32"/>
    </row>
    <row r="68" spans="6:34" ht="16">
      <c r="F68" s="17"/>
      <c r="I68" s="44"/>
      <c r="K68" s="18"/>
      <c r="X68" s="32"/>
    </row>
    <row r="69" spans="6:34" ht="16">
      <c r="F69" s="17"/>
      <c r="I69" s="44"/>
      <c r="K69" s="18"/>
      <c r="X69" s="32"/>
    </row>
    <row r="70" spans="6:34" ht="16">
      <c r="F70" s="17"/>
      <c r="I70" s="44"/>
      <c r="K70" s="27"/>
      <c r="X70" s="32"/>
    </row>
    <row r="71" spans="6:34" ht="16">
      <c r="I71" s="44"/>
      <c r="K71" s="27"/>
      <c r="X71" s="32"/>
    </row>
    <row r="72" spans="6:34">
      <c r="I72" s="44"/>
      <c r="K72"/>
      <c r="X72" s="32"/>
    </row>
    <row r="73" spans="6:34">
      <c r="I73" s="44"/>
      <c r="K73"/>
      <c r="X73" s="32"/>
    </row>
    <row r="74" spans="6:34">
      <c r="I74" s="44"/>
      <c r="K74"/>
      <c r="X74" s="32"/>
    </row>
    <row r="75" spans="6:34">
      <c r="K75"/>
      <c r="X75" s="44"/>
    </row>
    <row r="76" spans="6:34">
      <c r="K76"/>
      <c r="X76" s="44"/>
    </row>
    <row r="77" spans="6:34">
      <c r="K77"/>
      <c r="X77" s="44"/>
    </row>
    <row r="78" spans="6:34">
      <c r="K78"/>
      <c r="X78" s="44"/>
    </row>
    <row r="79" spans="6:34">
      <c r="K79"/>
      <c r="X79" s="44"/>
    </row>
    <row r="80" spans="6:34">
      <c r="K80"/>
      <c r="X80" s="44"/>
    </row>
    <row r="81" spans="11:24">
      <c r="K81"/>
      <c r="X81" s="44"/>
    </row>
    <row r="82" spans="11:24">
      <c r="K82"/>
      <c r="X82" s="44"/>
    </row>
    <row r="83" spans="11:24">
      <c r="K83"/>
      <c r="X83" s="44"/>
    </row>
    <row r="84" spans="11:24">
      <c r="K84"/>
      <c r="X84" s="44"/>
    </row>
    <row r="85" spans="11:24">
      <c r="K85"/>
      <c r="X85" s="44"/>
    </row>
    <row r="86" spans="11:24">
      <c r="K86"/>
      <c r="X86" s="44"/>
    </row>
    <row r="87" spans="11:24">
      <c r="K87"/>
      <c r="X87" s="44"/>
    </row>
    <row r="88" spans="11:24">
      <c r="K88"/>
      <c r="X88" s="44"/>
    </row>
    <row r="89" spans="11:24">
      <c r="K89"/>
      <c r="X89" s="44"/>
    </row>
    <row r="90" spans="11:24">
      <c r="K90"/>
      <c r="X90" s="44"/>
    </row>
    <row r="91" spans="11:24">
      <c r="K91"/>
      <c r="X91" s="44"/>
    </row>
    <row r="92" spans="11:24">
      <c r="K92"/>
      <c r="X92" s="44"/>
    </row>
    <row r="93" spans="11:24">
      <c r="K93"/>
      <c r="X93" s="44"/>
    </row>
    <row r="94" spans="11:24">
      <c r="K94"/>
      <c r="X94" s="44"/>
    </row>
    <row r="95" spans="11:24">
      <c r="K95"/>
      <c r="X95" s="44"/>
    </row>
    <row r="96" spans="11:24">
      <c r="K96"/>
      <c r="X96" s="44"/>
    </row>
    <row r="97" spans="11:24">
      <c r="K97"/>
      <c r="X97" s="44"/>
    </row>
    <row r="98" spans="11:24">
      <c r="K98"/>
      <c r="X98" s="44"/>
    </row>
    <row r="99" spans="11:24">
      <c r="K99"/>
      <c r="X99" s="44"/>
    </row>
    <row r="100" spans="11:24">
      <c r="K100"/>
      <c r="X100" s="44"/>
    </row>
    <row r="101" spans="11:24">
      <c r="K101"/>
      <c r="X101" s="44"/>
    </row>
    <row r="102" spans="11:24">
      <c r="K102"/>
      <c r="X102" s="44"/>
    </row>
    <row r="103" spans="11:24">
      <c r="K103"/>
      <c r="X103" s="44"/>
    </row>
    <row r="104" spans="11:24">
      <c r="K104"/>
      <c r="X104" s="44"/>
    </row>
    <row r="105" spans="11:24">
      <c r="K105"/>
      <c r="X105" s="44"/>
    </row>
    <row r="106" spans="11:24">
      <c r="K106"/>
      <c r="X106" s="44"/>
    </row>
    <row r="107" spans="11:24">
      <c r="K107"/>
      <c r="X107" s="44"/>
    </row>
    <row r="108" spans="11:24">
      <c r="K108"/>
      <c r="X108" s="44"/>
    </row>
    <row r="109" spans="11:24">
      <c r="K109"/>
      <c r="X109" s="44"/>
    </row>
    <row r="110" spans="11:24">
      <c r="K110"/>
      <c r="X110" s="44"/>
    </row>
    <row r="111" spans="11:24">
      <c r="K111"/>
      <c r="X111" s="44"/>
    </row>
    <row r="112" spans="11:24">
      <c r="K112"/>
      <c r="X112" s="44"/>
    </row>
    <row r="113" spans="11:24">
      <c r="K113"/>
      <c r="X113" s="44"/>
    </row>
    <row r="114" spans="11:24">
      <c r="K114"/>
      <c r="X114" s="44"/>
    </row>
    <row r="115" spans="11:24">
      <c r="K115"/>
      <c r="X115" s="44"/>
    </row>
    <row r="116" spans="11:24">
      <c r="K116"/>
      <c r="X116" s="44"/>
    </row>
    <row r="117" spans="11:24">
      <c r="K117"/>
      <c r="X117" s="44"/>
    </row>
  </sheetData>
  <mergeCells count="2">
    <mergeCell ref="N2:P2"/>
    <mergeCell ref="Q2:S2"/>
  </mergeCells>
  <conditionalFormatting sqref="U10">
    <cfRule type="cellIs" dxfId="7" priority="20" stopIfTrue="1" operator="lessThan">
      <formula>$U$13</formula>
    </cfRule>
    <cfRule type="cellIs" dxfId="6" priority="21" stopIfTrue="1" operator="greaterThan">
      <formula>$U$12</formula>
    </cfRule>
  </conditionalFormatting>
  <conditionalFormatting sqref="V10:W10">
    <cfRule type="cellIs" dxfId="5" priority="3" stopIfTrue="1" operator="lessThan">
      <formula>#REF!</formula>
    </cfRule>
    <cfRule type="cellIs" dxfId="4" priority="4" stopIfTrue="1" operator="greaterThan">
      <formula>#REF!</formula>
    </cfRule>
  </conditionalFormatting>
  <pageMargins left="0.75" right="0.75" top="1" bottom="1" header="0.5" footer="0.5"/>
  <pageSetup orientation="portrait" horizontalDpi="4294967292" verticalDpi="4294967292" r:id="rId1"/>
  <ignoredErrors>
    <ignoredError sqref="Q10" formulaRange="1"/>
    <ignoredError sqref="Q11:R11 R10" evalError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rgb="FFF26300"/>
  </sheetPr>
  <dimension ref="B2:H21"/>
  <sheetViews>
    <sheetView workbookViewId="0">
      <selection activeCell="E27" sqref="E27"/>
    </sheetView>
  </sheetViews>
  <sheetFormatPr baseColWidth="10" defaultColWidth="11.5" defaultRowHeight="13"/>
  <cols>
    <col min="1" max="1" width="11.5" style="57" customWidth="1"/>
    <col min="2" max="2" width="4.33203125" style="57" customWidth="1"/>
    <col min="3" max="3" width="9.5" style="57" customWidth="1"/>
    <col min="4" max="5" width="11.5" style="57" customWidth="1"/>
    <col min="6" max="6" width="16" style="57" customWidth="1"/>
    <col min="7" max="7" width="10.1640625" style="57" customWidth="1"/>
    <col min="8" max="8" width="16.6640625" style="57" customWidth="1"/>
    <col min="9" max="16384" width="11.5" style="57"/>
  </cols>
  <sheetData>
    <row r="2" spans="2:8" ht="19" thickBot="1">
      <c r="B2" s="58" t="s">
        <v>100</v>
      </c>
      <c r="C2" s="58"/>
      <c r="D2" s="58"/>
      <c r="E2" s="58"/>
      <c r="F2" s="58"/>
    </row>
    <row r="3" spans="2:8" ht="18">
      <c r="B3" s="66"/>
      <c r="C3" s="67"/>
      <c r="D3" s="67" t="s">
        <v>101</v>
      </c>
      <c r="E3" s="67"/>
      <c r="F3" s="67"/>
      <c r="G3" s="67" t="s">
        <v>102</v>
      </c>
      <c r="H3" s="68"/>
    </row>
    <row r="4" spans="2:8" ht="18">
      <c r="B4" s="69"/>
      <c r="C4" s="70" t="s">
        <v>103</v>
      </c>
      <c r="D4" s="71" t="s">
        <v>104</v>
      </c>
      <c r="E4" s="72"/>
      <c r="F4" s="73"/>
      <c r="G4" s="73"/>
      <c r="H4" s="74"/>
    </row>
    <row r="5" spans="2:8" ht="18">
      <c r="B5" s="69"/>
      <c r="C5" s="70"/>
      <c r="D5" s="72"/>
      <c r="E5" s="72"/>
      <c r="F5" s="72"/>
      <c r="G5" s="73"/>
      <c r="H5" s="74"/>
    </row>
    <row r="6" spans="2:8" ht="19" thickBot="1">
      <c r="B6" s="75"/>
      <c r="C6" s="76" t="s">
        <v>105</v>
      </c>
      <c r="D6" s="77" t="s">
        <v>106</v>
      </c>
      <c r="E6" s="78"/>
      <c r="F6" s="78"/>
      <c r="G6" s="79"/>
      <c r="H6" s="80"/>
    </row>
    <row r="7" spans="2:8" ht="18">
      <c r="B7" s="58"/>
      <c r="C7" s="58"/>
      <c r="D7" s="59"/>
      <c r="E7" s="58"/>
      <c r="F7" s="58"/>
    </row>
    <row r="8" spans="2:8" ht="19" thickBot="1">
      <c r="B8" s="58" t="s">
        <v>107</v>
      </c>
      <c r="C8" s="58"/>
      <c r="D8" s="58"/>
      <c r="E8" s="58"/>
      <c r="F8" s="58"/>
    </row>
    <row r="9" spans="2:8" ht="18">
      <c r="B9" s="87"/>
      <c r="C9" s="81" t="s">
        <v>108</v>
      </c>
      <c r="D9" s="67" t="s">
        <v>109</v>
      </c>
      <c r="E9" s="67"/>
      <c r="F9" s="67"/>
      <c r="G9" s="67" t="s">
        <v>110</v>
      </c>
      <c r="H9" s="68"/>
    </row>
    <row r="10" spans="2:8" ht="18">
      <c r="B10" s="69"/>
      <c r="C10" s="72"/>
      <c r="D10" s="71" t="s">
        <v>111</v>
      </c>
      <c r="E10" s="72"/>
      <c r="F10" s="72"/>
      <c r="G10" s="72"/>
      <c r="H10" s="82"/>
    </row>
    <row r="11" spans="2:8" ht="18">
      <c r="B11" s="69"/>
      <c r="C11" s="72"/>
      <c r="D11" s="72" t="s">
        <v>112</v>
      </c>
      <c r="E11" s="72"/>
      <c r="F11" s="72"/>
      <c r="G11" s="72" t="s">
        <v>113</v>
      </c>
      <c r="H11" s="82"/>
    </row>
    <row r="12" spans="2:8" ht="18">
      <c r="B12" s="69"/>
      <c r="C12" s="72"/>
      <c r="D12" s="71" t="s">
        <v>114</v>
      </c>
      <c r="E12" s="72"/>
      <c r="F12" s="73"/>
      <c r="G12" s="73"/>
      <c r="H12" s="74"/>
    </row>
    <row r="13" spans="2:8" ht="18">
      <c r="B13" s="69"/>
      <c r="C13" s="72"/>
      <c r="D13" s="72" t="s">
        <v>101</v>
      </c>
      <c r="E13" s="72"/>
      <c r="F13" s="72"/>
      <c r="G13" s="72" t="s">
        <v>102</v>
      </c>
      <c r="H13" s="82"/>
    </row>
    <row r="14" spans="2:8" ht="19" thickBot="1">
      <c r="B14" s="75"/>
      <c r="C14" s="78"/>
      <c r="D14" s="83" t="s">
        <v>104</v>
      </c>
      <c r="E14" s="78"/>
      <c r="F14" s="79"/>
      <c r="G14" s="79"/>
      <c r="H14" s="80"/>
    </row>
    <row r="15" spans="2:8" ht="18">
      <c r="B15" s="66"/>
      <c r="C15" s="81" t="s">
        <v>115</v>
      </c>
      <c r="D15" s="67" t="s">
        <v>116</v>
      </c>
      <c r="E15" s="67"/>
      <c r="F15" s="67"/>
      <c r="G15" s="84"/>
      <c r="H15" s="85"/>
    </row>
    <row r="16" spans="2:8" ht="18">
      <c r="B16" s="69"/>
      <c r="C16" s="72"/>
      <c r="D16" s="72" t="s">
        <v>117</v>
      </c>
      <c r="E16" s="72"/>
      <c r="F16" s="72"/>
      <c r="G16" s="73"/>
      <c r="H16" s="74"/>
    </row>
    <row r="17" spans="2:8" ht="18">
      <c r="B17" s="69"/>
      <c r="C17" s="72"/>
      <c r="D17" s="72" t="s">
        <v>118</v>
      </c>
      <c r="E17" s="72"/>
      <c r="F17" s="72"/>
      <c r="G17" s="73"/>
      <c r="H17" s="74"/>
    </row>
    <row r="18" spans="2:8" ht="19" thickBot="1">
      <c r="B18" s="75"/>
      <c r="C18" s="78"/>
      <c r="D18" s="78" t="s">
        <v>119</v>
      </c>
      <c r="E18" s="78"/>
      <c r="F18" s="78"/>
      <c r="G18" s="79"/>
      <c r="H18" s="80"/>
    </row>
    <row r="19" spans="2:8" ht="18">
      <c r="B19" s="66"/>
      <c r="C19" s="81" t="s">
        <v>103</v>
      </c>
      <c r="D19" s="86" t="s">
        <v>120</v>
      </c>
      <c r="E19" s="67"/>
      <c r="F19" s="67"/>
      <c r="G19" s="84"/>
      <c r="H19" s="85"/>
    </row>
    <row r="20" spans="2:8" ht="18">
      <c r="B20" s="69"/>
      <c r="C20" s="70" t="s">
        <v>105</v>
      </c>
      <c r="D20" s="72" t="s">
        <v>121</v>
      </c>
      <c r="E20" s="72"/>
      <c r="F20" s="72"/>
      <c r="G20" s="73"/>
      <c r="H20" s="74"/>
    </row>
    <row r="21" spans="2:8" ht="19" thickBot="1">
      <c r="B21" s="75"/>
      <c r="C21" s="76"/>
      <c r="D21" s="78"/>
      <c r="E21" s="78"/>
      <c r="F21" s="78"/>
      <c r="G21" s="79"/>
      <c r="H21" s="80"/>
    </row>
  </sheetData>
  <hyperlinks>
    <hyperlink ref="D10" r:id="rId1" xr:uid="{00000000-0004-0000-0200-000000000000}"/>
    <hyperlink ref="D12" r:id="rId2" xr:uid="{00000000-0004-0000-0200-000001000000}"/>
    <hyperlink ref="D14" r:id="rId3" xr:uid="{00000000-0004-0000-0200-000002000000}"/>
    <hyperlink ref="D4" r:id="rId4" xr:uid="{00000000-0004-0000-0200-000003000000}"/>
    <hyperlink ref="D19" r:id="rId5" xr:uid="{00000000-0004-0000-0200-000004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09DB-ECDD-4385-9717-BEDD2B3F9D94}">
  <dimension ref="A1:AS127"/>
  <sheetViews>
    <sheetView workbookViewId="0">
      <pane ySplit="1" topLeftCell="A5" activePane="bottomLeft" state="frozen"/>
      <selection activeCell="I23" sqref="I23"/>
      <selection pane="bottomLeft" activeCell="I23" sqref="I23"/>
    </sheetView>
  </sheetViews>
  <sheetFormatPr baseColWidth="10" defaultColWidth="9.1640625" defaultRowHeight="15"/>
  <cols>
    <col min="1" max="1" width="10.6640625" style="345" bestFit="1" customWidth="1"/>
    <col min="2" max="3" width="9.1640625" style="345"/>
    <col min="4" max="4" width="25.6640625" style="345" bestFit="1" customWidth="1"/>
    <col min="5" max="5" width="26.33203125" style="345" bestFit="1" customWidth="1"/>
    <col min="6" max="6" width="12.5" style="345" bestFit="1" customWidth="1"/>
    <col min="7" max="7" width="9.6640625" style="345" bestFit="1" customWidth="1"/>
    <col min="8" max="8" width="11.5" style="345" bestFit="1" customWidth="1"/>
    <col min="9" max="9" width="9.6640625" style="345" bestFit="1" customWidth="1"/>
    <col min="10" max="10" width="11.33203125" style="345" bestFit="1" customWidth="1"/>
    <col min="11" max="11" width="9.6640625" style="345" bestFit="1" customWidth="1"/>
    <col min="12" max="12" width="11.33203125" style="345" bestFit="1" customWidth="1"/>
    <col min="13" max="13" width="11" style="345" customWidth="1"/>
    <col min="14" max="16" width="7.6640625" style="345" bestFit="1" customWidth="1"/>
    <col min="17" max="17" width="7.1640625" style="345" customWidth="1"/>
    <col min="18" max="18" width="6.5" style="345" customWidth="1"/>
    <col min="19" max="19" width="10.33203125" style="345" bestFit="1" customWidth="1"/>
    <col min="20" max="20" width="9.83203125" style="345" customWidth="1"/>
    <col min="21" max="21" width="9.6640625" style="345" customWidth="1"/>
    <col min="22" max="22" width="19.5" style="345" bestFit="1" customWidth="1"/>
    <col min="23" max="16384" width="9.1640625" style="345"/>
  </cols>
  <sheetData>
    <row r="1" spans="1:45" s="340" customFormat="1" ht="13">
      <c r="A1" s="335" t="s">
        <v>205</v>
      </c>
      <c r="B1" s="335" t="s">
        <v>206</v>
      </c>
      <c r="C1" s="336" t="s">
        <v>207</v>
      </c>
      <c r="D1" s="336" t="s">
        <v>74</v>
      </c>
      <c r="E1" s="336" t="s">
        <v>208</v>
      </c>
      <c r="F1" s="336" t="s">
        <v>209</v>
      </c>
      <c r="G1" s="336" t="s">
        <v>210</v>
      </c>
      <c r="H1" s="336" t="s">
        <v>211</v>
      </c>
      <c r="I1" s="336" t="s">
        <v>212</v>
      </c>
      <c r="J1" s="336" t="s">
        <v>213</v>
      </c>
      <c r="K1" s="336" t="s">
        <v>214</v>
      </c>
      <c r="L1" s="336" t="s">
        <v>215</v>
      </c>
      <c r="M1" s="336" t="s">
        <v>216</v>
      </c>
      <c r="N1" s="336" t="s">
        <v>217</v>
      </c>
      <c r="O1" s="336" t="s">
        <v>218</v>
      </c>
      <c r="P1" s="337" t="s">
        <v>219</v>
      </c>
      <c r="Q1" s="337" t="s">
        <v>220</v>
      </c>
      <c r="R1" s="337" t="s">
        <v>221</v>
      </c>
      <c r="S1" s="338" t="s">
        <v>222</v>
      </c>
      <c r="T1" s="338" t="s">
        <v>223</v>
      </c>
      <c r="U1" s="338" t="s">
        <v>224</v>
      </c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</row>
    <row r="2" spans="1:45" s="342" customFormat="1">
      <c r="A2" s="341">
        <v>45617</v>
      </c>
      <c r="B2" s="342">
        <v>15</v>
      </c>
      <c r="C2" s="342">
        <v>29</v>
      </c>
      <c r="D2" s="343">
        <v>20230060.000999998</v>
      </c>
      <c r="E2" s="342" t="s">
        <v>176</v>
      </c>
      <c r="F2" s="342">
        <v>0.755</v>
      </c>
      <c r="G2" s="342">
        <v>1654</v>
      </c>
      <c r="H2" s="342">
        <v>8.7159999999999993</v>
      </c>
      <c r="I2" s="344">
        <f t="shared" ref="I2:I24" si="0">-0.056*LN(G2) - 1.0466+H2</f>
        <v>7.2543866949673159</v>
      </c>
      <c r="J2" s="342">
        <v>5991</v>
      </c>
      <c r="K2" s="342">
        <v>13.772</v>
      </c>
      <c r="L2" s="344">
        <f t="shared" ref="L2:L24" si="1">0.3643*LN(J2) - 40.459 +K2</f>
        <v>-23.518313637474833</v>
      </c>
      <c r="M2" s="342">
        <v>4613</v>
      </c>
      <c r="N2" s="342">
        <v>2.9129999999999998</v>
      </c>
      <c r="O2" s="342">
        <v>-1.857</v>
      </c>
      <c r="P2" s="342">
        <v>5.6580000000000004</v>
      </c>
      <c r="Q2" s="342">
        <v>42.74</v>
      </c>
      <c r="R2" s="342">
        <v>1.147</v>
      </c>
      <c r="S2" s="344">
        <f t="shared" ref="S2:S24" si="2">1.0116*I2 + 0.1082</f>
        <v>7.4467375806289375</v>
      </c>
      <c r="T2" s="344">
        <f t="shared" ref="T2:T24" si="3">0.9731*L2 - 0.7734</f>
        <v>-23.659071000626756</v>
      </c>
      <c r="U2" s="344">
        <f t="shared" ref="U2:U24" si="4">1.1656*O2 - 1.3904</f>
        <v>-3.5549192000000001</v>
      </c>
    </row>
    <row r="3" spans="1:45" s="342" customFormat="1">
      <c r="A3" s="341">
        <v>45617</v>
      </c>
      <c r="B3" s="342">
        <v>16</v>
      </c>
      <c r="C3" s="342">
        <v>31</v>
      </c>
      <c r="D3" s="343">
        <v>20230060.002</v>
      </c>
      <c r="E3" s="342" t="s">
        <v>177</v>
      </c>
      <c r="F3" s="342">
        <v>0.78500000000000003</v>
      </c>
      <c r="G3" s="342">
        <v>1264</v>
      </c>
      <c r="H3" s="342">
        <v>8.2509999999999994</v>
      </c>
      <c r="I3" s="344">
        <f t="shared" si="0"/>
        <v>6.8044459518164189</v>
      </c>
      <c r="J3" s="342">
        <v>2777</v>
      </c>
      <c r="K3" s="342">
        <v>7.6260000000000003</v>
      </c>
      <c r="L3" s="344">
        <f t="shared" si="1"/>
        <v>-29.944419220674138</v>
      </c>
      <c r="M3" s="342">
        <v>1451</v>
      </c>
      <c r="N3" s="342">
        <v>5.3079999999999998</v>
      </c>
      <c r="O3" s="342">
        <v>-1.2010000000000001</v>
      </c>
      <c r="P3" s="342">
        <v>3.927</v>
      </c>
      <c r="Q3" s="342">
        <v>18.652000000000001</v>
      </c>
      <c r="R3" s="342">
        <v>0.41499999999999998</v>
      </c>
      <c r="S3" s="344">
        <f t="shared" si="2"/>
        <v>6.9915775248574894</v>
      </c>
      <c r="T3" s="344">
        <f t="shared" si="3"/>
        <v>-29.912314343638002</v>
      </c>
      <c r="U3" s="344">
        <f t="shared" si="4"/>
        <v>-2.7902855999999998</v>
      </c>
    </row>
    <row r="4" spans="1:45" s="342" customFormat="1">
      <c r="A4" s="341">
        <v>45617</v>
      </c>
      <c r="B4" s="342">
        <v>17</v>
      </c>
      <c r="C4" s="342">
        <v>33</v>
      </c>
      <c r="D4" s="343">
        <v>20230060.002999999</v>
      </c>
      <c r="E4" s="342" t="s">
        <v>178</v>
      </c>
      <c r="F4" s="342">
        <v>0.79400000000000004</v>
      </c>
      <c r="G4" s="342">
        <v>1715</v>
      </c>
      <c r="H4" s="342">
        <v>3.375</v>
      </c>
      <c r="I4" s="344">
        <f t="shared" si="0"/>
        <v>1.9113585718623978</v>
      </c>
      <c r="J4" s="342">
        <v>5173</v>
      </c>
      <c r="K4" s="342">
        <v>8.0640000000000001</v>
      </c>
      <c r="L4" s="344">
        <f t="shared" si="1"/>
        <v>-29.27979490009772</v>
      </c>
      <c r="M4" s="342">
        <v>2055</v>
      </c>
      <c r="N4" s="342">
        <v>18.547000000000001</v>
      </c>
      <c r="O4" s="342">
        <v>12.537000000000001</v>
      </c>
      <c r="P4" s="342">
        <v>5.5460000000000003</v>
      </c>
      <c r="Q4" s="342">
        <v>35.326000000000001</v>
      </c>
      <c r="R4" s="342">
        <v>0.53700000000000003</v>
      </c>
      <c r="S4" s="344">
        <f t="shared" si="2"/>
        <v>2.0417303312960016</v>
      </c>
      <c r="T4" s="344">
        <f t="shared" si="3"/>
        <v>-29.265568417285088</v>
      </c>
      <c r="U4" s="344">
        <f t="shared" si="4"/>
        <v>13.222727200000001</v>
      </c>
    </row>
    <row r="5" spans="1:45" s="342" customFormat="1">
      <c r="A5" s="341">
        <v>45617</v>
      </c>
      <c r="B5" s="342">
        <v>18</v>
      </c>
      <c r="C5" s="342">
        <v>35</v>
      </c>
      <c r="D5" s="343">
        <v>20230060.004000001</v>
      </c>
      <c r="E5" s="342" t="s">
        <v>179</v>
      </c>
      <c r="F5" s="342">
        <v>0.84199999999999997</v>
      </c>
      <c r="G5" s="342">
        <v>2642</v>
      </c>
      <c r="H5" s="342">
        <v>6.1319999999999997</v>
      </c>
      <c r="I5" s="344">
        <f t="shared" si="0"/>
        <v>4.6441596768353923</v>
      </c>
      <c r="J5" s="342">
        <v>6651</v>
      </c>
      <c r="K5" s="342">
        <v>5.8570000000000002</v>
      </c>
      <c r="L5" s="344">
        <f t="shared" si="1"/>
        <v>-31.39524105387499</v>
      </c>
      <c r="M5" s="342">
        <v>2664</v>
      </c>
      <c r="N5" s="342">
        <v>6.16</v>
      </c>
      <c r="O5" s="342">
        <v>0.66</v>
      </c>
      <c r="P5" s="342">
        <v>8.6129999999999995</v>
      </c>
      <c r="Q5" s="342">
        <v>43.207000000000001</v>
      </c>
      <c r="R5" s="342">
        <v>0.67400000000000004</v>
      </c>
      <c r="S5" s="344">
        <f t="shared" si="2"/>
        <v>4.8062319290866835</v>
      </c>
      <c r="T5" s="344">
        <f t="shared" si="3"/>
        <v>-31.32410906952575</v>
      </c>
      <c r="U5" s="344">
        <f t="shared" si="4"/>
        <v>-0.6211040000000001</v>
      </c>
    </row>
    <row r="6" spans="1:45" s="342" customFormat="1">
      <c r="A6" s="341">
        <v>45617</v>
      </c>
      <c r="B6" s="342">
        <v>19</v>
      </c>
      <c r="C6" s="342">
        <v>37</v>
      </c>
      <c r="D6" s="343">
        <v>20230060.004999999</v>
      </c>
      <c r="E6" s="342" t="s">
        <v>180</v>
      </c>
      <c r="F6" s="342">
        <v>0.81599999999999995</v>
      </c>
      <c r="G6" s="342">
        <v>2180</v>
      </c>
      <c r="H6" s="342">
        <v>7.0670000000000002</v>
      </c>
      <c r="I6" s="344">
        <f t="shared" si="0"/>
        <v>5.5899235112761447</v>
      </c>
      <c r="J6" s="342">
        <v>5883</v>
      </c>
      <c r="K6" s="342">
        <v>9.5589999999999993</v>
      </c>
      <c r="L6" s="344">
        <f t="shared" si="1"/>
        <v>-27.737940803554885</v>
      </c>
      <c r="M6" s="342">
        <v>2016</v>
      </c>
      <c r="N6" s="342">
        <v>9.8800000000000008</v>
      </c>
      <c r="O6" s="342">
        <v>3.85</v>
      </c>
      <c r="P6" s="342">
        <v>7.1779999999999999</v>
      </c>
      <c r="Q6" s="342">
        <v>39.075000000000003</v>
      </c>
      <c r="R6" s="342">
        <v>0.51700000000000002</v>
      </c>
      <c r="S6" s="344">
        <f t="shared" si="2"/>
        <v>5.7629666240069488</v>
      </c>
      <c r="T6" s="344">
        <f t="shared" si="3"/>
        <v>-27.765190195939255</v>
      </c>
      <c r="U6" s="344">
        <f t="shared" si="4"/>
        <v>3.0971600000000001</v>
      </c>
    </row>
    <row r="7" spans="1:45" s="342" customFormat="1">
      <c r="A7" s="341">
        <v>45617</v>
      </c>
      <c r="B7" s="342">
        <v>20</v>
      </c>
      <c r="C7" s="342">
        <v>39</v>
      </c>
      <c r="D7" s="343">
        <v>20230060.006000001</v>
      </c>
      <c r="E7" s="342" t="s">
        <v>181</v>
      </c>
      <c r="F7" s="342">
        <v>0.83799999999999997</v>
      </c>
      <c r="G7" s="342">
        <v>1178</v>
      </c>
      <c r="H7" s="342">
        <v>10.159000000000001</v>
      </c>
      <c r="I7" s="344">
        <f t="shared" si="0"/>
        <v>8.7163918916041556</v>
      </c>
      <c r="J7" s="342">
        <v>4607</v>
      </c>
      <c r="K7" s="342">
        <v>5.1790000000000003</v>
      </c>
      <c r="L7" s="344">
        <f t="shared" si="1"/>
        <v>-32.207008492313847</v>
      </c>
      <c r="M7" s="342">
        <v>3288</v>
      </c>
      <c r="N7" s="342">
        <v>4.6210000000000004</v>
      </c>
      <c r="O7" s="342">
        <v>-0.66200000000000003</v>
      </c>
      <c r="P7" s="342">
        <v>3.3170000000000002</v>
      </c>
      <c r="Q7" s="342">
        <v>29.212</v>
      </c>
      <c r="R7" s="342">
        <v>0.76600000000000001</v>
      </c>
      <c r="S7" s="344">
        <f t="shared" si="2"/>
        <v>8.9257020375467651</v>
      </c>
      <c r="T7" s="344">
        <f t="shared" si="3"/>
        <v>-32.114039963870603</v>
      </c>
      <c r="U7" s="344">
        <f t="shared" si="4"/>
        <v>-2.1620272000000003</v>
      </c>
    </row>
    <row r="8" spans="1:45" s="342" customFormat="1">
      <c r="A8" s="341">
        <v>45617</v>
      </c>
      <c r="B8" s="342">
        <v>21</v>
      </c>
      <c r="C8" s="342">
        <v>41</v>
      </c>
      <c r="D8" s="343">
        <v>20230060.006999999</v>
      </c>
      <c r="E8" s="342" t="s">
        <v>182</v>
      </c>
      <c r="F8" s="342">
        <v>0.78800000000000003</v>
      </c>
      <c r="G8" s="342">
        <v>2150</v>
      </c>
      <c r="H8" s="342">
        <v>4.7830000000000004</v>
      </c>
      <c r="I8" s="344">
        <f t="shared" si="0"/>
        <v>3.3066995052171846</v>
      </c>
      <c r="J8" s="342">
        <v>5646</v>
      </c>
      <c r="K8" s="342">
        <v>6.3630000000000004</v>
      </c>
      <c r="L8" s="344">
        <f t="shared" si="1"/>
        <v>-30.94892063960927</v>
      </c>
      <c r="M8" s="342">
        <v>2472</v>
      </c>
      <c r="N8" s="342">
        <v>18.448</v>
      </c>
      <c r="O8" s="342">
        <v>12.69</v>
      </c>
      <c r="P8" s="342">
        <v>7.3179999999999996</v>
      </c>
      <c r="Q8" s="342">
        <v>38.814999999999998</v>
      </c>
      <c r="R8" s="342">
        <v>0.623</v>
      </c>
      <c r="S8" s="344">
        <f t="shared" si="2"/>
        <v>3.4532572194777043</v>
      </c>
      <c r="T8" s="344">
        <f t="shared" si="3"/>
        <v>-30.889794674403777</v>
      </c>
      <c r="U8" s="344">
        <f t="shared" si="4"/>
        <v>13.401064</v>
      </c>
    </row>
    <row r="9" spans="1:45" s="342" customFormat="1">
      <c r="A9" s="341">
        <v>45617</v>
      </c>
      <c r="B9" s="342">
        <v>22</v>
      </c>
      <c r="C9" s="342">
        <v>43</v>
      </c>
      <c r="D9" s="343">
        <v>20230060.008000001</v>
      </c>
      <c r="E9" s="342" t="s">
        <v>183</v>
      </c>
      <c r="F9" s="342">
        <v>0.76</v>
      </c>
      <c r="G9" s="342">
        <v>1146</v>
      </c>
      <c r="H9" s="342">
        <v>9.8279999999999994</v>
      </c>
      <c r="I9" s="344">
        <f t="shared" si="0"/>
        <v>8.3869341577526164</v>
      </c>
      <c r="J9" s="342">
        <v>4456</v>
      </c>
      <c r="K9" s="342">
        <v>6.1790000000000003</v>
      </c>
      <c r="L9" s="344">
        <f t="shared" si="1"/>
        <v>-31.21914892946053</v>
      </c>
      <c r="M9" s="342">
        <v>2683</v>
      </c>
      <c r="N9" s="342">
        <v>5.1059999999999999</v>
      </c>
      <c r="O9" s="342">
        <v>-0.36899999999999999</v>
      </c>
      <c r="P9" s="342">
        <v>3.4940000000000002</v>
      </c>
      <c r="Q9" s="342">
        <v>31.239000000000001</v>
      </c>
      <c r="R9" s="342">
        <v>0.75800000000000001</v>
      </c>
      <c r="S9" s="344">
        <f t="shared" si="2"/>
        <v>8.5924225939825476</v>
      </c>
      <c r="T9" s="344">
        <f t="shared" si="3"/>
        <v>-31.152753823258038</v>
      </c>
      <c r="U9" s="344">
        <f t="shared" si="4"/>
        <v>-1.8205064000000002</v>
      </c>
    </row>
    <row r="10" spans="1:45" s="342" customFormat="1">
      <c r="A10" s="341">
        <v>45617</v>
      </c>
      <c r="B10" s="342">
        <v>23</v>
      </c>
      <c r="C10" s="342">
        <v>45</v>
      </c>
      <c r="D10" s="343">
        <v>20230060.009</v>
      </c>
      <c r="E10" s="342" t="s">
        <v>184</v>
      </c>
      <c r="F10" s="342">
        <v>0.57599999999999996</v>
      </c>
      <c r="G10" s="342">
        <v>1924</v>
      </c>
      <c r="H10" s="342">
        <v>8.6639999999999997</v>
      </c>
      <c r="I10" s="344">
        <f t="shared" si="0"/>
        <v>7.1939189486513637</v>
      </c>
      <c r="J10" s="342">
        <v>4582</v>
      </c>
      <c r="K10" s="342">
        <v>15.773</v>
      </c>
      <c r="L10" s="344">
        <f t="shared" si="1"/>
        <v>-21.614990758604204</v>
      </c>
      <c r="M10" s="342">
        <v>4731</v>
      </c>
      <c r="N10" s="342">
        <v>3.4569999999999999</v>
      </c>
      <c r="O10" s="342">
        <v>-1.28</v>
      </c>
      <c r="P10" s="342">
        <v>8.8019999999999996</v>
      </c>
      <c r="Q10" s="342">
        <v>42.904000000000003</v>
      </c>
      <c r="R10" s="342">
        <v>1.5329999999999999</v>
      </c>
      <c r="S10" s="344">
        <f t="shared" si="2"/>
        <v>7.38556840845572</v>
      </c>
      <c r="T10" s="344">
        <f t="shared" si="3"/>
        <v>-21.806947507197748</v>
      </c>
      <c r="U10" s="344">
        <f t="shared" si="4"/>
        <v>-2.882368</v>
      </c>
    </row>
    <row r="11" spans="1:45" s="342" customFormat="1">
      <c r="A11" s="341">
        <v>45617</v>
      </c>
      <c r="B11" s="342">
        <v>24</v>
      </c>
      <c r="C11" s="342">
        <v>47</v>
      </c>
      <c r="D11" s="343">
        <v>20230060.010000002</v>
      </c>
      <c r="E11" s="342" t="s">
        <v>185</v>
      </c>
      <c r="F11" s="342">
        <v>0.79100000000000004</v>
      </c>
      <c r="G11" s="342">
        <v>1032</v>
      </c>
      <c r="H11" s="342">
        <v>9.1110000000000007</v>
      </c>
      <c r="I11" s="344">
        <f t="shared" si="0"/>
        <v>7.6758017790216764</v>
      </c>
      <c r="J11" s="342">
        <v>4499</v>
      </c>
      <c r="K11" s="342">
        <v>7.4379999999999997</v>
      </c>
      <c r="L11" s="344">
        <f t="shared" si="1"/>
        <v>-29.956650320773168</v>
      </c>
      <c r="M11" s="342">
        <v>1392</v>
      </c>
      <c r="N11" s="342">
        <v>5.742</v>
      </c>
      <c r="O11" s="342">
        <v>-0.84599999999999997</v>
      </c>
      <c r="P11" s="342">
        <v>2.948</v>
      </c>
      <c r="Q11" s="342">
        <v>29.937999999999999</v>
      </c>
      <c r="R11" s="342">
        <v>0.39500000000000002</v>
      </c>
      <c r="S11" s="344">
        <f t="shared" si="2"/>
        <v>7.8730410796583286</v>
      </c>
      <c r="T11" s="344">
        <f t="shared" si="3"/>
        <v>-29.924216427144366</v>
      </c>
      <c r="U11" s="344">
        <f t="shared" si="4"/>
        <v>-2.3764976</v>
      </c>
    </row>
    <row r="12" spans="1:45" s="342" customFormat="1">
      <c r="A12" s="341">
        <v>45618</v>
      </c>
      <c r="B12" s="342">
        <v>25</v>
      </c>
      <c r="C12" s="342">
        <v>49</v>
      </c>
      <c r="D12" s="343">
        <v>20230060.011</v>
      </c>
      <c r="E12" s="342" t="s">
        <v>186</v>
      </c>
      <c r="F12" s="342">
        <v>0.77800000000000002</v>
      </c>
      <c r="G12" s="342">
        <v>2166</v>
      </c>
      <c r="H12" s="342">
        <v>8.6709999999999994</v>
      </c>
      <c r="I12" s="344">
        <f t="shared" si="0"/>
        <v>7.1942843040565867</v>
      </c>
      <c r="J12" s="342">
        <v>5642</v>
      </c>
      <c r="K12" s="342">
        <v>18.122</v>
      </c>
      <c r="L12" s="344">
        <f t="shared" si="1"/>
        <v>-19.190178825303988</v>
      </c>
      <c r="M12" s="342">
        <v>15722</v>
      </c>
      <c r="N12" s="342">
        <v>2.6520000000000001</v>
      </c>
      <c r="O12" s="342">
        <v>-3.0000000000000001E-3</v>
      </c>
      <c r="P12" s="342">
        <v>7.4850000000000003</v>
      </c>
      <c r="Q12" s="342">
        <v>39.008000000000003</v>
      </c>
      <c r="R12" s="342">
        <v>3.9809999999999999</v>
      </c>
      <c r="S12" s="344">
        <f t="shared" si="2"/>
        <v>7.3859380019836438</v>
      </c>
      <c r="T12" s="344">
        <f t="shared" si="3"/>
        <v>-19.44736301490331</v>
      </c>
      <c r="U12" s="344">
        <f t="shared" si="4"/>
        <v>-1.3938968</v>
      </c>
    </row>
    <row r="13" spans="1:45" s="342" customFormat="1">
      <c r="A13" s="341">
        <v>45618</v>
      </c>
      <c r="B13" s="342">
        <v>26</v>
      </c>
      <c r="C13" s="342">
        <v>51</v>
      </c>
      <c r="D13" s="343">
        <v>20230060.011999998</v>
      </c>
      <c r="E13" s="342" t="s">
        <v>187</v>
      </c>
      <c r="F13" s="342">
        <v>0.78700000000000003</v>
      </c>
      <c r="G13" s="342">
        <v>2137</v>
      </c>
      <c r="H13" s="342">
        <v>8.3699999999999992</v>
      </c>
      <c r="I13" s="344">
        <f t="shared" si="0"/>
        <v>6.8940391377021264</v>
      </c>
      <c r="J13" s="342">
        <v>5647</v>
      </c>
      <c r="K13" s="342">
        <v>16.655999999999999</v>
      </c>
      <c r="L13" s="344">
        <f t="shared" si="1"/>
        <v>-20.655856121766192</v>
      </c>
      <c r="M13" s="342">
        <v>4626</v>
      </c>
      <c r="N13" s="342">
        <v>1.427</v>
      </c>
      <c r="O13" s="342">
        <v>-3.2509999999999999</v>
      </c>
      <c r="P13" s="342">
        <v>7.258</v>
      </c>
      <c r="Q13" s="342">
        <v>38.886000000000003</v>
      </c>
      <c r="R13" s="342">
        <v>1.161</v>
      </c>
      <c r="S13" s="344">
        <f t="shared" si="2"/>
        <v>7.0822099916994716</v>
      </c>
      <c r="T13" s="344">
        <f t="shared" si="3"/>
        <v>-20.873613592090678</v>
      </c>
      <c r="U13" s="344">
        <f t="shared" si="4"/>
        <v>-5.1797655999999996</v>
      </c>
    </row>
    <row r="14" spans="1:45" s="342" customFormat="1">
      <c r="A14" s="341">
        <v>45618</v>
      </c>
      <c r="B14" s="342">
        <v>27</v>
      </c>
      <c r="C14" s="342">
        <v>53</v>
      </c>
      <c r="D14" s="343">
        <v>20230060.013</v>
      </c>
      <c r="E14" s="342" t="s">
        <v>188</v>
      </c>
      <c r="F14" s="342">
        <v>0.60799999999999998</v>
      </c>
      <c r="G14" s="342">
        <v>2185</v>
      </c>
      <c r="H14" s="342">
        <v>11.590999999999999</v>
      </c>
      <c r="I14" s="344">
        <f t="shared" si="0"/>
        <v>10.113795217978337</v>
      </c>
      <c r="J14" s="342">
        <v>5235</v>
      </c>
      <c r="K14" s="342">
        <v>4.702</v>
      </c>
      <c r="L14" s="344">
        <f t="shared" si="1"/>
        <v>-32.637454610480127</v>
      </c>
      <c r="M14" s="342">
        <v>1871</v>
      </c>
      <c r="N14" s="342">
        <v>2.8050000000000002</v>
      </c>
      <c r="O14" s="342">
        <v>-3.22</v>
      </c>
      <c r="P14" s="342">
        <v>9.6329999999999991</v>
      </c>
      <c r="Q14" s="342">
        <v>46.527000000000001</v>
      </c>
      <c r="R14" s="342">
        <v>0.69499999999999995</v>
      </c>
      <c r="S14" s="344">
        <f t="shared" si="2"/>
        <v>10.339315242506887</v>
      </c>
      <c r="T14" s="344">
        <f t="shared" si="3"/>
        <v>-32.532907081458212</v>
      </c>
      <c r="U14" s="344">
        <f t="shared" si="4"/>
        <v>-5.1436320000000002</v>
      </c>
    </row>
    <row r="15" spans="1:45" s="342" customFormat="1">
      <c r="A15" s="341">
        <v>45618</v>
      </c>
      <c r="B15" s="342">
        <v>28</v>
      </c>
      <c r="C15" s="342">
        <v>55</v>
      </c>
      <c r="D15" s="343">
        <v>20230060.013999999</v>
      </c>
      <c r="E15" s="342" t="s">
        <v>189</v>
      </c>
      <c r="F15" s="342">
        <v>0.76700000000000002</v>
      </c>
      <c r="G15" s="342">
        <v>2523</v>
      </c>
      <c r="H15" s="342">
        <v>9.9450000000000003</v>
      </c>
      <c r="I15" s="344">
        <f t="shared" si="0"/>
        <v>8.4597405788761009</v>
      </c>
      <c r="J15" s="342">
        <v>6300</v>
      </c>
      <c r="K15" s="342">
        <v>15.867000000000001</v>
      </c>
      <c r="L15" s="344">
        <f t="shared" si="1"/>
        <v>-21.404992520420105</v>
      </c>
      <c r="M15" s="342">
        <v>3670</v>
      </c>
      <c r="N15" s="342">
        <v>1.974</v>
      </c>
      <c r="O15" s="342">
        <v>-2.9750000000000001</v>
      </c>
      <c r="P15" s="342">
        <v>9.0380000000000003</v>
      </c>
      <c r="Q15" s="342">
        <v>45.107999999999997</v>
      </c>
      <c r="R15" s="342">
        <v>1.016</v>
      </c>
      <c r="S15" s="344">
        <f t="shared" si="2"/>
        <v>8.6660735695910649</v>
      </c>
      <c r="T15" s="344">
        <f t="shared" si="3"/>
        <v>-21.602598221620802</v>
      </c>
      <c r="U15" s="344">
        <f t="shared" si="4"/>
        <v>-4.85806</v>
      </c>
    </row>
    <row r="16" spans="1:45" s="342" customFormat="1">
      <c r="A16" s="341">
        <v>45618</v>
      </c>
      <c r="B16" s="342">
        <v>29</v>
      </c>
      <c r="C16" s="342">
        <v>57</v>
      </c>
      <c r="D16" s="343">
        <v>20230060.015000001</v>
      </c>
      <c r="E16" s="342" t="s">
        <v>190</v>
      </c>
      <c r="F16" s="342">
        <v>0.52600000000000002</v>
      </c>
      <c r="G16" s="342">
        <v>1886</v>
      </c>
      <c r="H16" s="342">
        <v>9.2729999999999997</v>
      </c>
      <c r="I16" s="344">
        <f t="shared" si="0"/>
        <v>7.8040360460611691</v>
      </c>
      <c r="J16" s="342">
        <v>4252</v>
      </c>
      <c r="K16" s="342">
        <v>15.741</v>
      </c>
      <c r="L16" s="344">
        <f t="shared" si="1"/>
        <v>-21.674220771414056</v>
      </c>
      <c r="M16" s="342">
        <v>3626</v>
      </c>
      <c r="N16" s="342">
        <v>4.0330000000000004</v>
      </c>
      <c r="O16" s="342">
        <v>-1.016</v>
      </c>
      <c r="P16" s="342">
        <v>9.4130000000000003</v>
      </c>
      <c r="Q16" s="342">
        <v>43.194000000000003</v>
      </c>
      <c r="R16" s="342">
        <v>1.399</v>
      </c>
      <c r="S16" s="344">
        <f t="shared" si="2"/>
        <v>8.0027628641954784</v>
      </c>
      <c r="T16" s="344">
        <f t="shared" si="3"/>
        <v>-21.864584232663017</v>
      </c>
      <c r="U16" s="344">
        <f t="shared" si="4"/>
        <v>-2.5746495999999999</v>
      </c>
    </row>
    <row r="17" spans="1:21" s="342" customFormat="1">
      <c r="A17" s="341">
        <v>45618</v>
      </c>
      <c r="B17" s="342">
        <v>30</v>
      </c>
      <c r="C17" s="342">
        <v>59</v>
      </c>
      <c r="D17" s="343">
        <v>20230060.015999999</v>
      </c>
      <c r="E17" s="342" t="s">
        <v>191</v>
      </c>
      <c r="F17" s="342">
        <v>0.79</v>
      </c>
      <c r="G17" s="342">
        <v>3082</v>
      </c>
      <c r="H17" s="342">
        <v>11.680999999999999</v>
      </c>
      <c r="I17" s="344">
        <f t="shared" si="0"/>
        <v>10.184533295110716</v>
      </c>
      <c r="J17" s="342">
        <v>6159</v>
      </c>
      <c r="K17" s="342">
        <v>7.88</v>
      </c>
      <c r="L17" s="344">
        <f t="shared" si="1"/>
        <v>-29.400238526218214</v>
      </c>
      <c r="M17" s="342">
        <v>3481</v>
      </c>
      <c r="N17" s="342">
        <v>4.508</v>
      </c>
      <c r="O17" s="342">
        <v>-0.52700000000000002</v>
      </c>
      <c r="P17" s="342">
        <v>10.757</v>
      </c>
      <c r="Q17" s="342">
        <v>42.271000000000001</v>
      </c>
      <c r="R17" s="342">
        <v>0.93899999999999995</v>
      </c>
      <c r="S17" s="344">
        <f t="shared" si="2"/>
        <v>10.410873881334002</v>
      </c>
      <c r="T17" s="344">
        <f t="shared" si="3"/>
        <v>-29.382772109862941</v>
      </c>
      <c r="U17" s="344">
        <f t="shared" si="4"/>
        <v>-2.0046712000000002</v>
      </c>
    </row>
    <row r="18" spans="1:21" s="342" customFormat="1">
      <c r="A18" s="341">
        <v>45618</v>
      </c>
      <c r="B18" s="342">
        <v>31</v>
      </c>
      <c r="C18" s="342">
        <v>61</v>
      </c>
      <c r="D18" s="343">
        <v>20230060.017000001</v>
      </c>
      <c r="E18" s="342" t="s">
        <v>192</v>
      </c>
      <c r="F18" s="342">
        <v>0.8</v>
      </c>
      <c r="G18" s="342">
        <v>1591</v>
      </c>
      <c r="H18" s="342">
        <v>8.0190000000000001</v>
      </c>
      <c r="I18" s="344">
        <f t="shared" si="0"/>
        <v>6.5595613904130836</v>
      </c>
      <c r="J18" s="342">
        <v>4703</v>
      </c>
      <c r="K18" s="342">
        <v>17.352</v>
      </c>
      <c r="L18" s="344">
        <f t="shared" si="1"/>
        <v>-20.026495272207423</v>
      </c>
      <c r="M18" s="342">
        <v>16999</v>
      </c>
      <c r="N18" s="342">
        <v>2.6579999999999999</v>
      </c>
      <c r="O18" s="342">
        <v>9.7000000000000003E-2</v>
      </c>
      <c r="P18" s="342">
        <v>5.0510000000000002</v>
      </c>
      <c r="Q18" s="342">
        <v>31.302</v>
      </c>
      <c r="R18" s="342">
        <v>4.101</v>
      </c>
      <c r="S18" s="344">
        <f t="shared" si="2"/>
        <v>6.7438523025418755</v>
      </c>
      <c r="T18" s="344">
        <f t="shared" si="3"/>
        <v>-20.26118254938504</v>
      </c>
      <c r="U18" s="344">
        <f t="shared" si="4"/>
        <v>-1.2773368</v>
      </c>
    </row>
    <row r="19" spans="1:21" s="342" customFormat="1">
      <c r="A19" s="341">
        <v>45618</v>
      </c>
      <c r="B19" s="342">
        <v>32</v>
      </c>
      <c r="C19" s="342">
        <v>63</v>
      </c>
      <c r="D19" s="343">
        <v>20230060.017999999</v>
      </c>
      <c r="E19" s="342" t="s">
        <v>193</v>
      </c>
      <c r="F19" s="342">
        <v>0.75700000000000001</v>
      </c>
      <c r="G19" s="342">
        <v>2118</v>
      </c>
      <c r="H19" s="342">
        <v>7.327</v>
      </c>
      <c r="I19" s="344">
        <f t="shared" si="0"/>
        <v>5.8515392585349648</v>
      </c>
      <c r="J19" s="342">
        <v>5469</v>
      </c>
      <c r="K19" s="342">
        <v>7.3159999999999998</v>
      </c>
      <c r="L19" s="344">
        <f t="shared" si="1"/>
        <v>-30.007524157622772</v>
      </c>
      <c r="M19" s="342">
        <v>2393</v>
      </c>
      <c r="N19" s="342">
        <v>9.5540000000000003</v>
      </c>
      <c r="O19" s="342">
        <v>3.87</v>
      </c>
      <c r="P19" s="342">
        <v>7.468</v>
      </c>
      <c r="Q19" s="342">
        <v>38.485999999999997</v>
      </c>
      <c r="R19" s="342">
        <v>0.67600000000000005</v>
      </c>
      <c r="S19" s="344">
        <f t="shared" si="2"/>
        <v>6.0276171139339709</v>
      </c>
      <c r="T19" s="344">
        <f t="shared" si="3"/>
        <v>-29.973721757782716</v>
      </c>
      <c r="U19" s="344">
        <f t="shared" si="4"/>
        <v>3.1204719999999999</v>
      </c>
    </row>
    <row r="20" spans="1:21" s="342" customFormat="1">
      <c r="A20" s="341">
        <v>45618</v>
      </c>
      <c r="B20" s="342">
        <v>33</v>
      </c>
      <c r="C20" s="342">
        <v>65</v>
      </c>
      <c r="D20" s="343">
        <v>20230060.019000001</v>
      </c>
      <c r="E20" s="342" t="s">
        <v>194</v>
      </c>
      <c r="F20" s="342">
        <v>0.78900000000000003</v>
      </c>
      <c r="G20" s="342">
        <v>2727</v>
      </c>
      <c r="H20" s="342">
        <v>13.484</v>
      </c>
      <c r="I20" s="344">
        <f t="shared" si="0"/>
        <v>11.994386386560647</v>
      </c>
      <c r="J20" s="342">
        <v>5766</v>
      </c>
      <c r="K20" s="342">
        <v>9.0869999999999997</v>
      </c>
      <c r="L20" s="344">
        <f t="shared" si="1"/>
        <v>-28.217258948172347</v>
      </c>
      <c r="M20" s="342">
        <v>6154</v>
      </c>
      <c r="N20" s="342">
        <v>2.7330000000000001</v>
      </c>
      <c r="O20" s="342">
        <v>-1.5069999999999999</v>
      </c>
      <c r="P20" s="342">
        <v>9.5079999999999991</v>
      </c>
      <c r="Q20" s="342">
        <v>39.820999999999998</v>
      </c>
      <c r="R20" s="342">
        <v>1.502</v>
      </c>
      <c r="S20" s="344">
        <f t="shared" si="2"/>
        <v>12.241721268644751</v>
      </c>
      <c r="T20" s="344">
        <f t="shared" si="3"/>
        <v>-28.23161468246651</v>
      </c>
      <c r="U20" s="344">
        <f t="shared" si="4"/>
        <v>-3.1469592</v>
      </c>
    </row>
    <row r="21" spans="1:21" s="342" customFormat="1">
      <c r="A21" s="341">
        <v>45618</v>
      </c>
      <c r="B21" s="342">
        <v>34</v>
      </c>
      <c r="C21" s="342">
        <v>67</v>
      </c>
      <c r="D21" s="343">
        <v>20230060.019000001</v>
      </c>
      <c r="E21" s="342" t="s">
        <v>195</v>
      </c>
      <c r="F21" s="342">
        <v>0.81699999999999995</v>
      </c>
      <c r="G21" s="342">
        <v>2835</v>
      </c>
      <c r="H21" s="342">
        <v>13.513999999999999</v>
      </c>
      <c r="I21" s="344">
        <f t="shared" si="0"/>
        <v>12.022211355894935</v>
      </c>
      <c r="J21" s="342">
        <v>5942</v>
      </c>
      <c r="K21" s="342">
        <v>9.1140000000000008</v>
      </c>
      <c r="L21" s="344">
        <f t="shared" si="1"/>
        <v>-28.179305475290985</v>
      </c>
      <c r="M21" s="342">
        <v>8141</v>
      </c>
      <c r="N21" s="342">
        <v>2.5179999999999998</v>
      </c>
      <c r="O21" s="342">
        <v>-1.23</v>
      </c>
      <c r="P21" s="342">
        <v>9.6010000000000009</v>
      </c>
      <c r="Q21" s="342">
        <v>39.677999999999997</v>
      </c>
      <c r="R21" s="342">
        <v>1.9490000000000001</v>
      </c>
      <c r="S21" s="344">
        <f t="shared" si="2"/>
        <v>12.269869007623317</v>
      </c>
      <c r="T21" s="344">
        <f t="shared" si="3"/>
        <v>-28.194682158005655</v>
      </c>
      <c r="U21" s="344">
        <f t="shared" si="4"/>
        <v>-2.8240879999999997</v>
      </c>
    </row>
    <row r="22" spans="1:21" s="342" customFormat="1">
      <c r="A22" s="341">
        <v>45618</v>
      </c>
      <c r="B22" s="342">
        <v>35</v>
      </c>
      <c r="C22" s="342">
        <v>69</v>
      </c>
      <c r="D22" s="343">
        <v>20230060.02</v>
      </c>
      <c r="E22" s="342" t="s">
        <v>196</v>
      </c>
      <c r="F22" s="342">
        <v>0.80400000000000005</v>
      </c>
      <c r="G22" s="342">
        <v>1852</v>
      </c>
      <c r="H22" s="342">
        <v>9.0489999999999995</v>
      </c>
      <c r="I22" s="344">
        <f t="shared" si="0"/>
        <v>7.5810548007484559</v>
      </c>
      <c r="J22" s="342">
        <v>4756</v>
      </c>
      <c r="K22" s="342">
        <v>9.9949999999999992</v>
      </c>
      <c r="L22" s="344">
        <f t="shared" si="1"/>
        <v>-27.379412789479581</v>
      </c>
      <c r="M22" s="342">
        <v>2985</v>
      </c>
      <c r="N22" s="342">
        <v>4.25</v>
      </c>
      <c r="O22" s="342">
        <v>-1.117</v>
      </c>
      <c r="P22" s="342">
        <v>6.0209999999999999</v>
      </c>
      <c r="Q22" s="342">
        <v>32.052999999999997</v>
      </c>
      <c r="R22" s="342">
        <v>0.76100000000000001</v>
      </c>
      <c r="S22" s="344">
        <f t="shared" si="2"/>
        <v>7.7771950364371385</v>
      </c>
      <c r="T22" s="344">
        <f t="shared" si="3"/>
        <v>-27.416306585442577</v>
      </c>
      <c r="U22" s="344">
        <f t="shared" si="4"/>
        <v>-2.6923751999999999</v>
      </c>
    </row>
    <row r="23" spans="1:21" s="342" customFormat="1">
      <c r="A23" s="341">
        <v>45618</v>
      </c>
      <c r="B23" s="342">
        <v>36</v>
      </c>
      <c r="C23" s="342">
        <v>71</v>
      </c>
      <c r="D23" s="343">
        <v>20230060.021000002</v>
      </c>
      <c r="E23" s="342" t="s">
        <v>197</v>
      </c>
      <c r="F23" s="342">
        <v>0.76200000000000001</v>
      </c>
      <c r="G23" s="342">
        <v>1286</v>
      </c>
      <c r="H23" s="342">
        <v>6.8129999999999997</v>
      </c>
      <c r="I23" s="344">
        <f t="shared" si="0"/>
        <v>5.3654796533313363</v>
      </c>
      <c r="J23" s="342">
        <v>2873</v>
      </c>
      <c r="K23" s="342">
        <v>8.2490000000000006</v>
      </c>
      <c r="L23" s="344">
        <f t="shared" si="1"/>
        <v>-29.309038276913846</v>
      </c>
      <c r="M23" s="342">
        <v>4887</v>
      </c>
      <c r="N23" s="342">
        <v>4.7190000000000003</v>
      </c>
      <c r="O23" s="342">
        <v>0.30499999999999999</v>
      </c>
      <c r="P23" s="342">
        <v>4.0759999999999996</v>
      </c>
      <c r="Q23" s="342">
        <v>19.949000000000002</v>
      </c>
      <c r="R23" s="342">
        <v>1.403</v>
      </c>
      <c r="S23" s="344">
        <f t="shared" si="2"/>
        <v>5.5359192173099805</v>
      </c>
      <c r="T23" s="344">
        <f t="shared" si="3"/>
        <v>-29.294025147264861</v>
      </c>
      <c r="U23" s="344">
        <f t="shared" si="4"/>
        <v>-1.0348920000000001</v>
      </c>
    </row>
    <row r="24" spans="1:21" s="342" customFormat="1">
      <c r="A24" s="341">
        <v>45618</v>
      </c>
      <c r="B24" s="342">
        <v>37</v>
      </c>
      <c r="C24" s="342">
        <v>73</v>
      </c>
      <c r="D24" s="343">
        <v>20230060.022</v>
      </c>
      <c r="E24" s="342" t="s">
        <v>198</v>
      </c>
      <c r="F24" s="342">
        <v>0.83199999999999996</v>
      </c>
      <c r="G24" s="342">
        <v>2036</v>
      </c>
      <c r="H24" s="342">
        <v>4.5640000000000001</v>
      </c>
      <c r="I24" s="344">
        <f t="shared" si="0"/>
        <v>3.0907504268504571</v>
      </c>
      <c r="J24" s="342">
        <v>6478</v>
      </c>
      <c r="K24" s="342">
        <v>4.2709999999999999</v>
      </c>
      <c r="L24" s="344">
        <f t="shared" si="1"/>
        <v>-32.990842325567897</v>
      </c>
      <c r="M24" s="342">
        <v>2509</v>
      </c>
      <c r="N24" s="342">
        <v>18.768999999999998</v>
      </c>
      <c r="O24" s="342">
        <v>13.077</v>
      </c>
      <c r="P24" s="342">
        <v>6.5119999999999996</v>
      </c>
      <c r="Q24" s="342">
        <v>42.755000000000003</v>
      </c>
      <c r="R24" s="342">
        <v>0.61199999999999999</v>
      </c>
      <c r="S24" s="344">
        <f t="shared" si="2"/>
        <v>3.2348031318019226</v>
      </c>
      <c r="T24" s="344">
        <f t="shared" si="3"/>
        <v>-32.876788667010125</v>
      </c>
      <c r="U24" s="344">
        <f t="shared" si="4"/>
        <v>13.8521512</v>
      </c>
    </row>
    <row r="25" spans="1:21" s="340" customFormat="1"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6"/>
      <c r="Q25" s="346"/>
      <c r="R25" s="346"/>
      <c r="S25" s="347"/>
      <c r="T25" s="347"/>
      <c r="U25" s="347"/>
    </row>
    <row r="26" spans="1:21" s="340" customFormat="1"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346"/>
      <c r="Q26" s="346"/>
      <c r="R26" s="346"/>
    </row>
    <row r="27" spans="1:21" s="340" customFormat="1"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6"/>
      <c r="Q27" s="346"/>
      <c r="R27" s="346"/>
    </row>
    <row r="28" spans="1:21" s="342" customFormat="1">
      <c r="A28" s="341">
        <v>45617</v>
      </c>
      <c r="B28" s="342">
        <v>6</v>
      </c>
      <c r="C28" s="342">
        <v>11</v>
      </c>
      <c r="D28" s="342" t="s">
        <v>163</v>
      </c>
      <c r="E28" s="342" t="s">
        <v>25</v>
      </c>
      <c r="F28" s="342">
        <v>1.0580000000000001</v>
      </c>
      <c r="G28" s="342">
        <v>5044</v>
      </c>
      <c r="H28" s="342">
        <v>7.4290000000000003</v>
      </c>
      <c r="I28" s="344">
        <f t="shared" ref="I28:I31" si="5">-0.056*LN(G28) - 1.0466+H28</f>
        <v>5.9049465369632514</v>
      </c>
      <c r="J28" s="342">
        <v>9129</v>
      </c>
      <c r="K28" s="342">
        <v>9.9469999999999992</v>
      </c>
      <c r="L28" s="344">
        <f t="shared" ref="L28:L31" si="6">0.3643*LN(J28) - 40.459 +K28</f>
        <v>-27.189871272930748</v>
      </c>
      <c r="M28" s="342">
        <v>3528</v>
      </c>
      <c r="N28" s="342">
        <v>10.864000000000001</v>
      </c>
      <c r="O28" s="342">
        <v>5.782</v>
      </c>
      <c r="P28" s="342">
        <v>14.236000000000001</v>
      </c>
      <c r="Q28" s="342">
        <v>49.487000000000002</v>
      </c>
      <c r="R28" s="342">
        <v>0.68200000000000005</v>
      </c>
      <c r="S28" s="344">
        <f t="shared" ref="S28:S31" si="7">1.0116*I28 + 0.1082</f>
        <v>6.081643916792026</v>
      </c>
      <c r="T28" s="344">
        <f t="shared" ref="T28:T31" si="8">0.9731*L28 - 0.7734</f>
        <v>-27.231863735688908</v>
      </c>
      <c r="U28" s="344">
        <f t="shared" ref="U28:U31" si="9">1.1656*O28 - 1.3904</f>
        <v>5.3490991999999995</v>
      </c>
    </row>
    <row r="29" spans="1:21" s="342" customFormat="1">
      <c r="A29" s="341">
        <v>45617</v>
      </c>
      <c r="B29" s="342">
        <v>7</v>
      </c>
      <c r="C29" s="342">
        <v>13</v>
      </c>
      <c r="D29" s="342" t="s">
        <v>164</v>
      </c>
      <c r="E29" s="342" t="s">
        <v>25</v>
      </c>
      <c r="F29" s="342">
        <v>1.014</v>
      </c>
      <c r="G29" s="342">
        <v>4859</v>
      </c>
      <c r="H29" s="342">
        <v>7.4770000000000003</v>
      </c>
      <c r="I29" s="344">
        <f t="shared" si="5"/>
        <v>5.9550390756732696</v>
      </c>
      <c r="J29" s="342">
        <v>8792</v>
      </c>
      <c r="K29" s="342">
        <v>9.9949999999999992</v>
      </c>
      <c r="L29" s="344">
        <f t="shared" si="6"/>
        <v>-27.155574032176801</v>
      </c>
      <c r="M29" s="342">
        <v>3651</v>
      </c>
      <c r="N29" s="342">
        <v>10.785</v>
      </c>
      <c r="O29" s="342">
        <v>5.6820000000000004</v>
      </c>
      <c r="P29" s="342">
        <v>14.318</v>
      </c>
      <c r="Q29" s="342">
        <v>49.847000000000001</v>
      </c>
      <c r="R29" s="342">
        <v>0.70299999999999996</v>
      </c>
      <c r="S29" s="344">
        <f t="shared" si="7"/>
        <v>6.1323175289510798</v>
      </c>
      <c r="T29" s="344">
        <f t="shared" si="8"/>
        <v>-27.198489090711242</v>
      </c>
      <c r="U29" s="344">
        <f t="shared" si="9"/>
        <v>5.2325391999999997</v>
      </c>
    </row>
    <row r="30" spans="1:21" s="342" customFormat="1">
      <c r="A30" s="341">
        <v>45618</v>
      </c>
      <c r="B30" s="342">
        <v>42</v>
      </c>
      <c r="C30" s="342">
        <v>83</v>
      </c>
      <c r="D30" s="342" t="s">
        <v>165</v>
      </c>
      <c r="E30" s="342" t="s">
        <v>25</v>
      </c>
      <c r="F30" s="342">
        <v>1.0589999999999999</v>
      </c>
      <c r="G30" s="342">
        <v>5138</v>
      </c>
      <c r="H30" s="342">
        <v>7.5910000000000002</v>
      </c>
      <c r="I30" s="344">
        <f t="shared" si="5"/>
        <v>6.0659125260504894</v>
      </c>
      <c r="J30" s="342">
        <v>9365</v>
      </c>
      <c r="K30" s="342">
        <v>9.9979999999999993</v>
      </c>
      <c r="L30" s="344">
        <f t="shared" si="6"/>
        <v>-27.129573179799884</v>
      </c>
      <c r="M30" s="342">
        <v>3702</v>
      </c>
      <c r="N30" s="342">
        <v>11.846</v>
      </c>
      <c r="O30" s="342">
        <v>6.84</v>
      </c>
      <c r="P30" s="342">
        <v>14.215</v>
      </c>
      <c r="Q30" s="342">
        <v>50.701000000000001</v>
      </c>
      <c r="R30" s="342">
        <v>0.71199999999999997</v>
      </c>
      <c r="S30" s="344">
        <f t="shared" si="7"/>
        <v>6.2444771113526754</v>
      </c>
      <c r="T30" s="344">
        <f t="shared" si="8"/>
        <v>-27.173187661263263</v>
      </c>
      <c r="U30" s="344">
        <f t="shared" si="9"/>
        <v>6.5823039999999988</v>
      </c>
    </row>
    <row r="31" spans="1:21" s="342" customFormat="1">
      <c r="A31" s="341">
        <v>45618</v>
      </c>
      <c r="B31" s="342">
        <v>43</v>
      </c>
      <c r="C31" s="342">
        <v>85</v>
      </c>
      <c r="D31" s="342" t="s">
        <v>166</v>
      </c>
      <c r="E31" s="342" t="s">
        <v>25</v>
      </c>
      <c r="F31" s="342">
        <v>1.014</v>
      </c>
      <c r="G31" s="342">
        <v>4853</v>
      </c>
      <c r="H31" s="342">
        <v>7.5410000000000004</v>
      </c>
      <c r="I31" s="344">
        <f t="shared" si="5"/>
        <v>6.0191082684333086</v>
      </c>
      <c r="J31" s="342">
        <v>8641</v>
      </c>
      <c r="K31" s="342">
        <v>10.028</v>
      </c>
      <c r="L31" s="344">
        <f t="shared" si="6"/>
        <v>-27.128885129034984</v>
      </c>
      <c r="M31" s="342">
        <v>3882</v>
      </c>
      <c r="N31" s="342">
        <v>11.728</v>
      </c>
      <c r="O31" s="342">
        <v>6.6619999999999999</v>
      </c>
      <c r="P31" s="342">
        <v>14.042</v>
      </c>
      <c r="Q31" s="342">
        <v>50.106999999999999</v>
      </c>
      <c r="R31" s="342">
        <v>0.71799999999999997</v>
      </c>
      <c r="S31" s="344">
        <f t="shared" si="7"/>
        <v>6.1971299243471352</v>
      </c>
      <c r="T31" s="344">
        <f t="shared" si="8"/>
        <v>-27.172518119063941</v>
      </c>
      <c r="U31" s="344">
        <f t="shared" si="9"/>
        <v>6.3748272000000004</v>
      </c>
    </row>
    <row r="32" spans="1:21" s="340" customFormat="1">
      <c r="C32" s="345"/>
      <c r="D32" s="345"/>
      <c r="E32" s="345"/>
      <c r="F32" s="345"/>
      <c r="G32" s="345"/>
      <c r="H32" s="348">
        <f>AVERAGE(H28:H31)</f>
        <v>7.5095000000000001</v>
      </c>
      <c r="I32" s="348">
        <f>AVERAGE(I28:I31)</f>
        <v>5.9862516017800793</v>
      </c>
      <c r="J32" s="345"/>
      <c r="K32" s="348">
        <f>AVERAGE(K28:K31)</f>
        <v>9.9919999999999991</v>
      </c>
      <c r="L32" s="348">
        <f>AVERAGE(L28:L31)</f>
        <v>-27.150975903485602</v>
      </c>
      <c r="M32" s="345"/>
      <c r="N32" s="348">
        <f t="shared" ref="N32:U32" si="10">AVERAGE(N28:N31)</f>
        <v>11.305750000000002</v>
      </c>
      <c r="O32" s="348">
        <f t="shared" si="10"/>
        <v>6.2415000000000003</v>
      </c>
      <c r="P32" s="348">
        <f t="shared" si="10"/>
        <v>14.202750000000002</v>
      </c>
      <c r="Q32" s="348">
        <f t="shared" si="10"/>
        <v>50.035499999999999</v>
      </c>
      <c r="R32" s="348">
        <f t="shared" si="10"/>
        <v>0.70374999999999999</v>
      </c>
      <c r="S32" s="348">
        <f t="shared" si="10"/>
        <v>6.1638921203607291</v>
      </c>
      <c r="T32" s="348">
        <f t="shared" si="10"/>
        <v>-27.19401465168184</v>
      </c>
      <c r="U32" s="348">
        <f t="shared" si="10"/>
        <v>5.8846923999999987</v>
      </c>
    </row>
    <row r="33" spans="1:24" s="340" customFormat="1">
      <c r="C33" s="345"/>
      <c r="D33" s="345"/>
      <c r="E33" s="345"/>
      <c r="F33" s="345"/>
      <c r="G33" s="345"/>
      <c r="H33" s="348">
        <f>STDEV(H28:H31)</f>
        <v>7.1112586790244084E-2</v>
      </c>
      <c r="I33" s="348">
        <f>STDEV(I28:I31)</f>
        <v>7.0734618469351793E-2</v>
      </c>
      <c r="J33" s="345"/>
      <c r="K33" s="348">
        <f>STDEV(K28:K31)</f>
        <v>3.3496268448888929E-2</v>
      </c>
      <c r="L33" s="348">
        <f>STDEV(L28:L31)</f>
        <v>2.8752225703589897E-2</v>
      </c>
      <c r="M33" s="345"/>
      <c r="N33" s="348">
        <f t="shared" ref="N33:U33" si="11">STDEV(N28:N31)</f>
        <v>0.55871541652854573</v>
      </c>
      <c r="O33" s="348">
        <f t="shared" si="11"/>
        <v>0.59419497361275819</v>
      </c>
      <c r="P33" s="348">
        <f t="shared" si="11"/>
        <v>0.11601544437415795</v>
      </c>
      <c r="Q33" s="348">
        <f t="shared" si="11"/>
        <v>0.51133387657511276</v>
      </c>
      <c r="R33" s="348">
        <f t="shared" si="11"/>
        <v>1.5755951256588695E-2</v>
      </c>
      <c r="S33" s="348">
        <f t="shared" si="11"/>
        <v>7.1555140043596061E-2</v>
      </c>
      <c r="T33" s="348">
        <f t="shared" si="11"/>
        <v>2.7978790832162977E-2</v>
      </c>
      <c r="U33" s="348">
        <f t="shared" si="11"/>
        <v>0.69259366124304267</v>
      </c>
    </row>
    <row r="34" spans="1:24" s="340" customFormat="1">
      <c r="C34" s="345"/>
      <c r="D34" s="345"/>
      <c r="E34" s="345"/>
      <c r="F34" s="345"/>
      <c r="G34" s="345"/>
      <c r="H34" s="348"/>
      <c r="I34" s="348"/>
      <c r="J34" s="345"/>
      <c r="K34" s="348"/>
      <c r="L34" s="348"/>
      <c r="M34" s="345"/>
      <c r="N34" s="348"/>
      <c r="O34" s="348"/>
      <c r="P34" s="348"/>
      <c r="Q34" s="348"/>
      <c r="R34" s="348"/>
      <c r="V34" s="349" t="s">
        <v>225</v>
      </c>
    </row>
    <row r="35" spans="1:24" s="340" customFormat="1">
      <c r="C35" s="345"/>
      <c r="D35" s="350" t="s">
        <v>226</v>
      </c>
      <c r="E35" s="350"/>
      <c r="F35" s="345"/>
      <c r="G35" s="345"/>
      <c r="H35" s="348"/>
      <c r="I35" s="348"/>
      <c r="J35" s="345"/>
      <c r="K35" s="348"/>
      <c r="L35" s="348"/>
      <c r="M35" s="345"/>
      <c r="N35" s="348"/>
      <c r="O35" s="348"/>
      <c r="P35" s="348"/>
      <c r="Q35" s="348"/>
      <c r="R35" s="348"/>
      <c r="V35" s="351" t="s">
        <v>227</v>
      </c>
      <c r="W35" s="351" t="s">
        <v>228</v>
      </c>
    </row>
    <row r="36" spans="1:24" s="340" customFormat="1">
      <c r="A36" s="341">
        <v>45617</v>
      </c>
      <c r="B36" s="342">
        <v>3</v>
      </c>
      <c r="C36" s="342">
        <v>5</v>
      </c>
      <c r="D36" s="342" t="s">
        <v>154</v>
      </c>
      <c r="E36" s="342" t="s">
        <v>229</v>
      </c>
      <c r="F36" s="342">
        <v>0.499</v>
      </c>
      <c r="G36" s="342">
        <v>1582</v>
      </c>
      <c r="H36" s="342">
        <v>-1.413</v>
      </c>
      <c r="I36" s="344">
        <f>-0.056*LN(G36) - 1.0466+H36</f>
        <v>-2.8721209283063454</v>
      </c>
      <c r="J36" s="342">
        <v>3817</v>
      </c>
      <c r="K36" s="342">
        <v>9.1319999999999997</v>
      </c>
      <c r="L36" s="344">
        <f t="shared" ref="L36:L40" si="12">0.3643*LN(J36) - 40.459 +K36</f>
        <v>-28.322537734784916</v>
      </c>
      <c r="M36" s="342"/>
      <c r="N36" s="342"/>
      <c r="O36" s="342"/>
      <c r="P36" s="342">
        <v>9.5380000000000003</v>
      </c>
      <c r="Q36" s="342">
        <v>40.893000000000001</v>
      </c>
      <c r="R36" s="345"/>
      <c r="S36" s="344">
        <f t="shared" ref="S36:S40" si="13">1.0116*I36 + 0.1082</f>
        <v>-2.7972375310746989</v>
      </c>
      <c r="T36" s="344">
        <f t="shared" ref="T36:T40" si="14">0.9731*L36 - 0.7734</f>
        <v>-28.334061469719199</v>
      </c>
      <c r="V36" s="352">
        <f>-2.87-H36</f>
        <v>-1.4570000000000001</v>
      </c>
      <c r="W36" s="352">
        <f>-28.32-K36</f>
        <v>-37.451999999999998</v>
      </c>
      <c r="X36" s="347"/>
    </row>
    <row r="37" spans="1:24" s="340" customFormat="1">
      <c r="A37" s="341">
        <v>45617</v>
      </c>
      <c r="B37" s="342">
        <v>4</v>
      </c>
      <c r="C37" s="342">
        <v>7</v>
      </c>
      <c r="D37" s="342" t="s">
        <v>155</v>
      </c>
      <c r="E37" s="342" t="s">
        <v>229</v>
      </c>
      <c r="F37" s="342">
        <v>1.0649999999999999</v>
      </c>
      <c r="G37" s="342">
        <v>3379</v>
      </c>
      <c r="H37" s="342">
        <v>-1.3560000000000001</v>
      </c>
      <c r="I37" s="344">
        <f t="shared" ref="I37:I40" si="15">-0.056*LN(G37) - 1.0466+H37</f>
        <v>-2.8576187648560003</v>
      </c>
      <c r="J37" s="342">
        <v>7701</v>
      </c>
      <c r="K37" s="342">
        <v>8.8879999999999999</v>
      </c>
      <c r="L37" s="344">
        <f t="shared" si="12"/>
        <v>-28.310840877446857</v>
      </c>
      <c r="M37" s="342"/>
      <c r="N37" s="342"/>
      <c r="O37" s="342"/>
      <c r="P37" s="342">
        <v>9.5009999999999994</v>
      </c>
      <c r="Q37" s="342">
        <v>40.719000000000001</v>
      </c>
      <c r="R37" s="345"/>
      <c r="S37" s="344">
        <f t="shared" si="13"/>
        <v>-2.7825671425283298</v>
      </c>
      <c r="T37" s="344">
        <f t="shared" si="14"/>
        <v>-28.322679257843536</v>
      </c>
      <c r="V37" s="352">
        <f>-2.87-H37</f>
        <v>-1.514</v>
      </c>
      <c r="W37" s="352">
        <f>-28.32-K37</f>
        <v>-37.207999999999998</v>
      </c>
      <c r="X37" s="347"/>
    </row>
    <row r="38" spans="1:24" s="340" customFormat="1">
      <c r="A38" s="341">
        <v>45617</v>
      </c>
      <c r="B38" s="342">
        <v>5</v>
      </c>
      <c r="C38" s="342">
        <v>9</v>
      </c>
      <c r="D38" s="342" t="s">
        <v>156</v>
      </c>
      <c r="E38" s="342" t="s">
        <v>229</v>
      </c>
      <c r="F38" s="342">
        <v>1.484</v>
      </c>
      <c r="G38" s="342">
        <v>4712</v>
      </c>
      <c r="H38" s="342">
        <v>-1.3560000000000001</v>
      </c>
      <c r="I38" s="344">
        <f t="shared" si="15"/>
        <v>-2.8762405926185597</v>
      </c>
      <c r="J38" s="342">
        <v>10230</v>
      </c>
      <c r="K38" s="342">
        <v>8.7690000000000001</v>
      </c>
      <c r="L38" s="344">
        <f t="shared" si="12"/>
        <v>-28.326389007386098</v>
      </c>
      <c r="M38" s="342"/>
      <c r="N38" s="342"/>
      <c r="O38" s="342"/>
      <c r="P38" s="342">
        <v>9.5280000000000005</v>
      </c>
      <c r="Q38" s="342">
        <v>40.847000000000001</v>
      </c>
      <c r="R38" s="345"/>
      <c r="S38" s="344">
        <f t="shared" si="13"/>
        <v>-2.8014049834929349</v>
      </c>
      <c r="T38" s="344">
        <f t="shared" si="14"/>
        <v>-28.337809143087409</v>
      </c>
      <c r="V38" s="353">
        <f>-2.87-H38</f>
        <v>-1.514</v>
      </c>
      <c r="W38" s="353">
        <f>-28.32-K38</f>
        <v>-37.088999999999999</v>
      </c>
      <c r="X38" s="347"/>
    </row>
    <row r="39" spans="1:24" s="340" customFormat="1">
      <c r="A39" s="341">
        <v>45618</v>
      </c>
      <c r="B39" s="342">
        <v>38</v>
      </c>
      <c r="C39" s="342">
        <v>75</v>
      </c>
      <c r="D39" s="342" t="s">
        <v>157</v>
      </c>
      <c r="E39" s="342" t="s">
        <v>229</v>
      </c>
      <c r="F39" s="342">
        <v>0.79100000000000004</v>
      </c>
      <c r="G39" s="342">
        <v>2508</v>
      </c>
      <c r="H39" s="342">
        <v>-1.548</v>
      </c>
      <c r="I39" s="344">
        <f t="shared" si="15"/>
        <v>-3.0329254904981573</v>
      </c>
      <c r="J39" s="342">
        <v>6026</v>
      </c>
      <c r="K39" s="342">
        <v>9.0269999999999992</v>
      </c>
      <c r="L39" s="344">
        <f t="shared" si="12"/>
        <v>-28.261191554416847</v>
      </c>
      <c r="M39" s="342"/>
      <c r="N39" s="342"/>
      <c r="O39" s="342"/>
      <c r="P39" s="342">
        <v>8.59</v>
      </c>
      <c r="Q39" s="342">
        <v>40.715000000000003</v>
      </c>
      <c r="R39" s="345"/>
      <c r="S39" s="344">
        <f t="shared" si="13"/>
        <v>-2.9599074261879359</v>
      </c>
      <c r="T39" s="344">
        <f t="shared" si="14"/>
        <v>-28.274365501603032</v>
      </c>
      <c r="V39" s="354"/>
      <c r="W39" s="354"/>
      <c r="X39" s="347"/>
    </row>
    <row r="40" spans="1:24" s="340" customFormat="1">
      <c r="A40" s="341">
        <v>45618</v>
      </c>
      <c r="B40" s="342">
        <v>39</v>
      </c>
      <c r="C40" s="342">
        <v>77</v>
      </c>
      <c r="D40" s="342" t="s">
        <v>158</v>
      </c>
      <c r="E40" s="342" t="s">
        <v>229</v>
      </c>
      <c r="F40" s="342">
        <v>0.76100000000000001</v>
      </c>
      <c r="G40" s="342">
        <v>2406</v>
      </c>
      <c r="H40" s="342">
        <v>-1.599</v>
      </c>
      <c r="I40" s="344">
        <f t="shared" si="15"/>
        <v>-3.0816003702059387</v>
      </c>
      <c r="J40" s="342">
        <v>5780</v>
      </c>
      <c r="K40" s="342">
        <v>8.9870000000000001</v>
      </c>
      <c r="L40" s="344">
        <f t="shared" si="12"/>
        <v>-28.316375490264925</v>
      </c>
      <c r="M40" s="342"/>
      <c r="N40" s="342"/>
      <c r="O40" s="342"/>
      <c r="P40" s="342">
        <v>8.5860000000000003</v>
      </c>
      <c r="Q40" s="342">
        <v>41.143000000000001</v>
      </c>
      <c r="R40" s="345"/>
      <c r="S40" s="344">
        <f t="shared" si="13"/>
        <v>-3.0091469345003277</v>
      </c>
      <c r="T40" s="344">
        <f t="shared" si="14"/>
        <v>-28.328064989576795</v>
      </c>
      <c r="X40" s="347"/>
    </row>
    <row r="41" spans="1:24" s="340" customFormat="1">
      <c r="C41" s="345"/>
      <c r="D41" s="345"/>
      <c r="E41" s="345"/>
      <c r="F41" s="345"/>
      <c r="G41" s="345"/>
      <c r="H41" s="348">
        <f>AVERAGE(H36:H40)</f>
        <v>-1.4544000000000001</v>
      </c>
      <c r="I41" s="348">
        <f>AVERAGE(I36:I40)</f>
        <v>-2.9441012292970004</v>
      </c>
      <c r="J41" s="345"/>
      <c r="K41" s="348">
        <f>AVERAGE(K36:K40)</f>
        <v>8.9606000000000012</v>
      </c>
      <c r="L41" s="348">
        <f>AVERAGE(L36:L40)</f>
        <v>-28.307466932859931</v>
      </c>
      <c r="M41" s="345"/>
      <c r="N41" s="345"/>
      <c r="O41" s="345"/>
      <c r="P41" s="348">
        <f>AVERAGE(P36:P40)</f>
        <v>9.1485999999999983</v>
      </c>
      <c r="Q41" s="348">
        <f>AVERAGE(Q36:Q40)</f>
        <v>40.863399999999999</v>
      </c>
      <c r="R41" s="346"/>
      <c r="S41" s="348">
        <f>AVERAGE(S36:S40)</f>
        <v>-2.8700528035568453</v>
      </c>
      <c r="T41" s="348">
        <f>AVERAGE(T36:T40)</f>
        <v>-28.319396072365993</v>
      </c>
    </row>
    <row r="42" spans="1:24" s="340" customFormat="1">
      <c r="C42" s="345"/>
      <c r="D42" s="345"/>
      <c r="E42" s="345"/>
      <c r="F42" s="345"/>
      <c r="G42" s="345"/>
      <c r="H42" s="348">
        <f>STDEV(H36:H40)</f>
        <v>0.11263791546366611</v>
      </c>
      <c r="I42" s="348">
        <f>STDEV(I36:I40)</f>
        <v>0.10495381070442951</v>
      </c>
      <c r="J42" s="345"/>
      <c r="K42" s="348">
        <f>STDEV(K36:K40)</f>
        <v>0.13826170836496973</v>
      </c>
      <c r="L42" s="348">
        <f>STDEV(L36:L40)</f>
        <v>2.6539265825378047E-2</v>
      </c>
      <c r="M42" s="345"/>
      <c r="N42" s="345"/>
      <c r="O42" s="345"/>
      <c r="P42" s="348">
        <f>STDEV(P36:P40)</f>
        <v>0.51193632416541801</v>
      </c>
      <c r="Q42" s="348">
        <f>STDEV(Q36:Q40)</f>
        <v>0.17478215011836809</v>
      </c>
      <c r="R42" s="346"/>
      <c r="S42" s="348">
        <f>STDEV(S36:S40)</f>
        <v>0.10617127490860097</v>
      </c>
      <c r="T42" s="348">
        <f>STDEV(T36:T40)</f>
        <v>2.5825359574674651E-2</v>
      </c>
    </row>
    <row r="43" spans="1:24" s="340" customFormat="1"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46"/>
      <c r="R43" s="346"/>
    </row>
    <row r="44" spans="1:24" s="340" customFormat="1"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46"/>
      <c r="R44" s="346"/>
    </row>
    <row r="45" spans="1:24" s="342" customFormat="1">
      <c r="A45" s="341">
        <v>45617</v>
      </c>
      <c r="B45" s="342">
        <v>8</v>
      </c>
      <c r="C45" s="342">
        <v>15</v>
      </c>
      <c r="D45" s="342" t="s">
        <v>159</v>
      </c>
      <c r="E45" s="342" t="s">
        <v>230</v>
      </c>
      <c r="F45" s="342">
        <v>0.80700000000000005</v>
      </c>
      <c r="G45" s="342">
        <v>2788</v>
      </c>
      <c r="H45" s="342">
        <v>28.611999999999998</v>
      </c>
      <c r="I45" s="344">
        <f t="shared" ref="I45:I48" si="16">-0.056*LN(G45) - 1.0466+H45</f>
        <v>27.121147532774696</v>
      </c>
      <c r="J45" s="342">
        <v>6564</v>
      </c>
      <c r="K45" s="342">
        <v>63.015999999999998</v>
      </c>
      <c r="L45" s="344">
        <f t="shared" ref="L45:L47" si="17">0.3643*LN(J45) - 40.459 +K45</f>
        <v>25.758962191240094</v>
      </c>
      <c r="P45" s="342">
        <v>9.8559999999999999</v>
      </c>
      <c r="Q45" s="342">
        <v>44.427</v>
      </c>
      <c r="S45" s="344">
        <f t="shared" ref="S45:S47" si="18">1.0116*I45 + 0.1082</f>
        <v>27.543952844154884</v>
      </c>
      <c r="T45" s="344">
        <f t="shared" ref="T45:T47" si="19">0.9731*L45 - 0.7734</f>
        <v>24.292646108295735</v>
      </c>
      <c r="X45" s="344"/>
    </row>
    <row r="46" spans="1:24" s="342" customFormat="1">
      <c r="A46" s="341">
        <v>45617</v>
      </c>
      <c r="B46" s="342">
        <v>9</v>
      </c>
      <c r="C46" s="342">
        <v>17</v>
      </c>
      <c r="D46" s="342" t="s">
        <v>160</v>
      </c>
      <c r="E46" s="342" t="s">
        <v>230</v>
      </c>
      <c r="F46" s="342">
        <v>0.75700000000000001</v>
      </c>
      <c r="G46" s="342">
        <v>2643</v>
      </c>
      <c r="H46" s="342">
        <v>28.707999999999998</v>
      </c>
      <c r="I46" s="344">
        <f t="shared" si="16"/>
        <v>27.220138484782158</v>
      </c>
      <c r="J46" s="342">
        <v>6283</v>
      </c>
      <c r="K46" s="342">
        <v>63.192999999999998</v>
      </c>
      <c r="L46" s="344">
        <f t="shared" si="17"/>
        <v>25.920023119130391</v>
      </c>
      <c r="P46" s="342">
        <v>9.6980000000000004</v>
      </c>
      <c r="Q46" s="342">
        <v>44.463999999999999</v>
      </c>
      <c r="S46" s="344">
        <f t="shared" si="18"/>
        <v>27.644092091205632</v>
      </c>
      <c r="T46" s="344">
        <f t="shared" si="19"/>
        <v>24.449374497225783</v>
      </c>
      <c r="X46" s="344"/>
    </row>
    <row r="47" spans="1:24" s="342" customFormat="1">
      <c r="A47" s="341">
        <v>45618</v>
      </c>
      <c r="B47" s="342">
        <v>40</v>
      </c>
      <c r="C47" s="342">
        <v>79</v>
      </c>
      <c r="D47" s="342" t="s">
        <v>161</v>
      </c>
      <c r="E47" s="342" t="s">
        <v>230</v>
      </c>
      <c r="F47" s="342">
        <v>0.81399999999999995</v>
      </c>
      <c r="G47" s="342">
        <v>2802</v>
      </c>
      <c r="H47" s="342">
        <v>29.271999999999998</v>
      </c>
      <c r="I47" s="344">
        <f t="shared" si="16"/>
        <v>27.78086703129377</v>
      </c>
      <c r="J47" s="342">
        <v>6552</v>
      </c>
      <c r="K47" s="342">
        <v>63.072000000000003</v>
      </c>
      <c r="L47" s="344">
        <f t="shared" si="17"/>
        <v>25.814295585381636</v>
      </c>
      <c r="P47" s="342">
        <v>9.5440000000000005</v>
      </c>
      <c r="Q47" s="342">
        <v>44.625</v>
      </c>
      <c r="S47" s="344">
        <f t="shared" si="18"/>
        <v>28.211325088856778</v>
      </c>
      <c r="T47" s="344">
        <f t="shared" si="19"/>
        <v>24.346491034134871</v>
      </c>
      <c r="X47" s="344"/>
    </row>
    <row r="48" spans="1:24" s="342" customFormat="1">
      <c r="A48" s="341">
        <v>45618</v>
      </c>
      <c r="B48" s="342">
        <v>41</v>
      </c>
      <c r="C48" s="342">
        <v>81</v>
      </c>
      <c r="D48" s="342" t="s">
        <v>162</v>
      </c>
      <c r="E48" s="342" t="s">
        <v>230</v>
      </c>
      <c r="F48" s="342">
        <v>0.78400000000000003</v>
      </c>
      <c r="G48" s="342">
        <v>2688</v>
      </c>
      <c r="H48" s="342">
        <v>29.212</v>
      </c>
      <c r="I48" s="344">
        <f t="shared" si="16"/>
        <v>27.723193048707991</v>
      </c>
      <c r="J48" s="342">
        <v>6408</v>
      </c>
      <c r="K48" s="342">
        <v>63.091000000000001</v>
      </c>
      <c r="L48" s="344">
        <f>0.3643*LN(J48) - 40.459 +K48</f>
        <v>25.825199696650962</v>
      </c>
      <c r="P48" s="342">
        <v>9.5220000000000002</v>
      </c>
      <c r="Q48" s="342">
        <v>44.878</v>
      </c>
      <c r="S48" s="344">
        <f>1.0116*I48 + 0.1082</f>
        <v>28.152982088073006</v>
      </c>
      <c r="T48" s="344">
        <f>0.9731*L48 - 0.7734</f>
        <v>24.357101824811053</v>
      </c>
      <c r="X48" s="344"/>
    </row>
    <row r="49" spans="1:21" s="340" customFormat="1">
      <c r="C49" s="345"/>
      <c r="D49" s="345"/>
      <c r="E49" s="345"/>
      <c r="F49" s="345"/>
      <c r="G49" s="345"/>
      <c r="H49" s="348">
        <f>AVERAGE(H45:H48)</f>
        <v>28.950999999999997</v>
      </c>
      <c r="I49" s="348">
        <f>AVERAGE(I45:I48)</f>
        <v>27.461336524389651</v>
      </c>
      <c r="J49" s="345"/>
      <c r="K49" s="348">
        <f>AVERAGE(K45:K48)</f>
        <v>63.093000000000004</v>
      </c>
      <c r="L49" s="348">
        <f>AVERAGE(L45:L48)</f>
        <v>25.829620148100773</v>
      </c>
      <c r="M49" s="345"/>
      <c r="N49" s="345"/>
      <c r="O49" s="345"/>
      <c r="P49" s="348">
        <f>AVERAGE(P45:P48)</f>
        <v>9.6550000000000011</v>
      </c>
      <c r="Q49" s="348">
        <f>AVERAGE(Q45:Q48)</f>
        <v>44.598500000000001</v>
      </c>
      <c r="R49" s="346"/>
      <c r="S49" s="348">
        <f>AVERAGE(S45:S48)</f>
        <v>27.888088028072573</v>
      </c>
      <c r="T49" s="348">
        <f>AVERAGE(T45:T48)</f>
        <v>24.361403366116861</v>
      </c>
    </row>
    <row r="50" spans="1:21" s="340" customFormat="1">
      <c r="C50" s="345"/>
      <c r="D50" s="345"/>
      <c r="E50" s="345"/>
      <c r="F50" s="345"/>
      <c r="G50" s="345"/>
      <c r="H50" s="348">
        <f>STDEV(H45:H48)</f>
        <v>0.3391813674127756</v>
      </c>
      <c r="I50" s="348">
        <f>STDEV(I45:I48)</f>
        <v>0.33890688421107756</v>
      </c>
      <c r="J50" s="345"/>
      <c r="K50" s="348">
        <f>STDEV(K45:K48)</f>
        <v>7.3878278269054895E-2</v>
      </c>
      <c r="L50" s="348">
        <f>STDEV(L45:L48)</f>
        <v>6.68820520325656E-2</v>
      </c>
      <c r="M50" s="345"/>
      <c r="N50" s="345"/>
      <c r="O50" s="345"/>
      <c r="P50" s="348">
        <f>STDEV(P45:P48)</f>
        <v>0.15519879724619842</v>
      </c>
      <c r="Q50" s="348">
        <f>STDEV(Q45:Q48)</f>
        <v>0.20520315137281278</v>
      </c>
      <c r="R50" s="346"/>
      <c r="S50" s="348">
        <f>STDEV(S45:S48)</f>
        <v>0.34283820406792631</v>
      </c>
      <c r="T50" s="348">
        <f>STDEV(T45:T48)</f>
        <v>6.508292483288948E-2</v>
      </c>
    </row>
    <row r="51" spans="1:21" s="340" customFormat="1">
      <c r="C51" s="345"/>
      <c r="D51" s="345"/>
      <c r="E51" s="345"/>
      <c r="F51" s="345"/>
      <c r="G51" s="345"/>
      <c r="H51" s="345"/>
      <c r="I51" s="345"/>
      <c r="J51" s="345"/>
      <c r="K51" s="345"/>
      <c r="L51" s="345"/>
      <c r="M51" s="345"/>
      <c r="N51" s="345"/>
      <c r="O51" s="345"/>
      <c r="P51" s="346"/>
      <c r="Q51" s="346"/>
      <c r="R51" s="346"/>
    </row>
    <row r="52" spans="1:21" s="340" customFormat="1"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45"/>
      <c r="P52" s="346"/>
      <c r="Q52" s="346"/>
      <c r="R52" s="346"/>
    </row>
    <row r="53" spans="1:21" s="342" customFormat="1">
      <c r="A53" s="341">
        <v>45617</v>
      </c>
      <c r="B53" s="342">
        <v>10</v>
      </c>
      <c r="C53" s="342">
        <v>19</v>
      </c>
      <c r="D53" s="342" t="s">
        <v>167</v>
      </c>
      <c r="E53" s="342" t="s">
        <v>21</v>
      </c>
      <c r="F53" s="342">
        <v>8.2000000000000003E-2</v>
      </c>
      <c r="M53" s="342">
        <v>6356</v>
      </c>
      <c r="N53" s="342">
        <v>20.498000000000001</v>
      </c>
      <c r="O53" s="342">
        <v>16.262</v>
      </c>
      <c r="R53" s="342">
        <v>14.492000000000001</v>
      </c>
      <c r="U53" s="344">
        <f t="shared" ref="U53:U56" si="20">1.1656*O53 - 1.3904</f>
        <v>17.564587200000002</v>
      </c>
    </row>
    <row r="54" spans="1:21" s="342" customFormat="1">
      <c r="A54" s="341">
        <v>45617</v>
      </c>
      <c r="B54" s="342">
        <v>11</v>
      </c>
      <c r="C54" s="342">
        <v>21</v>
      </c>
      <c r="D54" s="342" t="s">
        <v>168</v>
      </c>
      <c r="E54" s="342" t="s">
        <v>21</v>
      </c>
      <c r="F54" s="342">
        <v>7.4999999999999997E-2</v>
      </c>
      <c r="M54" s="342">
        <v>5289</v>
      </c>
      <c r="N54" s="342">
        <v>20.748000000000001</v>
      </c>
      <c r="O54" s="342">
        <v>16.231999999999999</v>
      </c>
      <c r="R54" s="342">
        <v>13.412000000000001</v>
      </c>
      <c r="U54" s="344">
        <f t="shared" si="20"/>
        <v>17.529619199999999</v>
      </c>
    </row>
    <row r="55" spans="1:21" s="342" customFormat="1">
      <c r="A55" s="341">
        <v>45618</v>
      </c>
      <c r="B55" s="342">
        <v>44</v>
      </c>
      <c r="C55" s="342">
        <v>87</v>
      </c>
      <c r="D55" s="342" t="s">
        <v>169</v>
      </c>
      <c r="E55" s="342" t="s">
        <v>21</v>
      </c>
      <c r="F55" s="342">
        <v>8.3000000000000004E-2</v>
      </c>
      <c r="M55" s="342">
        <v>6119</v>
      </c>
      <c r="N55" s="342">
        <v>21.241</v>
      </c>
      <c r="O55" s="342">
        <v>16.963999999999999</v>
      </c>
      <c r="R55" s="342">
        <v>13.964</v>
      </c>
      <c r="U55" s="344">
        <f t="shared" si="20"/>
        <v>18.382838399999997</v>
      </c>
    </row>
    <row r="56" spans="1:21" s="342" customFormat="1">
      <c r="A56" s="341">
        <v>45618</v>
      </c>
      <c r="B56" s="342">
        <v>45</v>
      </c>
      <c r="C56" s="342">
        <v>89</v>
      </c>
      <c r="D56" s="342" t="s">
        <v>170</v>
      </c>
      <c r="E56" s="342" t="s">
        <v>21</v>
      </c>
      <c r="F56" s="342">
        <v>7.1999999999999995E-2</v>
      </c>
      <c r="M56" s="342">
        <v>4533</v>
      </c>
      <c r="N56" s="342">
        <v>21.738</v>
      </c>
      <c r="O56" s="342">
        <v>17.013999999999999</v>
      </c>
      <c r="R56" s="342">
        <v>12.353999999999999</v>
      </c>
      <c r="U56" s="344">
        <f t="shared" si="20"/>
        <v>18.441118400000001</v>
      </c>
    </row>
    <row r="57" spans="1:21" s="340" customFormat="1"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8">
        <f>AVERAGE(N53:N56)</f>
        <v>21.056249999999999</v>
      </c>
      <c r="O57" s="348">
        <f>AVERAGE(O53:O56)</f>
        <v>16.617999999999999</v>
      </c>
      <c r="P57" s="346"/>
      <c r="Q57" s="346"/>
      <c r="R57" s="348">
        <f>AVERAGE(R53:R56)</f>
        <v>13.5555</v>
      </c>
      <c r="U57" s="348">
        <f>AVERAGE(U53:U56)</f>
        <v>17.979540800000002</v>
      </c>
    </row>
    <row r="58" spans="1:21" s="340" customFormat="1"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8">
        <f>STDEV(N53:N56)</f>
        <v>0.54941688786081722</v>
      </c>
      <c r="O58" s="348">
        <f>STDEV(O53:O56)</f>
        <v>0.42905477505791678</v>
      </c>
      <c r="P58" s="346"/>
      <c r="Q58" s="346"/>
      <c r="R58" s="348">
        <f>STDEV(R53:R56)</f>
        <v>0.91434840186878508</v>
      </c>
      <c r="U58" s="348">
        <f>STDEV(U53:U56)</f>
        <v>0.50010624580750751</v>
      </c>
    </row>
    <row r="59" spans="1:21" s="340" customFormat="1"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6"/>
      <c r="Q59" s="346"/>
      <c r="R59" s="346"/>
    </row>
    <row r="60" spans="1:21" s="340" customFormat="1"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6"/>
      <c r="Q60" s="346"/>
      <c r="R60" s="346"/>
    </row>
    <row r="61" spans="1:21" s="342" customFormat="1">
      <c r="A61" s="341">
        <v>45617</v>
      </c>
      <c r="B61" s="342">
        <v>12</v>
      </c>
      <c r="C61" s="342">
        <v>23</v>
      </c>
      <c r="D61" s="342" t="s">
        <v>171</v>
      </c>
      <c r="E61" s="342" t="s">
        <v>23</v>
      </c>
      <c r="F61" s="342">
        <v>4.5999999999999999E-2</v>
      </c>
      <c r="M61" s="342">
        <v>2706</v>
      </c>
      <c r="N61" s="342">
        <v>11.340999999999999</v>
      </c>
      <c r="O61" s="342">
        <v>5.8369999999999997</v>
      </c>
      <c r="R61" s="342">
        <v>12.308999999999999</v>
      </c>
      <c r="U61" s="344">
        <f t="shared" ref="U61:U64" si="21">1.1656*O61 - 1.3904</f>
        <v>5.4132071999999987</v>
      </c>
    </row>
    <row r="62" spans="1:21" s="342" customFormat="1">
      <c r="A62" s="341">
        <v>45617</v>
      </c>
      <c r="B62" s="342">
        <v>13</v>
      </c>
      <c r="C62" s="342">
        <v>25</v>
      </c>
      <c r="D62" s="342" t="s">
        <v>172</v>
      </c>
      <c r="E62" s="342" t="s">
        <v>23</v>
      </c>
      <c r="F62" s="342">
        <v>7.5999999999999998E-2</v>
      </c>
      <c r="M62" s="342">
        <v>5180</v>
      </c>
      <c r="N62" s="342">
        <v>10.356</v>
      </c>
      <c r="O62" s="342">
        <v>5.875</v>
      </c>
      <c r="R62" s="342">
        <v>13.515000000000001</v>
      </c>
      <c r="U62" s="344">
        <f t="shared" si="21"/>
        <v>5.4574999999999996</v>
      </c>
    </row>
    <row r="63" spans="1:21" s="342" customFormat="1">
      <c r="A63" s="341">
        <v>45617</v>
      </c>
      <c r="B63" s="342">
        <v>14</v>
      </c>
      <c r="C63" s="342">
        <v>27</v>
      </c>
      <c r="D63" s="342" t="s">
        <v>173</v>
      </c>
      <c r="E63" s="342" t="s">
        <v>23</v>
      </c>
      <c r="F63" s="342">
        <v>0.151</v>
      </c>
      <c r="M63" s="342">
        <v>10430</v>
      </c>
      <c r="N63" s="342">
        <v>9.26</v>
      </c>
      <c r="O63" s="342">
        <v>5.8369999999999997</v>
      </c>
      <c r="R63" s="342">
        <v>12.843</v>
      </c>
      <c r="U63" s="344">
        <f t="shared" si="21"/>
        <v>5.4132071999999987</v>
      </c>
    </row>
    <row r="64" spans="1:21" s="342" customFormat="1">
      <c r="A64" s="341">
        <v>45618</v>
      </c>
      <c r="B64" s="342">
        <v>46</v>
      </c>
      <c r="C64" s="342">
        <v>91</v>
      </c>
      <c r="D64" s="342" t="s">
        <v>174</v>
      </c>
      <c r="E64" s="342" t="s">
        <v>23</v>
      </c>
      <c r="F64" s="342">
        <v>7.9000000000000001E-2</v>
      </c>
      <c r="M64" s="342">
        <v>4328</v>
      </c>
      <c r="N64" s="342">
        <v>11.574999999999999</v>
      </c>
      <c r="O64" s="342">
        <v>7.1550000000000002</v>
      </c>
      <c r="R64" s="342">
        <v>13.478</v>
      </c>
      <c r="U64" s="344">
        <f t="shared" si="21"/>
        <v>6.9494680000000013</v>
      </c>
    </row>
    <row r="65" spans="1:21" s="342" customFormat="1">
      <c r="A65" s="341">
        <v>45618</v>
      </c>
      <c r="B65" s="342">
        <v>47</v>
      </c>
      <c r="C65" s="342">
        <v>93</v>
      </c>
      <c r="D65" s="342" t="s">
        <v>175</v>
      </c>
      <c r="E65" s="342" t="s">
        <v>23</v>
      </c>
      <c r="F65" s="342">
        <v>0.08</v>
      </c>
      <c r="M65" s="342">
        <v>7342</v>
      </c>
      <c r="N65" s="342">
        <v>10.349</v>
      </c>
      <c r="O65" s="342">
        <v>6.3540000000000001</v>
      </c>
      <c r="R65" s="342">
        <v>17.152000000000001</v>
      </c>
      <c r="U65" s="344">
        <f>1.1656*O65 - 1.3904</f>
        <v>6.0158223999999993</v>
      </c>
    </row>
    <row r="66" spans="1:21" s="340" customFormat="1"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8">
        <f>AVERAGE(N61:N65)</f>
        <v>10.5762</v>
      </c>
      <c r="O66" s="348">
        <f>AVERAGE(O61:O65)</f>
        <v>6.2115999999999998</v>
      </c>
      <c r="P66" s="346"/>
      <c r="Q66" s="346"/>
      <c r="R66" s="348">
        <f>AVERAGE(R61:R65)</f>
        <v>13.859399999999999</v>
      </c>
      <c r="U66" s="348">
        <f>AVERAGE(U61:U65)</f>
        <v>5.849840959999999</v>
      </c>
    </row>
    <row r="67" spans="1:21" s="340" customFormat="1"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8">
        <f>STDEV(N61:N65)</f>
        <v>0.92398739168886912</v>
      </c>
      <c r="O67" s="348">
        <f>STDEV(O61:O65)</f>
        <v>0.5710147108437752</v>
      </c>
      <c r="P67" s="346"/>
      <c r="Q67" s="346"/>
      <c r="R67" s="348">
        <f>STDEV(R61:R65)</f>
        <v>1.906705352171649</v>
      </c>
      <c r="U67" s="348">
        <f>STDEV(U61:U65)</f>
        <v>0.66557474695951413</v>
      </c>
    </row>
    <row r="68" spans="1:21" s="340" customFormat="1"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6"/>
      <c r="O68" s="346"/>
      <c r="P68" s="346"/>
    </row>
    <row r="69" spans="1:21" s="340" customFormat="1"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6"/>
      <c r="O69" s="346"/>
      <c r="P69" s="346"/>
    </row>
    <row r="73" spans="1:21">
      <c r="C73" s="355"/>
      <c r="D73" s="356" t="s">
        <v>231</v>
      </c>
      <c r="E73" s="356"/>
      <c r="F73" s="357"/>
      <c r="G73" s="355"/>
      <c r="H73" s="355"/>
    </row>
    <row r="74" spans="1:21">
      <c r="C74" s="357"/>
      <c r="D74" s="357"/>
      <c r="E74" s="357"/>
      <c r="F74" s="357"/>
      <c r="G74" s="355"/>
      <c r="H74" s="355"/>
    </row>
    <row r="75" spans="1:21">
      <c r="C75" s="357"/>
      <c r="D75" s="357"/>
      <c r="E75" s="357"/>
      <c r="F75" s="356" t="s">
        <v>232</v>
      </c>
      <c r="G75" s="356" t="s">
        <v>15</v>
      </c>
      <c r="H75" s="355"/>
    </row>
    <row r="76" spans="1:21">
      <c r="C76" s="357"/>
      <c r="D76" s="357" t="s">
        <v>229</v>
      </c>
      <c r="E76" s="357"/>
      <c r="F76" s="358">
        <f>I41</f>
        <v>-2.9441012292970004</v>
      </c>
      <c r="G76" s="355">
        <v>-2.87</v>
      </c>
      <c r="H76" s="355"/>
    </row>
    <row r="77" spans="1:21">
      <c r="C77" s="357"/>
      <c r="D77" s="357" t="s">
        <v>233</v>
      </c>
      <c r="E77" s="357"/>
      <c r="F77" s="358">
        <f>I49</f>
        <v>27.461336524389651</v>
      </c>
      <c r="G77" s="359">
        <v>27.888000000000002</v>
      </c>
      <c r="H77" s="355"/>
    </row>
    <row r="78" spans="1:21">
      <c r="C78" s="357"/>
      <c r="D78" s="357"/>
      <c r="E78" s="357"/>
      <c r="F78" s="357"/>
      <c r="G78" s="355"/>
      <c r="H78" s="355"/>
    </row>
    <row r="79" spans="1:21">
      <c r="C79" s="357"/>
      <c r="D79" s="357"/>
      <c r="E79" s="357"/>
      <c r="F79" s="357"/>
      <c r="G79" s="355"/>
      <c r="H79" s="355"/>
    </row>
    <row r="80" spans="1:21">
      <c r="C80" s="357"/>
      <c r="D80" s="413" t="s">
        <v>234</v>
      </c>
      <c r="E80" s="413"/>
      <c r="F80" s="413"/>
      <c r="G80" s="413"/>
      <c r="H80" s="355"/>
    </row>
    <row r="81" spans="3:8">
      <c r="C81" s="357"/>
      <c r="D81" s="360" t="s">
        <v>235</v>
      </c>
      <c r="E81" s="360"/>
      <c r="F81" s="360" t="s">
        <v>236</v>
      </c>
      <c r="G81" s="360" t="s">
        <v>15</v>
      </c>
      <c r="H81" s="355"/>
    </row>
    <row r="82" spans="3:8">
      <c r="C82" s="357"/>
      <c r="D82" s="361" t="s">
        <v>237</v>
      </c>
      <c r="E82" s="361"/>
      <c r="F82" s="362">
        <f>S32</f>
        <v>6.1638921203607291</v>
      </c>
      <c r="G82" s="363">
        <v>5.94</v>
      </c>
      <c r="H82" s="364">
        <f>ABS(G82-F82)</f>
        <v>0.2238921203607287</v>
      </c>
    </row>
    <row r="83" spans="3:8">
      <c r="C83" s="357"/>
      <c r="D83" s="414" t="s">
        <v>238</v>
      </c>
      <c r="E83" s="415"/>
      <c r="F83" s="415"/>
      <c r="G83" s="416"/>
      <c r="H83" s="355"/>
    </row>
    <row r="84" spans="3:8">
      <c r="C84" s="357"/>
      <c r="D84" s="361" t="s">
        <v>237</v>
      </c>
      <c r="E84" s="361"/>
      <c r="F84" s="362">
        <f>P32</f>
        <v>14.202750000000002</v>
      </c>
      <c r="G84" s="363">
        <v>13.32</v>
      </c>
      <c r="H84" s="364">
        <f>ABS(G84-F84)</f>
        <v>0.88275000000000148</v>
      </c>
    </row>
    <row r="85" spans="3:8">
      <c r="C85" s="357"/>
      <c r="D85" s="357"/>
      <c r="E85" s="357"/>
      <c r="F85" s="357"/>
      <c r="G85" s="355"/>
      <c r="H85" s="355"/>
    </row>
    <row r="86" spans="3:8">
      <c r="C86" s="357"/>
      <c r="D86" s="357"/>
      <c r="E86" s="357"/>
      <c r="F86" s="357"/>
      <c r="G86" s="355"/>
      <c r="H86" s="355"/>
    </row>
    <row r="87" spans="3:8">
      <c r="C87" s="357"/>
      <c r="D87" s="357"/>
      <c r="E87" s="357"/>
      <c r="F87" s="357"/>
      <c r="G87" s="355"/>
      <c r="H87" s="355"/>
    </row>
    <row r="88" spans="3:8">
      <c r="C88" s="357"/>
      <c r="D88" s="356" t="s">
        <v>239</v>
      </c>
      <c r="E88" s="356"/>
      <c r="F88" s="357"/>
      <c r="G88" s="355"/>
      <c r="H88" s="355"/>
    </row>
    <row r="89" spans="3:8">
      <c r="C89" s="355"/>
      <c r="D89" s="357"/>
      <c r="E89" s="357"/>
      <c r="F89" s="357"/>
      <c r="G89" s="355"/>
      <c r="H89" s="355"/>
    </row>
    <row r="90" spans="3:8">
      <c r="C90" s="357"/>
      <c r="D90" s="357"/>
      <c r="E90" s="357"/>
      <c r="F90" s="356" t="s">
        <v>232</v>
      </c>
      <c r="G90" s="356" t="s">
        <v>15</v>
      </c>
      <c r="H90" s="355"/>
    </row>
    <row r="91" spans="3:8">
      <c r="C91" s="357"/>
      <c r="D91" s="357" t="s">
        <v>229</v>
      </c>
      <c r="E91" s="357"/>
      <c r="F91" s="358">
        <f>L41</f>
        <v>-28.307466932859931</v>
      </c>
      <c r="G91" s="355">
        <v>-28.32</v>
      </c>
      <c r="H91" s="355"/>
    </row>
    <row r="92" spans="3:8">
      <c r="C92" s="357"/>
      <c r="D92" s="357" t="s">
        <v>233</v>
      </c>
      <c r="E92" s="357"/>
      <c r="F92" s="358">
        <f>L49</f>
        <v>25.829620148100773</v>
      </c>
      <c r="G92" s="359">
        <v>24.361999999999998</v>
      </c>
      <c r="H92" s="355"/>
    </row>
    <row r="93" spans="3:8">
      <c r="C93" s="357"/>
      <c r="D93" s="357"/>
      <c r="E93" s="357"/>
      <c r="F93" s="357"/>
      <c r="G93" s="355"/>
      <c r="H93" s="355"/>
    </row>
    <row r="94" spans="3:8">
      <c r="C94" s="357"/>
      <c r="D94" s="357"/>
      <c r="E94" s="357"/>
      <c r="F94" s="357"/>
      <c r="G94" s="355"/>
      <c r="H94" s="355"/>
    </row>
    <row r="95" spans="3:8">
      <c r="C95" s="357"/>
      <c r="D95" s="414" t="s">
        <v>234</v>
      </c>
      <c r="E95" s="415"/>
      <c r="F95" s="415"/>
      <c r="G95" s="416"/>
      <c r="H95" s="355"/>
    </row>
    <row r="96" spans="3:8">
      <c r="C96" s="357"/>
      <c r="D96" s="360" t="s">
        <v>235</v>
      </c>
      <c r="E96" s="360"/>
      <c r="F96" s="360" t="s">
        <v>236</v>
      </c>
      <c r="G96" s="360" t="s">
        <v>15</v>
      </c>
      <c r="H96" s="355"/>
    </row>
    <row r="97" spans="3:8">
      <c r="C97" s="357"/>
      <c r="D97" s="361" t="s">
        <v>237</v>
      </c>
      <c r="E97" s="361"/>
      <c r="F97" s="362">
        <f>T32</f>
        <v>-27.19401465168184</v>
      </c>
      <c r="G97" s="363">
        <v>-26.98</v>
      </c>
      <c r="H97" s="364">
        <f>ABS(G97-F97)</f>
        <v>0.21401465168183975</v>
      </c>
    </row>
    <row r="98" spans="3:8">
      <c r="C98" s="357"/>
      <c r="D98" s="414" t="s">
        <v>238</v>
      </c>
      <c r="E98" s="415"/>
      <c r="F98" s="415"/>
      <c r="G98" s="416"/>
      <c r="H98" s="355"/>
    </row>
    <row r="99" spans="3:8">
      <c r="C99" s="357"/>
      <c r="D99" s="361" t="s">
        <v>237</v>
      </c>
      <c r="E99" s="361"/>
      <c r="F99" s="362">
        <f>Q32</f>
        <v>50.035499999999999</v>
      </c>
      <c r="G99" s="363">
        <v>46.5</v>
      </c>
      <c r="H99" s="364">
        <f>ABS(G99-F99)</f>
        <v>3.535499999999999</v>
      </c>
    </row>
    <row r="100" spans="3:8">
      <c r="C100" s="357"/>
      <c r="D100" s="357"/>
      <c r="E100" s="357"/>
      <c r="F100" s="357"/>
      <c r="G100" s="355"/>
      <c r="H100" s="355"/>
    </row>
    <row r="101" spans="3:8">
      <c r="C101" s="357"/>
      <c r="D101" s="357"/>
      <c r="E101" s="357"/>
      <c r="F101" s="357"/>
      <c r="G101" s="355"/>
      <c r="H101" s="355"/>
    </row>
    <row r="102" spans="3:8">
      <c r="C102" s="357"/>
      <c r="D102" s="357"/>
      <c r="E102" s="357"/>
      <c r="F102" s="357"/>
      <c r="G102" s="355"/>
      <c r="H102" s="355"/>
    </row>
    <row r="103" spans="3:8">
      <c r="C103" s="357"/>
      <c r="D103" s="356" t="s">
        <v>240</v>
      </c>
      <c r="E103" s="356"/>
      <c r="F103" s="357"/>
      <c r="G103" s="355"/>
      <c r="H103" s="355"/>
    </row>
    <row r="104" spans="3:8">
      <c r="C104" s="357"/>
      <c r="D104" s="357"/>
      <c r="E104" s="357"/>
      <c r="F104" s="357"/>
      <c r="G104" s="355"/>
      <c r="H104" s="355"/>
    </row>
    <row r="105" spans="3:8">
      <c r="C105" s="357"/>
      <c r="D105" s="357"/>
      <c r="E105" s="357"/>
      <c r="F105" s="356" t="s">
        <v>232</v>
      </c>
      <c r="G105" s="356" t="s">
        <v>15</v>
      </c>
      <c r="H105" s="355"/>
    </row>
    <row r="106" spans="3:8">
      <c r="C106" s="357"/>
      <c r="D106" s="365" t="s">
        <v>23</v>
      </c>
      <c r="F106" s="358">
        <f>O66</f>
        <v>6.2115999999999998</v>
      </c>
      <c r="G106" s="359">
        <v>5.85</v>
      </c>
      <c r="H106" s="366"/>
    </row>
    <row r="107" spans="3:8">
      <c r="C107" s="357"/>
      <c r="D107" s="365" t="s">
        <v>21</v>
      </c>
      <c r="F107" s="358">
        <f>O57</f>
        <v>16.617999999999999</v>
      </c>
      <c r="G107" s="359">
        <v>17.98</v>
      </c>
      <c r="H107" s="366"/>
    </row>
    <row r="108" spans="3:8">
      <c r="C108" s="357"/>
      <c r="E108" s="357"/>
      <c r="F108" s="357"/>
      <c r="G108" s="355"/>
      <c r="H108" s="355"/>
    </row>
    <row r="109" spans="3:8">
      <c r="C109" s="357"/>
      <c r="D109" s="357"/>
      <c r="E109" s="357"/>
      <c r="F109" s="357"/>
      <c r="G109" s="355"/>
      <c r="H109" s="355"/>
    </row>
    <row r="110" spans="3:8">
      <c r="C110" s="357"/>
      <c r="D110" s="414" t="s">
        <v>234</v>
      </c>
      <c r="E110" s="415"/>
      <c r="F110" s="415"/>
      <c r="G110" s="416"/>
      <c r="H110" s="355"/>
    </row>
    <row r="111" spans="3:8">
      <c r="C111" s="357"/>
      <c r="D111" s="360" t="s">
        <v>235</v>
      </c>
      <c r="E111" s="360"/>
      <c r="F111" s="360" t="s">
        <v>236</v>
      </c>
      <c r="G111" s="360" t="s">
        <v>15</v>
      </c>
      <c r="H111" s="355"/>
    </row>
    <row r="112" spans="3:8">
      <c r="C112" s="357"/>
      <c r="D112" s="361" t="s">
        <v>237</v>
      </c>
      <c r="E112" s="367"/>
      <c r="F112" s="368">
        <f>U32</f>
        <v>5.8846923999999987</v>
      </c>
      <c r="G112" s="368">
        <v>6.32</v>
      </c>
      <c r="H112" s="364">
        <f>ABS(G112-F112)</f>
        <v>0.43530760000000157</v>
      </c>
    </row>
    <row r="113" spans="3:8">
      <c r="C113" s="357"/>
      <c r="D113" s="414" t="s">
        <v>238</v>
      </c>
      <c r="E113" s="415"/>
      <c r="F113" s="415"/>
      <c r="G113" s="416"/>
      <c r="H113" s="355"/>
    </row>
    <row r="114" spans="3:8">
      <c r="C114" s="357"/>
      <c r="D114" s="361" t="s">
        <v>237</v>
      </c>
      <c r="E114" s="361"/>
      <c r="F114" s="362">
        <f>R32</f>
        <v>0.70374999999999999</v>
      </c>
      <c r="G114" s="363">
        <v>0.751</v>
      </c>
      <c r="H114" s="364">
        <f>ABS(G114-F114)</f>
        <v>4.7250000000000014E-2</v>
      </c>
    </row>
    <row r="115" spans="3:8">
      <c r="C115" s="357"/>
      <c r="D115" s="355"/>
      <c r="E115" s="355"/>
      <c r="F115" s="355"/>
      <c r="G115" s="355"/>
      <c r="H115" s="355"/>
    </row>
    <row r="116" spans="3:8">
      <c r="C116" s="357"/>
      <c r="D116" s="355"/>
      <c r="E116" s="355"/>
      <c r="F116" s="355"/>
      <c r="G116" s="355"/>
      <c r="H116" s="355"/>
    </row>
    <row r="117" spans="3:8" ht="16" thickBot="1">
      <c r="C117" s="357"/>
      <c r="D117" s="357"/>
      <c r="E117" s="357"/>
      <c r="F117" s="357"/>
      <c r="G117" s="355"/>
      <c r="H117" s="355"/>
    </row>
    <row r="118" spans="3:8">
      <c r="C118" s="357"/>
      <c r="D118" s="357"/>
      <c r="E118" s="369" t="s">
        <v>241</v>
      </c>
      <c r="F118" s="370" t="s">
        <v>242</v>
      </c>
      <c r="G118" s="371"/>
    </row>
    <row r="119" spans="3:8">
      <c r="C119" s="357"/>
      <c r="D119" s="357"/>
      <c r="E119" s="372" t="s">
        <v>243</v>
      </c>
      <c r="F119" s="373">
        <v>45618</v>
      </c>
      <c r="G119" s="374"/>
    </row>
    <row r="120" spans="3:8">
      <c r="C120" s="357"/>
      <c r="E120" s="372" t="s">
        <v>244</v>
      </c>
      <c r="F120" s="375" t="s">
        <v>245</v>
      </c>
      <c r="G120" s="374"/>
    </row>
    <row r="121" spans="3:8" ht="16" thickBot="1">
      <c r="C121" s="357"/>
      <c r="E121" s="376" t="s">
        <v>246</v>
      </c>
      <c r="F121" s="377" t="s">
        <v>247</v>
      </c>
      <c r="G121" s="378"/>
    </row>
    <row r="122" spans="3:8">
      <c r="C122" s="357"/>
    </row>
    <row r="123" spans="3:8">
      <c r="C123" s="357"/>
    </row>
    <row r="124" spans="3:8">
      <c r="C124" s="357"/>
    </row>
    <row r="125" spans="3:8">
      <c r="C125" s="357"/>
    </row>
    <row r="126" spans="3:8">
      <c r="C126" s="357"/>
    </row>
    <row r="127" spans="3:8">
      <c r="C127" s="357"/>
    </row>
  </sheetData>
  <mergeCells count="6">
    <mergeCell ref="D113:G113"/>
    <mergeCell ref="D80:G80"/>
    <mergeCell ref="D83:G83"/>
    <mergeCell ref="D95:G95"/>
    <mergeCell ref="D98:G98"/>
    <mergeCell ref="D110:G110"/>
  </mergeCells>
  <conditionalFormatting sqref="H82">
    <cfRule type="cellIs" dxfId="3" priority="6" stopIfTrue="1" operator="greaterThan">
      <formula>0.4</formula>
    </cfRule>
  </conditionalFormatting>
  <conditionalFormatting sqref="H97">
    <cfRule type="cellIs" dxfId="2" priority="5" stopIfTrue="1" operator="greaterThan">
      <formula>0.3</formula>
    </cfRule>
  </conditionalFormatting>
  <conditionalFormatting sqref="H112">
    <cfRule type="cellIs" dxfId="1" priority="3" operator="greaterThan">
      <formula>1.6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H114">
    <cfRule type="cellIs" dxfId="0" priority="1" operator="greaterThan">
      <formula>1.6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6226-F115-4B95-9209-FD71E764B63D}">
  <dimension ref="A1:AX395"/>
  <sheetViews>
    <sheetView topLeftCell="A184" workbookViewId="0">
      <selection activeCell="I23" sqref="I23"/>
    </sheetView>
  </sheetViews>
  <sheetFormatPr baseColWidth="10" defaultColWidth="9.1640625" defaultRowHeight="15"/>
  <cols>
    <col min="1" max="16384" width="9.1640625" style="342"/>
  </cols>
  <sheetData>
    <row r="1" spans="1:50">
      <c r="B1" s="342" t="s">
        <v>205</v>
      </c>
      <c r="C1" s="342" t="s">
        <v>206</v>
      </c>
      <c r="D1" s="342" t="s">
        <v>248</v>
      </c>
      <c r="E1" s="342" t="s">
        <v>249</v>
      </c>
      <c r="F1" s="342" t="s">
        <v>209</v>
      </c>
      <c r="G1" s="342" t="s">
        <v>250</v>
      </c>
      <c r="H1" s="342" t="s">
        <v>251</v>
      </c>
      <c r="I1" s="342" t="s">
        <v>252</v>
      </c>
      <c r="J1" s="342" t="s">
        <v>253</v>
      </c>
      <c r="K1" s="342" t="s">
        <v>254</v>
      </c>
      <c r="L1" s="342" t="s">
        <v>255</v>
      </c>
      <c r="M1" s="342" t="s">
        <v>256</v>
      </c>
      <c r="N1" s="342" t="s">
        <v>257</v>
      </c>
      <c r="O1" s="342" t="s">
        <v>258</v>
      </c>
      <c r="P1" s="342" t="s">
        <v>259</v>
      </c>
      <c r="Q1" s="342" t="s">
        <v>260</v>
      </c>
      <c r="R1" s="342" t="s">
        <v>261</v>
      </c>
      <c r="S1" s="342" t="s">
        <v>262</v>
      </c>
      <c r="T1" s="342" t="s">
        <v>263</v>
      </c>
      <c r="U1" s="342" t="s">
        <v>264</v>
      </c>
      <c r="V1" s="342" t="s">
        <v>265</v>
      </c>
      <c r="W1" s="342" t="s">
        <v>266</v>
      </c>
      <c r="X1" s="342" t="s">
        <v>267</v>
      </c>
      <c r="Y1" s="342" t="s">
        <v>268</v>
      </c>
      <c r="Z1" s="342" t="s">
        <v>269</v>
      </c>
      <c r="AA1" s="342" t="s">
        <v>270</v>
      </c>
      <c r="AB1" s="342" t="s">
        <v>271</v>
      </c>
      <c r="AC1" s="342" t="s">
        <v>272</v>
      </c>
      <c r="AD1" s="342" t="s">
        <v>273</v>
      </c>
      <c r="AE1" s="342" t="s">
        <v>274</v>
      </c>
      <c r="AF1" s="342" t="s">
        <v>275</v>
      </c>
      <c r="AG1" s="342" t="s">
        <v>276</v>
      </c>
      <c r="AH1" s="342" t="s">
        <v>277</v>
      </c>
      <c r="AI1" s="342" t="s">
        <v>278</v>
      </c>
      <c r="AJ1" s="342" t="s">
        <v>279</v>
      </c>
      <c r="AK1" s="342" t="s">
        <v>280</v>
      </c>
      <c r="AL1" s="342" t="s">
        <v>281</v>
      </c>
      <c r="AM1" s="342" t="s">
        <v>282</v>
      </c>
      <c r="AN1" s="342" t="s">
        <v>283</v>
      </c>
      <c r="AO1" s="342" t="s">
        <v>284</v>
      </c>
      <c r="AP1" s="342" t="s">
        <v>285</v>
      </c>
      <c r="AQ1" s="342" t="s">
        <v>286</v>
      </c>
      <c r="AR1" s="342" t="s">
        <v>287</v>
      </c>
      <c r="AS1" s="342" t="s">
        <v>288</v>
      </c>
      <c r="AT1" s="342" t="s">
        <v>289</v>
      </c>
      <c r="AU1" s="342" t="s">
        <v>290</v>
      </c>
      <c r="AV1" s="342" t="s">
        <v>291</v>
      </c>
      <c r="AW1" s="342" t="s">
        <v>292</v>
      </c>
      <c r="AX1" s="342" t="s">
        <v>293</v>
      </c>
    </row>
    <row r="2" spans="1:50">
      <c r="A2" s="342" t="s">
        <v>294</v>
      </c>
      <c r="B2" s="342" t="s">
        <v>295</v>
      </c>
      <c r="C2" s="342">
        <v>1</v>
      </c>
      <c r="D2" s="342" t="s">
        <v>296</v>
      </c>
      <c r="E2" s="342" t="s">
        <v>229</v>
      </c>
      <c r="F2" s="342">
        <v>0.78600000000000003</v>
      </c>
      <c r="H2" s="342">
        <v>10320</v>
      </c>
      <c r="I2" s="342">
        <v>0.54600000000000004</v>
      </c>
      <c r="O2" s="342">
        <v>189.202</v>
      </c>
      <c r="P2" s="342">
        <v>187.79</v>
      </c>
      <c r="S2" s="342" t="s">
        <v>297</v>
      </c>
      <c r="T2" s="342">
        <v>0</v>
      </c>
      <c r="U2" s="342" t="s">
        <v>298</v>
      </c>
      <c r="V2" s="342" t="s">
        <v>299</v>
      </c>
      <c r="W2" s="342" t="s">
        <v>300</v>
      </c>
      <c r="X2" s="342" t="s">
        <v>299</v>
      </c>
      <c r="Y2" s="342">
        <v>1</v>
      </c>
      <c r="Z2" s="342">
        <v>13.2</v>
      </c>
      <c r="AA2" s="342">
        <v>38.4</v>
      </c>
      <c r="AB2" s="342">
        <v>25.2</v>
      </c>
      <c r="AC2" s="342">
        <v>1.4119999999999999</v>
      </c>
      <c r="AG2" s="342">
        <v>7051</v>
      </c>
      <c r="AK2" s="342" t="s">
        <v>301</v>
      </c>
      <c r="AL2" s="342" t="s">
        <v>302</v>
      </c>
      <c r="AM2" s="342" t="s">
        <v>303</v>
      </c>
      <c r="AN2" s="342">
        <v>3978</v>
      </c>
      <c r="AT2" s="342">
        <v>0</v>
      </c>
      <c r="AU2" s="342">
        <v>0.68349789999999999</v>
      </c>
      <c r="AX2" s="342" t="s">
        <v>304</v>
      </c>
    </row>
    <row r="3" spans="1:50">
      <c r="A3" s="342" t="s">
        <v>305</v>
      </c>
      <c r="B3" s="342" t="s">
        <v>295</v>
      </c>
      <c r="C3" s="342">
        <v>1</v>
      </c>
      <c r="D3" s="342" t="s">
        <v>296</v>
      </c>
      <c r="E3" s="342" t="s">
        <v>229</v>
      </c>
      <c r="F3" s="342">
        <v>0.78600000000000003</v>
      </c>
      <c r="H3" s="342">
        <v>10295</v>
      </c>
      <c r="I3" s="342">
        <v>0</v>
      </c>
      <c r="O3" s="342">
        <v>189.06</v>
      </c>
      <c r="P3" s="342">
        <v>187.65</v>
      </c>
      <c r="S3" s="342" t="s">
        <v>297</v>
      </c>
      <c r="T3" s="342">
        <v>0</v>
      </c>
      <c r="U3" s="342" t="s">
        <v>298</v>
      </c>
      <c r="V3" s="342" t="s">
        <v>299</v>
      </c>
      <c r="W3" s="342" t="s">
        <v>300</v>
      </c>
      <c r="X3" s="342" t="s">
        <v>299</v>
      </c>
      <c r="Y3" s="342">
        <v>2</v>
      </c>
      <c r="Z3" s="342">
        <v>53.5</v>
      </c>
      <c r="AA3" s="342">
        <v>78.599999999999994</v>
      </c>
      <c r="AB3" s="342">
        <v>25.2</v>
      </c>
      <c r="AC3" s="342">
        <v>1.41</v>
      </c>
      <c r="AG3" s="342">
        <v>7030</v>
      </c>
      <c r="AK3" s="342" t="s">
        <v>306</v>
      </c>
      <c r="AL3" s="342" t="s">
        <v>307</v>
      </c>
      <c r="AM3" s="342" t="s">
        <v>308</v>
      </c>
      <c r="AN3" s="342">
        <v>3929</v>
      </c>
      <c r="AT3" s="342">
        <v>1</v>
      </c>
      <c r="AU3" s="342">
        <v>0.68312459999999997</v>
      </c>
      <c r="AX3" s="342" t="s">
        <v>304</v>
      </c>
    </row>
    <row r="4" spans="1:50">
      <c r="A4" s="342" t="s">
        <v>309</v>
      </c>
      <c r="B4" s="342" t="s">
        <v>295</v>
      </c>
      <c r="C4" s="342">
        <v>1</v>
      </c>
      <c r="D4" s="342" t="s">
        <v>296</v>
      </c>
      <c r="E4" s="342" t="s">
        <v>229</v>
      </c>
      <c r="F4" s="342">
        <v>0.78600000000000003</v>
      </c>
      <c r="G4" s="342" t="s">
        <v>310</v>
      </c>
      <c r="H4" s="342">
        <v>2709</v>
      </c>
      <c r="I4" s="342">
        <v>-1.32</v>
      </c>
      <c r="N4" s="342">
        <v>14.6177308</v>
      </c>
      <c r="O4" s="342">
        <v>67.287999999999997</v>
      </c>
      <c r="P4" s="342">
        <v>66.787000000000006</v>
      </c>
      <c r="S4" s="342" t="s">
        <v>297</v>
      </c>
      <c r="T4" s="342">
        <v>0</v>
      </c>
      <c r="U4" s="342" t="s">
        <v>298</v>
      </c>
      <c r="V4" s="342" t="s">
        <v>299</v>
      </c>
      <c r="W4" s="342" t="s">
        <v>300</v>
      </c>
      <c r="X4" s="342" t="s">
        <v>299</v>
      </c>
      <c r="Y4" s="342">
        <v>3</v>
      </c>
      <c r="Z4" s="342">
        <v>93.1</v>
      </c>
      <c r="AA4" s="342">
        <v>170.5</v>
      </c>
      <c r="AB4" s="342">
        <v>77.400000000000006</v>
      </c>
      <c r="AC4" s="342">
        <v>0.501</v>
      </c>
      <c r="AG4" s="342">
        <v>1849</v>
      </c>
      <c r="AK4" s="342" t="s">
        <v>306</v>
      </c>
      <c r="AL4" s="342" t="s">
        <v>307</v>
      </c>
      <c r="AM4" s="342" t="s">
        <v>311</v>
      </c>
      <c r="AN4" s="342">
        <v>15375</v>
      </c>
      <c r="AT4" s="342">
        <v>0</v>
      </c>
      <c r="AU4" s="342">
        <v>0.68222320000000003</v>
      </c>
      <c r="AX4" s="342" t="s">
        <v>304</v>
      </c>
    </row>
    <row r="5" spans="1:50">
      <c r="A5" s="342" t="s">
        <v>312</v>
      </c>
      <c r="B5" s="342" t="s">
        <v>295</v>
      </c>
      <c r="C5" s="342">
        <v>1</v>
      </c>
      <c r="D5" s="342" t="s">
        <v>296</v>
      </c>
      <c r="E5" s="342" t="s">
        <v>229</v>
      </c>
      <c r="F5" s="342">
        <v>0.78600000000000003</v>
      </c>
      <c r="G5" s="342" t="s">
        <v>313</v>
      </c>
      <c r="J5" s="342">
        <v>5558</v>
      </c>
      <c r="K5" s="342">
        <v>9.093</v>
      </c>
      <c r="N5" s="342">
        <v>71.041876999999999</v>
      </c>
      <c r="O5" s="342">
        <v>174.56700000000001</v>
      </c>
      <c r="Q5" s="342">
        <v>171.791</v>
      </c>
      <c r="S5" s="342" t="s">
        <v>314</v>
      </c>
      <c r="T5" s="342">
        <v>89</v>
      </c>
      <c r="U5" s="342" t="s">
        <v>298</v>
      </c>
      <c r="V5" s="342" t="s">
        <v>299</v>
      </c>
      <c r="W5" s="342" t="s">
        <v>300</v>
      </c>
      <c r="X5" s="342" t="s">
        <v>299</v>
      </c>
      <c r="Y5" s="342">
        <v>4</v>
      </c>
      <c r="Z5" s="342">
        <v>233.4</v>
      </c>
      <c r="AA5" s="342">
        <v>332.1</v>
      </c>
      <c r="AB5" s="342">
        <v>98.8</v>
      </c>
      <c r="AD5" s="342">
        <v>2.0529999999999999</v>
      </c>
      <c r="AE5" s="342">
        <v>0.72299999999999998</v>
      </c>
      <c r="AH5" s="342">
        <v>6727</v>
      </c>
      <c r="AI5" s="342">
        <v>7807</v>
      </c>
      <c r="AO5" s="342" t="s">
        <v>315</v>
      </c>
      <c r="AP5" s="342" t="s">
        <v>316</v>
      </c>
      <c r="AQ5" s="342" t="s">
        <v>317</v>
      </c>
      <c r="AT5" s="342">
        <v>0</v>
      </c>
      <c r="AV5" s="342">
        <v>1.1948725</v>
      </c>
      <c r="AX5" s="342" t="s">
        <v>304</v>
      </c>
    </row>
    <row r="6" spans="1:50">
      <c r="A6" s="342" t="s">
        <v>318</v>
      </c>
      <c r="B6" s="342" t="s">
        <v>295</v>
      </c>
      <c r="C6" s="342">
        <v>1</v>
      </c>
      <c r="D6" s="342" t="s">
        <v>296</v>
      </c>
      <c r="E6" s="342" t="s">
        <v>229</v>
      </c>
      <c r="F6" s="342">
        <v>0.78600000000000003</v>
      </c>
      <c r="J6" s="342">
        <v>6391</v>
      </c>
      <c r="K6" s="342">
        <v>-10.91</v>
      </c>
      <c r="O6" s="342">
        <v>181.93299999999999</v>
      </c>
      <c r="Q6" s="342">
        <v>179.08699999999999</v>
      </c>
      <c r="S6" s="342" t="s">
        <v>314</v>
      </c>
      <c r="T6" s="342">
        <v>89</v>
      </c>
      <c r="U6" s="342" t="s">
        <v>298</v>
      </c>
      <c r="V6" s="342" t="s">
        <v>299</v>
      </c>
      <c r="W6" s="342" t="s">
        <v>300</v>
      </c>
      <c r="X6" s="342" t="s">
        <v>299</v>
      </c>
      <c r="Y6" s="342">
        <v>5</v>
      </c>
      <c r="Z6" s="342">
        <v>437.8</v>
      </c>
      <c r="AA6" s="342">
        <v>473</v>
      </c>
      <c r="AB6" s="342">
        <v>35.200000000000003</v>
      </c>
      <c r="AD6" s="342">
        <v>2.1</v>
      </c>
      <c r="AE6" s="342">
        <v>0.746</v>
      </c>
      <c r="AH6" s="342">
        <v>7489</v>
      </c>
      <c r="AI6" s="342">
        <v>8874</v>
      </c>
      <c r="AO6" s="342" t="s">
        <v>319</v>
      </c>
      <c r="AP6" s="342" t="s">
        <v>320</v>
      </c>
      <c r="AQ6" s="342" t="s">
        <v>321</v>
      </c>
      <c r="AT6" s="342">
        <v>0</v>
      </c>
      <c r="AV6" s="342">
        <v>1.172372</v>
      </c>
      <c r="AX6" s="342" t="s">
        <v>304</v>
      </c>
    </row>
    <row r="7" spans="1:50">
      <c r="A7" s="342" t="s">
        <v>322</v>
      </c>
      <c r="B7" s="342" t="s">
        <v>295</v>
      </c>
      <c r="C7" s="342">
        <v>1</v>
      </c>
      <c r="D7" s="342" t="s">
        <v>296</v>
      </c>
      <c r="E7" s="342" t="s">
        <v>229</v>
      </c>
      <c r="F7" s="342">
        <v>0.78600000000000003</v>
      </c>
      <c r="J7" s="342">
        <v>6387</v>
      </c>
      <c r="K7" s="342">
        <v>-11.5</v>
      </c>
      <c r="O7" s="342">
        <v>182.48</v>
      </c>
      <c r="Q7" s="342">
        <v>179.62799999999999</v>
      </c>
      <c r="S7" s="342" t="s">
        <v>314</v>
      </c>
      <c r="T7" s="342">
        <v>89</v>
      </c>
      <c r="U7" s="342" t="s">
        <v>298</v>
      </c>
      <c r="V7" s="342" t="s">
        <v>299</v>
      </c>
      <c r="W7" s="342" t="s">
        <v>300</v>
      </c>
      <c r="X7" s="342" t="s">
        <v>299</v>
      </c>
      <c r="Y7" s="342">
        <v>6</v>
      </c>
      <c r="Z7" s="342">
        <v>488.1</v>
      </c>
      <c r="AA7" s="342">
        <v>523.29999999999995</v>
      </c>
      <c r="AB7" s="342">
        <v>35.200000000000003</v>
      </c>
      <c r="AD7" s="342">
        <v>2.105</v>
      </c>
      <c r="AE7" s="342">
        <v>0.748</v>
      </c>
      <c r="AH7" s="342">
        <v>7481</v>
      </c>
      <c r="AI7" s="342">
        <v>8864</v>
      </c>
      <c r="AO7" s="342" t="s">
        <v>323</v>
      </c>
      <c r="AP7" s="342" t="s">
        <v>324</v>
      </c>
      <c r="AQ7" s="342" t="s">
        <v>325</v>
      </c>
      <c r="AT7" s="342">
        <v>1</v>
      </c>
      <c r="AV7" s="342">
        <v>1.1716917</v>
      </c>
      <c r="AX7" s="342" t="s">
        <v>304</v>
      </c>
    </row>
    <row r="8" spans="1:50">
      <c r="A8" s="342" t="s">
        <v>326</v>
      </c>
      <c r="B8" s="342" t="s">
        <v>295</v>
      </c>
      <c r="C8" s="342">
        <v>2</v>
      </c>
      <c r="D8" s="342" t="s">
        <v>296</v>
      </c>
      <c r="E8" s="342" t="s">
        <v>229</v>
      </c>
      <c r="F8" s="342">
        <v>0.78600000000000003</v>
      </c>
      <c r="L8" s="342">
        <v>22230</v>
      </c>
      <c r="M8" s="342">
        <v>9.6</v>
      </c>
      <c r="O8" s="342">
        <v>129.11099999999999</v>
      </c>
      <c r="R8" s="342">
        <v>122.95099999999999</v>
      </c>
      <c r="S8" s="342" t="s">
        <v>327</v>
      </c>
      <c r="T8" s="342">
        <v>0</v>
      </c>
      <c r="U8" s="342" t="s">
        <v>328</v>
      </c>
      <c r="V8" s="342" t="s">
        <v>329</v>
      </c>
      <c r="W8" s="342" t="s">
        <v>330</v>
      </c>
      <c r="X8" s="342" t="s">
        <v>331</v>
      </c>
      <c r="Y8" s="342">
        <v>1</v>
      </c>
      <c r="Z8" s="342">
        <v>29.5</v>
      </c>
      <c r="AA8" s="342">
        <v>82.3</v>
      </c>
      <c r="AB8" s="342">
        <v>52.9</v>
      </c>
      <c r="AF8" s="342">
        <v>6.16</v>
      </c>
      <c r="AJ8" s="342">
        <v>4439</v>
      </c>
      <c r="AR8" s="342" t="s">
        <v>332</v>
      </c>
      <c r="AS8" s="342" t="s">
        <v>333</v>
      </c>
      <c r="AT8" s="342">
        <v>1</v>
      </c>
      <c r="AW8" s="342">
        <v>5.0104125000000002</v>
      </c>
      <c r="AX8" s="342" t="s">
        <v>334</v>
      </c>
    </row>
    <row r="9" spans="1:50">
      <c r="A9" s="342" t="s">
        <v>335</v>
      </c>
      <c r="B9" s="342" t="s">
        <v>295</v>
      </c>
      <c r="C9" s="342">
        <v>2</v>
      </c>
      <c r="D9" s="342" t="s">
        <v>296</v>
      </c>
      <c r="E9" s="342" t="s">
        <v>229</v>
      </c>
      <c r="F9" s="342">
        <v>0.78600000000000003</v>
      </c>
      <c r="L9" s="342">
        <v>22016</v>
      </c>
      <c r="M9" s="342">
        <v>9.2799999999999994</v>
      </c>
      <c r="O9" s="342">
        <v>125.298</v>
      </c>
      <c r="R9" s="342">
        <v>119.321</v>
      </c>
      <c r="S9" s="342" t="s">
        <v>327</v>
      </c>
      <c r="T9" s="342">
        <v>0</v>
      </c>
      <c r="U9" s="342" t="s">
        <v>328</v>
      </c>
      <c r="V9" s="342" t="s">
        <v>329</v>
      </c>
      <c r="W9" s="342" t="s">
        <v>330</v>
      </c>
      <c r="X9" s="342" t="s">
        <v>331</v>
      </c>
      <c r="Y9" s="342">
        <v>2</v>
      </c>
      <c r="Z9" s="342">
        <v>412.8</v>
      </c>
      <c r="AA9" s="342">
        <v>463.8</v>
      </c>
      <c r="AB9" s="342">
        <v>51</v>
      </c>
      <c r="AF9" s="342">
        <v>5.9770000000000003</v>
      </c>
      <c r="AJ9" s="342">
        <v>4397</v>
      </c>
      <c r="AR9" s="342" t="s">
        <v>336</v>
      </c>
      <c r="AS9" s="342" t="s">
        <v>337</v>
      </c>
      <c r="AT9" s="342">
        <v>0</v>
      </c>
      <c r="AW9" s="342">
        <v>5.0089547000000003</v>
      </c>
      <c r="AX9" s="342" t="s">
        <v>334</v>
      </c>
    </row>
    <row r="10" spans="1:50">
      <c r="A10" s="342" t="s">
        <v>338</v>
      </c>
      <c r="B10" s="342" t="s">
        <v>295</v>
      </c>
      <c r="C10" s="342">
        <v>3</v>
      </c>
      <c r="D10" s="342" t="s">
        <v>339</v>
      </c>
      <c r="E10" s="342" t="s">
        <v>229</v>
      </c>
      <c r="F10" s="342">
        <v>0.247</v>
      </c>
      <c r="H10" s="342">
        <v>10293</v>
      </c>
      <c r="I10" s="342">
        <v>0.42499999999999999</v>
      </c>
      <c r="O10" s="342">
        <v>188.56700000000001</v>
      </c>
      <c r="P10" s="342">
        <v>187.161</v>
      </c>
      <c r="S10" s="342" t="s">
        <v>297</v>
      </c>
      <c r="T10" s="342">
        <v>0</v>
      </c>
      <c r="U10" s="342" t="s">
        <v>298</v>
      </c>
      <c r="V10" s="342" t="s">
        <v>340</v>
      </c>
      <c r="W10" s="342" t="s">
        <v>341</v>
      </c>
      <c r="X10" s="342" t="s">
        <v>340</v>
      </c>
      <c r="Y10" s="342">
        <v>1</v>
      </c>
      <c r="Z10" s="342">
        <v>13.2</v>
      </c>
      <c r="AA10" s="342">
        <v>38.4</v>
      </c>
      <c r="AB10" s="342">
        <v>25.2</v>
      </c>
      <c r="AC10" s="342">
        <v>1.4059999999999999</v>
      </c>
      <c r="AG10" s="342">
        <v>7029</v>
      </c>
      <c r="AK10" s="342" t="s">
        <v>342</v>
      </c>
      <c r="AL10" s="342" t="s">
        <v>343</v>
      </c>
      <c r="AM10" s="342" t="s">
        <v>344</v>
      </c>
      <c r="AN10" s="342">
        <v>5010</v>
      </c>
      <c r="AT10" s="342">
        <v>0</v>
      </c>
      <c r="AU10" s="342">
        <v>0.68305150000000003</v>
      </c>
      <c r="AX10" s="342" t="s">
        <v>345</v>
      </c>
    </row>
    <row r="11" spans="1:50">
      <c r="A11" s="342" t="s">
        <v>346</v>
      </c>
      <c r="B11" s="342" t="s">
        <v>295</v>
      </c>
      <c r="C11" s="342">
        <v>3</v>
      </c>
      <c r="D11" s="342" t="s">
        <v>339</v>
      </c>
      <c r="E11" s="342" t="s">
        <v>229</v>
      </c>
      <c r="F11" s="342">
        <v>0.247</v>
      </c>
      <c r="H11" s="342">
        <v>10291</v>
      </c>
      <c r="I11" s="342">
        <v>0</v>
      </c>
      <c r="O11" s="342">
        <v>188.94399999999999</v>
      </c>
      <c r="P11" s="342">
        <v>187.536</v>
      </c>
      <c r="S11" s="342" t="s">
        <v>297</v>
      </c>
      <c r="T11" s="342">
        <v>0</v>
      </c>
      <c r="U11" s="342" t="s">
        <v>298</v>
      </c>
      <c r="V11" s="342" t="s">
        <v>340</v>
      </c>
      <c r="W11" s="342" t="s">
        <v>341</v>
      </c>
      <c r="X11" s="342" t="s">
        <v>340</v>
      </c>
      <c r="Y11" s="342">
        <v>2</v>
      </c>
      <c r="Z11" s="342">
        <v>53.5</v>
      </c>
      <c r="AA11" s="342">
        <v>78.599999999999994</v>
      </c>
      <c r="AB11" s="342">
        <v>25.2</v>
      </c>
      <c r="AC11" s="342">
        <v>1.4079999999999999</v>
      </c>
      <c r="AG11" s="342">
        <v>7025</v>
      </c>
      <c r="AK11" s="342" t="s">
        <v>347</v>
      </c>
      <c r="AL11" s="342" t="s">
        <v>348</v>
      </c>
      <c r="AM11" s="342" t="s">
        <v>349</v>
      </c>
      <c r="AN11" s="342">
        <v>4847</v>
      </c>
      <c r="AT11" s="342">
        <v>1</v>
      </c>
      <c r="AU11" s="342">
        <v>0.68276119999999996</v>
      </c>
      <c r="AX11" s="342" t="s">
        <v>345</v>
      </c>
    </row>
    <row r="12" spans="1:50">
      <c r="A12" s="342" t="s">
        <v>350</v>
      </c>
      <c r="B12" s="342" t="s">
        <v>295</v>
      </c>
      <c r="C12" s="342">
        <v>3</v>
      </c>
      <c r="D12" s="342" t="s">
        <v>339</v>
      </c>
      <c r="E12" s="342" t="s">
        <v>229</v>
      </c>
      <c r="F12" s="342">
        <v>0.247</v>
      </c>
      <c r="G12" s="342" t="s">
        <v>310</v>
      </c>
      <c r="H12" s="342">
        <v>804</v>
      </c>
      <c r="I12" s="342">
        <v>-1.5649999999999999</v>
      </c>
      <c r="N12" s="342">
        <v>15.855729</v>
      </c>
      <c r="O12" s="342">
        <v>22.936</v>
      </c>
      <c r="P12" s="342">
        <v>22.765000000000001</v>
      </c>
      <c r="S12" s="342" t="s">
        <v>297</v>
      </c>
      <c r="T12" s="342">
        <v>0</v>
      </c>
      <c r="U12" s="342" t="s">
        <v>298</v>
      </c>
      <c r="V12" s="342" t="s">
        <v>340</v>
      </c>
      <c r="W12" s="342" t="s">
        <v>341</v>
      </c>
      <c r="X12" s="342" t="s">
        <v>340</v>
      </c>
      <c r="Y12" s="342">
        <v>3</v>
      </c>
      <c r="Z12" s="342">
        <v>86.2</v>
      </c>
      <c r="AA12" s="342">
        <v>186.2</v>
      </c>
      <c r="AB12" s="342">
        <v>100</v>
      </c>
      <c r="AC12" s="342">
        <v>0.17100000000000001</v>
      </c>
      <c r="AG12" s="342">
        <v>548</v>
      </c>
      <c r="AK12" s="342" t="s">
        <v>351</v>
      </c>
      <c r="AL12" s="342" t="s">
        <v>352</v>
      </c>
      <c r="AM12" s="342" t="s">
        <v>353</v>
      </c>
      <c r="AN12" s="342">
        <v>5049</v>
      </c>
      <c r="AT12" s="342">
        <v>0</v>
      </c>
      <c r="AU12" s="342">
        <v>0.68169239999999998</v>
      </c>
      <c r="AX12" s="342" t="s">
        <v>345</v>
      </c>
    </row>
    <row r="13" spans="1:50">
      <c r="A13" s="342" t="s">
        <v>354</v>
      </c>
      <c r="B13" s="342" t="s">
        <v>295</v>
      </c>
      <c r="C13" s="342">
        <v>3</v>
      </c>
      <c r="D13" s="342" t="s">
        <v>339</v>
      </c>
      <c r="E13" s="342" t="s">
        <v>229</v>
      </c>
      <c r="F13" s="342">
        <v>0.247</v>
      </c>
      <c r="G13" s="342" t="s">
        <v>313</v>
      </c>
      <c r="J13" s="342">
        <v>1914</v>
      </c>
      <c r="K13" s="342">
        <v>9.2579999999999991</v>
      </c>
      <c r="N13" s="342">
        <v>69.512392199999994</v>
      </c>
      <c r="O13" s="342">
        <v>53.676000000000002</v>
      </c>
      <c r="Q13" s="342">
        <v>52.823</v>
      </c>
      <c r="S13" s="342" t="s">
        <v>314</v>
      </c>
      <c r="T13" s="342">
        <v>89</v>
      </c>
      <c r="U13" s="342" t="s">
        <v>298</v>
      </c>
      <c r="V13" s="342" t="s">
        <v>340</v>
      </c>
      <c r="W13" s="342" t="s">
        <v>341</v>
      </c>
      <c r="X13" s="342" t="s">
        <v>340</v>
      </c>
      <c r="Y13" s="342">
        <v>4</v>
      </c>
      <c r="Z13" s="342">
        <v>213.9</v>
      </c>
      <c r="AA13" s="342">
        <v>296.3</v>
      </c>
      <c r="AB13" s="342">
        <v>82.4</v>
      </c>
      <c r="AD13" s="342">
        <v>0.63100000000000001</v>
      </c>
      <c r="AE13" s="342">
        <v>0.222</v>
      </c>
      <c r="AH13" s="342">
        <v>2295</v>
      </c>
      <c r="AI13" s="342">
        <v>2693</v>
      </c>
      <c r="AO13" s="342" t="s">
        <v>319</v>
      </c>
      <c r="AP13" s="342" t="s">
        <v>355</v>
      </c>
      <c r="AQ13" s="342" t="s">
        <v>356</v>
      </c>
      <c r="AT13" s="342">
        <v>0</v>
      </c>
      <c r="AV13" s="342">
        <v>1.1950543</v>
      </c>
      <c r="AX13" s="342" t="s">
        <v>345</v>
      </c>
    </row>
    <row r="14" spans="1:50">
      <c r="A14" s="342" t="s">
        <v>357</v>
      </c>
      <c r="B14" s="342" t="s">
        <v>295</v>
      </c>
      <c r="C14" s="342">
        <v>3</v>
      </c>
      <c r="D14" s="342" t="s">
        <v>339</v>
      </c>
      <c r="E14" s="342" t="s">
        <v>229</v>
      </c>
      <c r="F14" s="342">
        <v>0.247</v>
      </c>
      <c r="J14" s="342">
        <v>6422</v>
      </c>
      <c r="K14" s="342">
        <v>-10.688000000000001</v>
      </c>
      <c r="O14" s="342">
        <v>182.73699999999999</v>
      </c>
      <c r="Q14" s="342">
        <v>179.87799999999999</v>
      </c>
      <c r="S14" s="342" t="s">
        <v>314</v>
      </c>
      <c r="T14" s="342">
        <v>89</v>
      </c>
      <c r="U14" s="342" t="s">
        <v>298</v>
      </c>
      <c r="V14" s="342" t="s">
        <v>340</v>
      </c>
      <c r="W14" s="342" t="s">
        <v>341</v>
      </c>
      <c r="X14" s="342" t="s">
        <v>340</v>
      </c>
      <c r="Y14" s="342">
        <v>5</v>
      </c>
      <c r="Z14" s="342">
        <v>437.8</v>
      </c>
      <c r="AA14" s="342">
        <v>473</v>
      </c>
      <c r="AB14" s="342">
        <v>35.200000000000003</v>
      </c>
      <c r="AD14" s="342">
        <v>2.109</v>
      </c>
      <c r="AE14" s="342">
        <v>0.75</v>
      </c>
      <c r="AH14" s="342">
        <v>7526</v>
      </c>
      <c r="AI14" s="342">
        <v>8919</v>
      </c>
      <c r="AO14" s="342" t="s">
        <v>358</v>
      </c>
      <c r="AP14" s="342" t="s">
        <v>359</v>
      </c>
      <c r="AQ14" s="342" t="s">
        <v>360</v>
      </c>
      <c r="AT14" s="342">
        <v>0</v>
      </c>
      <c r="AV14" s="342">
        <v>1.1726675</v>
      </c>
      <c r="AX14" s="342" t="s">
        <v>345</v>
      </c>
    </row>
    <row r="15" spans="1:50">
      <c r="A15" s="342" t="s">
        <v>361</v>
      </c>
      <c r="B15" s="342" t="s">
        <v>295</v>
      </c>
      <c r="C15" s="342">
        <v>3</v>
      </c>
      <c r="D15" s="342" t="s">
        <v>339</v>
      </c>
      <c r="E15" s="342" t="s">
        <v>229</v>
      </c>
      <c r="F15" s="342">
        <v>0.247</v>
      </c>
      <c r="J15" s="342">
        <v>6412</v>
      </c>
      <c r="K15" s="342">
        <v>-11.5</v>
      </c>
      <c r="O15" s="342">
        <v>182.887</v>
      </c>
      <c r="Q15" s="342">
        <v>180.02799999999999</v>
      </c>
      <c r="S15" s="342" t="s">
        <v>314</v>
      </c>
      <c r="T15" s="342">
        <v>89</v>
      </c>
      <c r="U15" s="342" t="s">
        <v>298</v>
      </c>
      <c r="V15" s="342" t="s">
        <v>340</v>
      </c>
      <c r="W15" s="342" t="s">
        <v>341</v>
      </c>
      <c r="X15" s="342" t="s">
        <v>340</v>
      </c>
      <c r="Y15" s="342">
        <v>6</v>
      </c>
      <c r="Z15" s="342">
        <v>488.1</v>
      </c>
      <c r="AA15" s="342">
        <v>523.29999999999995</v>
      </c>
      <c r="AB15" s="342">
        <v>35.200000000000003</v>
      </c>
      <c r="AD15" s="342">
        <v>2.109</v>
      </c>
      <c r="AE15" s="342">
        <v>0.75</v>
      </c>
      <c r="AH15" s="342">
        <v>7511</v>
      </c>
      <c r="AI15" s="342">
        <v>8898</v>
      </c>
      <c r="AO15" s="342" t="s">
        <v>315</v>
      </c>
      <c r="AP15" s="342" t="s">
        <v>362</v>
      </c>
      <c r="AQ15" s="342" t="s">
        <v>363</v>
      </c>
      <c r="AT15" s="342">
        <v>1</v>
      </c>
      <c r="AV15" s="342">
        <v>1.1717301</v>
      </c>
      <c r="AX15" s="342" t="s">
        <v>345</v>
      </c>
    </row>
    <row r="16" spans="1:50">
      <c r="A16" s="342" t="s">
        <v>364</v>
      </c>
      <c r="B16" s="342" t="s">
        <v>295</v>
      </c>
      <c r="C16" s="342">
        <v>4</v>
      </c>
      <c r="D16" s="342" t="s">
        <v>339</v>
      </c>
      <c r="E16" s="342" t="s">
        <v>229</v>
      </c>
      <c r="F16" s="342">
        <v>0.247</v>
      </c>
      <c r="L16" s="342">
        <v>22201</v>
      </c>
      <c r="M16" s="342">
        <v>9.6</v>
      </c>
      <c r="O16" s="342">
        <v>128.99600000000001</v>
      </c>
      <c r="R16" s="342">
        <v>122.84399999999999</v>
      </c>
      <c r="S16" s="342" t="s">
        <v>327</v>
      </c>
      <c r="T16" s="342">
        <v>0</v>
      </c>
      <c r="U16" s="342" t="s">
        <v>328</v>
      </c>
      <c r="V16" s="342" t="s">
        <v>329</v>
      </c>
      <c r="W16" s="342" t="s">
        <v>365</v>
      </c>
      <c r="X16" s="342" t="s">
        <v>331</v>
      </c>
      <c r="Y16" s="342">
        <v>1</v>
      </c>
      <c r="Z16" s="342">
        <v>29.5</v>
      </c>
      <c r="AA16" s="342">
        <v>82.3</v>
      </c>
      <c r="AB16" s="342">
        <v>52.9</v>
      </c>
      <c r="AF16" s="342">
        <v>6.1520000000000001</v>
      </c>
      <c r="AJ16" s="342">
        <v>4435</v>
      </c>
      <c r="AR16" s="342" t="s">
        <v>366</v>
      </c>
      <c r="AS16" s="342" t="s">
        <v>367</v>
      </c>
      <c r="AT16" s="342">
        <v>1</v>
      </c>
      <c r="AW16" s="342">
        <v>5.0082756000000002</v>
      </c>
      <c r="AX16" s="342" t="s">
        <v>368</v>
      </c>
    </row>
    <row r="17" spans="1:50">
      <c r="A17" s="342" t="s">
        <v>369</v>
      </c>
      <c r="B17" s="342" t="s">
        <v>295</v>
      </c>
      <c r="C17" s="342">
        <v>4</v>
      </c>
      <c r="D17" s="342" t="s">
        <v>339</v>
      </c>
      <c r="E17" s="342" t="s">
        <v>229</v>
      </c>
      <c r="F17" s="342">
        <v>0.247</v>
      </c>
      <c r="L17" s="342">
        <v>22102</v>
      </c>
      <c r="M17" s="342">
        <v>9.5950000000000006</v>
      </c>
      <c r="O17" s="342">
        <v>125.967</v>
      </c>
      <c r="R17" s="342">
        <v>119.959</v>
      </c>
      <c r="S17" s="342" t="s">
        <v>327</v>
      </c>
      <c r="T17" s="342">
        <v>0</v>
      </c>
      <c r="U17" s="342" t="s">
        <v>328</v>
      </c>
      <c r="V17" s="342" t="s">
        <v>329</v>
      </c>
      <c r="W17" s="342" t="s">
        <v>365</v>
      </c>
      <c r="X17" s="342" t="s">
        <v>331</v>
      </c>
      <c r="Y17" s="342">
        <v>2</v>
      </c>
      <c r="Z17" s="342">
        <v>412.8</v>
      </c>
      <c r="AA17" s="342">
        <v>464.2</v>
      </c>
      <c r="AB17" s="342">
        <v>51.4</v>
      </c>
      <c r="AF17" s="342">
        <v>6.008</v>
      </c>
      <c r="AJ17" s="342">
        <v>4414</v>
      </c>
      <c r="AR17" s="342" t="s">
        <v>370</v>
      </c>
      <c r="AS17" s="342" t="s">
        <v>371</v>
      </c>
      <c r="AT17" s="342">
        <v>0</v>
      </c>
      <c r="AW17" s="342">
        <v>5.0082534000000001</v>
      </c>
      <c r="AX17" s="342" t="s">
        <v>368</v>
      </c>
    </row>
    <row r="18" spans="1:50">
      <c r="A18" s="342" t="s">
        <v>372</v>
      </c>
      <c r="B18" s="342" t="s">
        <v>295</v>
      </c>
      <c r="C18" s="342">
        <v>5</v>
      </c>
      <c r="D18" s="342" t="s">
        <v>154</v>
      </c>
      <c r="E18" s="342" t="s">
        <v>229</v>
      </c>
      <c r="F18" s="342">
        <v>0.499</v>
      </c>
      <c r="H18" s="342">
        <v>10255</v>
      </c>
      <c r="I18" s="342">
        <v>0.41799999999999998</v>
      </c>
      <c r="O18" s="342">
        <v>187.34399999999999</v>
      </c>
      <c r="P18" s="342">
        <v>185.947</v>
      </c>
      <c r="S18" s="342" t="s">
        <v>297</v>
      </c>
      <c r="T18" s="342">
        <v>0</v>
      </c>
      <c r="U18" s="342" t="s">
        <v>298</v>
      </c>
      <c r="V18" s="342" t="s">
        <v>299</v>
      </c>
      <c r="X18" s="342" t="s">
        <v>299</v>
      </c>
      <c r="Y18" s="342">
        <v>1</v>
      </c>
      <c r="Z18" s="342">
        <v>13.2</v>
      </c>
      <c r="AA18" s="342">
        <v>38.4</v>
      </c>
      <c r="AB18" s="342">
        <v>25.2</v>
      </c>
      <c r="AC18" s="342">
        <v>1.397</v>
      </c>
      <c r="AG18" s="342">
        <v>7002</v>
      </c>
      <c r="AK18" s="342" t="s">
        <v>373</v>
      </c>
      <c r="AL18" s="342" t="s">
        <v>374</v>
      </c>
      <c r="AM18" s="342" t="s">
        <v>375</v>
      </c>
      <c r="AN18" s="342">
        <v>5030</v>
      </c>
      <c r="AT18" s="342">
        <v>0</v>
      </c>
      <c r="AU18" s="342">
        <v>0.68312870000000003</v>
      </c>
      <c r="AX18" s="342" t="s">
        <v>376</v>
      </c>
    </row>
    <row r="19" spans="1:50">
      <c r="A19" s="342" t="s">
        <v>377</v>
      </c>
      <c r="B19" s="342" t="s">
        <v>295</v>
      </c>
      <c r="C19" s="342">
        <v>5</v>
      </c>
      <c r="D19" s="342" t="s">
        <v>154</v>
      </c>
      <c r="E19" s="342" t="s">
        <v>229</v>
      </c>
      <c r="F19" s="342">
        <v>0.499</v>
      </c>
      <c r="H19" s="342">
        <v>10262</v>
      </c>
      <c r="I19" s="342">
        <v>0</v>
      </c>
      <c r="O19" s="342">
        <v>188.048</v>
      </c>
      <c r="P19" s="342">
        <v>186.64599999999999</v>
      </c>
      <c r="S19" s="342" t="s">
        <v>297</v>
      </c>
      <c r="T19" s="342">
        <v>0</v>
      </c>
      <c r="U19" s="342" t="s">
        <v>298</v>
      </c>
      <c r="V19" s="342" t="s">
        <v>299</v>
      </c>
      <c r="X19" s="342" t="s">
        <v>299</v>
      </c>
      <c r="Y19" s="342">
        <v>2</v>
      </c>
      <c r="Z19" s="342">
        <v>53.5</v>
      </c>
      <c r="AA19" s="342">
        <v>78.599999999999994</v>
      </c>
      <c r="AB19" s="342">
        <v>25.2</v>
      </c>
      <c r="AC19" s="342">
        <v>1.4019999999999999</v>
      </c>
      <c r="AG19" s="342">
        <v>7004</v>
      </c>
      <c r="AK19" s="342" t="s">
        <v>378</v>
      </c>
      <c r="AL19" s="342" t="s">
        <v>379</v>
      </c>
      <c r="AM19" s="342" t="s">
        <v>380</v>
      </c>
      <c r="AN19" s="342">
        <v>4881</v>
      </c>
      <c r="AT19" s="342">
        <v>1</v>
      </c>
      <c r="AU19" s="342">
        <v>0.68284330000000004</v>
      </c>
      <c r="AX19" s="342" t="s">
        <v>376</v>
      </c>
    </row>
    <row r="20" spans="1:50">
      <c r="A20" s="342" t="s">
        <v>381</v>
      </c>
      <c r="B20" s="342" t="s">
        <v>295</v>
      </c>
      <c r="C20" s="342">
        <v>5</v>
      </c>
      <c r="D20" s="342" t="s">
        <v>154</v>
      </c>
      <c r="E20" s="342" t="s">
        <v>229</v>
      </c>
      <c r="F20" s="342">
        <v>0.499</v>
      </c>
      <c r="G20" s="342" t="s">
        <v>310</v>
      </c>
      <c r="H20" s="342">
        <v>1582</v>
      </c>
      <c r="I20" s="342">
        <v>-1.413</v>
      </c>
      <c r="N20" s="342">
        <v>13.3368004</v>
      </c>
      <c r="O20" s="342">
        <v>38.975000000000001</v>
      </c>
      <c r="P20" s="342">
        <v>38.685000000000002</v>
      </c>
      <c r="S20" s="342" t="s">
        <v>297</v>
      </c>
      <c r="T20" s="342">
        <v>0</v>
      </c>
      <c r="U20" s="342" t="s">
        <v>298</v>
      </c>
      <c r="V20" s="342" t="s">
        <v>299</v>
      </c>
      <c r="X20" s="342" t="s">
        <v>299</v>
      </c>
      <c r="Y20" s="342">
        <v>3</v>
      </c>
      <c r="Z20" s="342">
        <v>85.5</v>
      </c>
      <c r="AA20" s="342">
        <v>185.6</v>
      </c>
      <c r="AB20" s="342">
        <v>100</v>
      </c>
      <c r="AC20" s="342">
        <v>0.28999999999999998</v>
      </c>
      <c r="AG20" s="342">
        <v>1079</v>
      </c>
      <c r="AK20" s="342" t="s">
        <v>382</v>
      </c>
      <c r="AL20" s="342" t="s">
        <v>383</v>
      </c>
      <c r="AM20" s="342" t="s">
        <v>384</v>
      </c>
      <c r="AN20" s="342">
        <v>14666</v>
      </c>
      <c r="AT20" s="342">
        <v>0</v>
      </c>
      <c r="AU20" s="342">
        <v>0.6818784</v>
      </c>
      <c r="AX20" s="342" t="s">
        <v>376</v>
      </c>
    </row>
    <row r="21" spans="1:50">
      <c r="A21" s="342" t="s">
        <v>385</v>
      </c>
      <c r="B21" s="342" t="s">
        <v>295</v>
      </c>
      <c r="C21" s="342">
        <v>5</v>
      </c>
      <c r="D21" s="342" t="s">
        <v>154</v>
      </c>
      <c r="E21" s="342" t="s">
        <v>229</v>
      </c>
      <c r="F21" s="342">
        <v>0.499</v>
      </c>
      <c r="G21" s="342" t="s">
        <v>313</v>
      </c>
      <c r="J21" s="342">
        <v>3817</v>
      </c>
      <c r="K21" s="342">
        <v>9.1319999999999997</v>
      </c>
      <c r="N21" s="342">
        <v>70.721019200000001</v>
      </c>
      <c r="O21" s="342">
        <v>110.325</v>
      </c>
      <c r="Q21" s="342">
        <v>108.571</v>
      </c>
      <c r="S21" s="342" t="s">
        <v>314</v>
      </c>
      <c r="T21" s="342">
        <v>89</v>
      </c>
      <c r="U21" s="342" t="s">
        <v>298</v>
      </c>
      <c r="V21" s="342" t="s">
        <v>299</v>
      </c>
      <c r="X21" s="342" t="s">
        <v>299</v>
      </c>
      <c r="Y21" s="342">
        <v>4</v>
      </c>
      <c r="Z21" s="342">
        <v>209.5</v>
      </c>
      <c r="AA21" s="342">
        <v>300</v>
      </c>
      <c r="AB21" s="342">
        <v>90.6</v>
      </c>
      <c r="AD21" s="342">
        <v>1.2969999999999999</v>
      </c>
      <c r="AE21" s="342">
        <v>0.45700000000000002</v>
      </c>
      <c r="AH21" s="342">
        <v>4595</v>
      </c>
      <c r="AI21" s="342">
        <v>5363</v>
      </c>
      <c r="AO21" s="342" t="s">
        <v>386</v>
      </c>
      <c r="AP21" s="342" t="s">
        <v>387</v>
      </c>
      <c r="AQ21" s="342" t="s">
        <v>388</v>
      </c>
      <c r="AT21" s="342">
        <v>0</v>
      </c>
      <c r="AV21" s="342">
        <v>1.1948486</v>
      </c>
      <c r="AX21" s="342" t="s">
        <v>376</v>
      </c>
    </row>
    <row r="22" spans="1:50">
      <c r="A22" s="342" t="s">
        <v>389</v>
      </c>
      <c r="B22" s="342" t="s">
        <v>295</v>
      </c>
      <c r="C22" s="342">
        <v>5</v>
      </c>
      <c r="D22" s="342" t="s">
        <v>154</v>
      </c>
      <c r="E22" s="342" t="s">
        <v>229</v>
      </c>
      <c r="F22" s="342">
        <v>0.499</v>
      </c>
      <c r="J22" s="342">
        <v>6447</v>
      </c>
      <c r="K22" s="342">
        <v>-10.788</v>
      </c>
      <c r="O22" s="342">
        <v>183.631</v>
      </c>
      <c r="Q22" s="342">
        <v>180.75800000000001</v>
      </c>
      <c r="S22" s="342" t="s">
        <v>314</v>
      </c>
      <c r="T22" s="342">
        <v>89</v>
      </c>
      <c r="U22" s="342" t="s">
        <v>298</v>
      </c>
      <c r="V22" s="342" t="s">
        <v>299</v>
      </c>
      <c r="X22" s="342" t="s">
        <v>299</v>
      </c>
      <c r="Y22" s="342">
        <v>5</v>
      </c>
      <c r="Z22" s="342">
        <v>437.8</v>
      </c>
      <c r="AA22" s="342">
        <v>473</v>
      </c>
      <c r="AB22" s="342">
        <v>35.200000000000003</v>
      </c>
      <c r="AD22" s="342">
        <v>2.1190000000000002</v>
      </c>
      <c r="AE22" s="342">
        <v>0.753</v>
      </c>
      <c r="AH22" s="342">
        <v>7555</v>
      </c>
      <c r="AI22" s="342">
        <v>8953</v>
      </c>
      <c r="AO22" s="342" t="s">
        <v>390</v>
      </c>
      <c r="AP22" s="342" t="s">
        <v>391</v>
      </c>
      <c r="AQ22" s="342" t="s">
        <v>392</v>
      </c>
      <c r="AT22" s="342">
        <v>0</v>
      </c>
      <c r="AV22" s="342">
        <v>1.1724931999999999</v>
      </c>
      <c r="AX22" s="342" t="s">
        <v>376</v>
      </c>
    </row>
    <row r="23" spans="1:50">
      <c r="A23" s="342" t="s">
        <v>393</v>
      </c>
      <c r="B23" s="342" t="s">
        <v>295</v>
      </c>
      <c r="C23" s="342">
        <v>5</v>
      </c>
      <c r="D23" s="342" t="s">
        <v>154</v>
      </c>
      <c r="E23" s="342" t="s">
        <v>229</v>
      </c>
      <c r="F23" s="342">
        <v>0.499</v>
      </c>
      <c r="J23" s="342">
        <v>6429</v>
      </c>
      <c r="K23" s="342">
        <v>-11.5</v>
      </c>
      <c r="O23" s="342">
        <v>183.78100000000001</v>
      </c>
      <c r="Q23" s="342">
        <v>180.90799999999999</v>
      </c>
      <c r="S23" s="342" t="s">
        <v>314</v>
      </c>
      <c r="T23" s="342">
        <v>89</v>
      </c>
      <c r="U23" s="342" t="s">
        <v>298</v>
      </c>
      <c r="V23" s="342" t="s">
        <v>299</v>
      </c>
      <c r="X23" s="342" t="s">
        <v>299</v>
      </c>
      <c r="Y23" s="342">
        <v>6</v>
      </c>
      <c r="Z23" s="342">
        <v>488.1</v>
      </c>
      <c r="AA23" s="342">
        <v>523.29999999999995</v>
      </c>
      <c r="AB23" s="342">
        <v>35.200000000000003</v>
      </c>
      <c r="AD23" s="342">
        <v>2.12</v>
      </c>
      <c r="AE23" s="342">
        <v>0.753</v>
      </c>
      <c r="AH23" s="342">
        <v>7530</v>
      </c>
      <c r="AI23" s="342">
        <v>8922</v>
      </c>
      <c r="AO23" s="342" t="s">
        <v>394</v>
      </c>
      <c r="AP23" s="342" t="s">
        <v>395</v>
      </c>
      <c r="AQ23" s="342" t="s">
        <v>396</v>
      </c>
      <c r="AT23" s="342">
        <v>1</v>
      </c>
      <c r="AV23" s="342">
        <v>1.1716712</v>
      </c>
      <c r="AX23" s="342" t="s">
        <v>376</v>
      </c>
    </row>
    <row r="24" spans="1:50">
      <c r="A24" s="342" t="s">
        <v>202</v>
      </c>
      <c r="B24" s="342" t="s">
        <v>295</v>
      </c>
      <c r="C24" s="342">
        <v>6</v>
      </c>
      <c r="D24" s="342" t="s">
        <v>154</v>
      </c>
      <c r="E24" s="342" t="s">
        <v>229</v>
      </c>
      <c r="F24" s="342">
        <v>0.499</v>
      </c>
      <c r="L24" s="342">
        <v>22362</v>
      </c>
      <c r="M24" s="342">
        <v>9.6</v>
      </c>
      <c r="O24" s="342">
        <v>130.29499999999999</v>
      </c>
      <c r="R24" s="342">
        <v>124.08</v>
      </c>
      <c r="S24" s="342" t="s">
        <v>327</v>
      </c>
      <c r="T24" s="342">
        <v>0</v>
      </c>
      <c r="U24" s="342" t="s">
        <v>328</v>
      </c>
      <c r="V24" s="342" t="s">
        <v>329</v>
      </c>
      <c r="W24" s="342" t="s">
        <v>397</v>
      </c>
      <c r="X24" s="342" t="s">
        <v>331</v>
      </c>
      <c r="Y24" s="342">
        <v>1</v>
      </c>
      <c r="Z24" s="342">
        <v>29.5</v>
      </c>
      <c r="AA24" s="342">
        <v>82.8</v>
      </c>
      <c r="AB24" s="342">
        <v>53.3</v>
      </c>
      <c r="AF24" s="342">
        <v>6.2149999999999999</v>
      </c>
      <c r="AJ24" s="342">
        <v>4466</v>
      </c>
      <c r="AR24" s="342" t="s">
        <v>398</v>
      </c>
      <c r="AS24" s="342" t="s">
        <v>399</v>
      </c>
      <c r="AT24" s="342">
        <v>1</v>
      </c>
      <c r="AW24" s="342">
        <v>5.0088219</v>
      </c>
      <c r="AX24" s="342" t="s">
        <v>400</v>
      </c>
    </row>
    <row r="25" spans="1:50">
      <c r="A25" s="342" t="s">
        <v>401</v>
      </c>
      <c r="B25" s="342" t="s">
        <v>295</v>
      </c>
      <c r="C25" s="342">
        <v>6</v>
      </c>
      <c r="D25" s="342" t="s">
        <v>154</v>
      </c>
      <c r="E25" s="342" t="s">
        <v>229</v>
      </c>
      <c r="F25" s="342">
        <v>0.499</v>
      </c>
      <c r="L25" s="342">
        <v>22151</v>
      </c>
      <c r="M25" s="342">
        <v>9.65</v>
      </c>
      <c r="O25" s="342">
        <v>126.194</v>
      </c>
      <c r="R25" s="342">
        <v>120.175</v>
      </c>
      <c r="S25" s="342" t="s">
        <v>327</v>
      </c>
      <c r="T25" s="342">
        <v>0</v>
      </c>
      <c r="U25" s="342" t="s">
        <v>328</v>
      </c>
      <c r="V25" s="342" t="s">
        <v>329</v>
      </c>
      <c r="W25" s="342" t="s">
        <v>397</v>
      </c>
      <c r="X25" s="342" t="s">
        <v>331</v>
      </c>
      <c r="Y25" s="342">
        <v>2</v>
      </c>
      <c r="Z25" s="342">
        <v>412.8</v>
      </c>
      <c r="AA25" s="342">
        <v>464.2</v>
      </c>
      <c r="AB25" s="342">
        <v>51.4</v>
      </c>
      <c r="AF25" s="342">
        <v>6.02</v>
      </c>
      <c r="AJ25" s="342">
        <v>4423</v>
      </c>
      <c r="AR25" s="342" t="s">
        <v>402</v>
      </c>
      <c r="AS25" s="342" t="s">
        <v>403</v>
      </c>
      <c r="AT25" s="342">
        <v>0</v>
      </c>
      <c r="AW25" s="342">
        <v>5.0090478000000003</v>
      </c>
      <c r="AX25" s="342" t="s">
        <v>400</v>
      </c>
    </row>
    <row r="26" spans="1:50">
      <c r="A26" s="342" t="s">
        <v>404</v>
      </c>
      <c r="B26" s="342" t="s">
        <v>295</v>
      </c>
      <c r="C26" s="342">
        <v>7</v>
      </c>
      <c r="D26" s="342" t="s">
        <v>155</v>
      </c>
      <c r="E26" s="342" t="s">
        <v>229</v>
      </c>
      <c r="F26" s="342">
        <v>1.0649999999999999</v>
      </c>
      <c r="H26" s="342">
        <v>10270</v>
      </c>
      <c r="I26" s="342">
        <v>0.41299999999999998</v>
      </c>
      <c r="O26" s="342">
        <v>188.32599999999999</v>
      </c>
      <c r="P26" s="342">
        <v>186.92099999999999</v>
      </c>
      <c r="S26" s="342" t="s">
        <v>297</v>
      </c>
      <c r="T26" s="342">
        <v>0</v>
      </c>
      <c r="U26" s="342" t="s">
        <v>298</v>
      </c>
      <c r="V26" s="342" t="s">
        <v>340</v>
      </c>
      <c r="W26" s="342" t="s">
        <v>405</v>
      </c>
      <c r="X26" s="342" t="s">
        <v>340</v>
      </c>
      <c r="Y26" s="342">
        <v>1</v>
      </c>
      <c r="Z26" s="342">
        <v>13.2</v>
      </c>
      <c r="AA26" s="342">
        <v>38.4</v>
      </c>
      <c r="AB26" s="342">
        <v>25.2</v>
      </c>
      <c r="AC26" s="342">
        <v>1.4039999999999999</v>
      </c>
      <c r="AG26" s="342">
        <v>7014</v>
      </c>
      <c r="AK26" s="342" t="s">
        <v>406</v>
      </c>
      <c r="AL26" s="342" t="s">
        <v>407</v>
      </c>
      <c r="AM26" s="342" t="s">
        <v>408</v>
      </c>
      <c r="AN26" s="342">
        <v>5067</v>
      </c>
      <c r="AT26" s="342">
        <v>0</v>
      </c>
      <c r="AU26" s="342">
        <v>0.68301179999999995</v>
      </c>
      <c r="AX26" s="342" t="s">
        <v>409</v>
      </c>
    </row>
    <row r="27" spans="1:50">
      <c r="A27" s="342" t="s">
        <v>410</v>
      </c>
      <c r="B27" s="342" t="s">
        <v>295</v>
      </c>
      <c r="C27" s="342">
        <v>7</v>
      </c>
      <c r="D27" s="342" t="s">
        <v>155</v>
      </c>
      <c r="E27" s="342" t="s">
        <v>229</v>
      </c>
      <c r="F27" s="342">
        <v>1.0649999999999999</v>
      </c>
      <c r="H27" s="342">
        <v>10289</v>
      </c>
      <c r="I27" s="342">
        <v>0</v>
      </c>
      <c r="O27" s="342">
        <v>188.816</v>
      </c>
      <c r="P27" s="342">
        <v>187.40799999999999</v>
      </c>
      <c r="S27" s="342" t="s">
        <v>297</v>
      </c>
      <c r="T27" s="342">
        <v>0</v>
      </c>
      <c r="U27" s="342" t="s">
        <v>298</v>
      </c>
      <c r="V27" s="342" t="s">
        <v>340</v>
      </c>
      <c r="W27" s="342" t="s">
        <v>405</v>
      </c>
      <c r="X27" s="342" t="s">
        <v>340</v>
      </c>
      <c r="Y27" s="342">
        <v>2</v>
      </c>
      <c r="Z27" s="342">
        <v>53.5</v>
      </c>
      <c r="AA27" s="342">
        <v>78.599999999999994</v>
      </c>
      <c r="AB27" s="342">
        <v>25.2</v>
      </c>
      <c r="AC27" s="342">
        <v>1.407</v>
      </c>
      <c r="AG27" s="342">
        <v>7021</v>
      </c>
      <c r="AK27" s="342" t="s">
        <v>411</v>
      </c>
      <c r="AL27" s="342" t="s">
        <v>412</v>
      </c>
      <c r="AM27" s="342" t="s">
        <v>413</v>
      </c>
      <c r="AN27" s="342">
        <v>4919</v>
      </c>
      <c r="AT27" s="342">
        <v>1</v>
      </c>
      <c r="AU27" s="342">
        <v>0.68272980000000005</v>
      </c>
      <c r="AX27" s="342" t="s">
        <v>409</v>
      </c>
    </row>
    <row r="28" spans="1:50">
      <c r="A28" s="342" t="s">
        <v>414</v>
      </c>
      <c r="B28" s="342" t="s">
        <v>295</v>
      </c>
      <c r="C28" s="342">
        <v>7</v>
      </c>
      <c r="D28" s="342" t="s">
        <v>155</v>
      </c>
      <c r="E28" s="342" t="s">
        <v>229</v>
      </c>
      <c r="F28" s="342">
        <v>1.0649999999999999</v>
      </c>
      <c r="G28" s="342" t="s">
        <v>310</v>
      </c>
      <c r="H28" s="342">
        <v>3379</v>
      </c>
      <c r="I28" s="342">
        <v>-1.3560000000000001</v>
      </c>
      <c r="N28" s="342">
        <v>12.2545565</v>
      </c>
      <c r="O28" s="342">
        <v>76.433999999999997</v>
      </c>
      <c r="P28" s="342">
        <v>75.864999999999995</v>
      </c>
      <c r="S28" s="342" t="s">
        <v>297</v>
      </c>
      <c r="T28" s="342">
        <v>0</v>
      </c>
      <c r="U28" s="342" t="s">
        <v>298</v>
      </c>
      <c r="V28" s="342" t="s">
        <v>340</v>
      </c>
      <c r="W28" s="342" t="s">
        <v>405</v>
      </c>
      <c r="X28" s="342" t="s">
        <v>340</v>
      </c>
      <c r="Y28" s="342">
        <v>3</v>
      </c>
      <c r="Z28" s="342">
        <v>84.3</v>
      </c>
      <c r="AA28" s="342">
        <v>180.5</v>
      </c>
      <c r="AB28" s="342">
        <v>96.2</v>
      </c>
      <c r="AC28" s="342">
        <v>0.56899999999999995</v>
      </c>
      <c r="AG28" s="342">
        <v>2305</v>
      </c>
      <c r="AK28" s="342" t="s">
        <v>415</v>
      </c>
      <c r="AL28" s="342" t="s">
        <v>416</v>
      </c>
      <c r="AM28" s="342" t="s">
        <v>417</v>
      </c>
      <c r="AN28" s="342">
        <v>23763</v>
      </c>
      <c r="AT28" s="342">
        <v>0</v>
      </c>
      <c r="AU28" s="342">
        <v>0.68180419999999997</v>
      </c>
      <c r="AX28" s="342" t="s">
        <v>409</v>
      </c>
    </row>
    <row r="29" spans="1:50">
      <c r="A29" s="342" t="s">
        <v>418</v>
      </c>
      <c r="B29" s="342" t="s">
        <v>295</v>
      </c>
      <c r="C29" s="342">
        <v>7</v>
      </c>
      <c r="D29" s="342" t="s">
        <v>155</v>
      </c>
      <c r="E29" s="342" t="s">
        <v>229</v>
      </c>
      <c r="F29" s="342">
        <v>1.0649999999999999</v>
      </c>
      <c r="G29" s="342" t="s">
        <v>313</v>
      </c>
      <c r="J29" s="342">
        <v>7701</v>
      </c>
      <c r="K29" s="342">
        <v>8.8879999999999999</v>
      </c>
      <c r="N29" s="342">
        <v>71.222330799999995</v>
      </c>
      <c r="O29" s="342">
        <v>237.13200000000001</v>
      </c>
      <c r="Q29" s="342">
        <v>233.363</v>
      </c>
      <c r="S29" s="342" t="s">
        <v>314</v>
      </c>
      <c r="T29" s="342">
        <v>89</v>
      </c>
      <c r="U29" s="342" t="s">
        <v>298</v>
      </c>
      <c r="V29" s="342" t="s">
        <v>340</v>
      </c>
      <c r="W29" s="342" t="s">
        <v>405</v>
      </c>
      <c r="X29" s="342" t="s">
        <v>340</v>
      </c>
      <c r="Y29" s="342">
        <v>4</v>
      </c>
      <c r="Z29" s="342">
        <v>206.9</v>
      </c>
      <c r="AA29" s="342">
        <v>306.3</v>
      </c>
      <c r="AB29" s="342">
        <v>99.4</v>
      </c>
      <c r="AD29" s="342">
        <v>2.7869999999999999</v>
      </c>
      <c r="AE29" s="342">
        <v>0.98099999999999998</v>
      </c>
      <c r="AH29" s="342">
        <v>9333</v>
      </c>
      <c r="AI29" s="342">
        <v>10819</v>
      </c>
      <c r="AO29" s="342" t="s">
        <v>419</v>
      </c>
      <c r="AP29" s="342" t="s">
        <v>316</v>
      </c>
      <c r="AQ29" s="342" t="s">
        <v>420</v>
      </c>
      <c r="AT29" s="342">
        <v>0</v>
      </c>
      <c r="AV29" s="342">
        <v>1.1944432</v>
      </c>
      <c r="AX29" s="342" t="s">
        <v>409</v>
      </c>
    </row>
    <row r="30" spans="1:50">
      <c r="A30" s="342" t="s">
        <v>421</v>
      </c>
      <c r="B30" s="342" t="s">
        <v>295</v>
      </c>
      <c r="C30" s="342">
        <v>7</v>
      </c>
      <c r="D30" s="342" t="s">
        <v>155</v>
      </c>
      <c r="E30" s="342" t="s">
        <v>229</v>
      </c>
      <c r="F30" s="342">
        <v>1.0649999999999999</v>
      </c>
      <c r="J30" s="342">
        <v>6436</v>
      </c>
      <c r="K30" s="342">
        <v>-10.993</v>
      </c>
      <c r="O30" s="342">
        <v>183.28800000000001</v>
      </c>
      <c r="Q30" s="342">
        <v>180.42099999999999</v>
      </c>
      <c r="S30" s="342" t="s">
        <v>314</v>
      </c>
      <c r="T30" s="342">
        <v>89</v>
      </c>
      <c r="U30" s="342" t="s">
        <v>298</v>
      </c>
      <c r="V30" s="342" t="s">
        <v>340</v>
      </c>
      <c r="W30" s="342" t="s">
        <v>405</v>
      </c>
      <c r="X30" s="342" t="s">
        <v>340</v>
      </c>
      <c r="Y30" s="342">
        <v>5</v>
      </c>
      <c r="Z30" s="342">
        <v>437.8</v>
      </c>
      <c r="AA30" s="342">
        <v>473</v>
      </c>
      <c r="AB30" s="342">
        <v>35.200000000000003</v>
      </c>
      <c r="AD30" s="342">
        <v>2.1150000000000002</v>
      </c>
      <c r="AE30" s="342">
        <v>0.752</v>
      </c>
      <c r="AH30" s="342">
        <v>7541</v>
      </c>
      <c r="AI30" s="342">
        <v>8936</v>
      </c>
      <c r="AO30" s="342" t="s">
        <v>422</v>
      </c>
      <c r="AP30" s="342" t="s">
        <v>423</v>
      </c>
      <c r="AQ30" s="342" t="s">
        <v>424</v>
      </c>
      <c r="AT30" s="342">
        <v>0</v>
      </c>
      <c r="AV30" s="342">
        <v>1.1721212000000001</v>
      </c>
      <c r="AX30" s="342" t="s">
        <v>409</v>
      </c>
    </row>
    <row r="31" spans="1:50">
      <c r="A31" s="342" t="s">
        <v>425</v>
      </c>
      <c r="B31" s="342" t="s">
        <v>295</v>
      </c>
      <c r="C31" s="342">
        <v>7</v>
      </c>
      <c r="D31" s="342" t="s">
        <v>155</v>
      </c>
      <c r="E31" s="342" t="s">
        <v>229</v>
      </c>
      <c r="F31" s="342">
        <v>1.0649999999999999</v>
      </c>
      <c r="J31" s="342">
        <v>6419</v>
      </c>
      <c r="K31" s="342">
        <v>-11.5</v>
      </c>
      <c r="O31" s="342">
        <v>183.613</v>
      </c>
      <c r="Q31" s="342">
        <v>180.74299999999999</v>
      </c>
      <c r="S31" s="342" t="s">
        <v>314</v>
      </c>
      <c r="T31" s="342">
        <v>89</v>
      </c>
      <c r="U31" s="342" t="s">
        <v>298</v>
      </c>
      <c r="V31" s="342" t="s">
        <v>340</v>
      </c>
      <c r="W31" s="342" t="s">
        <v>405</v>
      </c>
      <c r="X31" s="342" t="s">
        <v>340</v>
      </c>
      <c r="Y31" s="342">
        <v>6</v>
      </c>
      <c r="Z31" s="342">
        <v>488.1</v>
      </c>
      <c r="AA31" s="342">
        <v>523.29999999999995</v>
      </c>
      <c r="AB31" s="342">
        <v>35.200000000000003</v>
      </c>
      <c r="AD31" s="342">
        <v>2.117</v>
      </c>
      <c r="AE31" s="342">
        <v>0.753</v>
      </c>
      <c r="AH31" s="342">
        <v>7518</v>
      </c>
      <c r="AI31" s="342">
        <v>8907</v>
      </c>
      <c r="AO31" s="342" t="s">
        <v>426</v>
      </c>
      <c r="AP31" s="342" t="s">
        <v>387</v>
      </c>
      <c r="AQ31" s="342" t="s">
        <v>427</v>
      </c>
      <c r="AT31" s="342">
        <v>1</v>
      </c>
      <c r="AV31" s="342">
        <v>1.1715325000000001</v>
      </c>
      <c r="AX31" s="342" t="s">
        <v>409</v>
      </c>
    </row>
    <row r="32" spans="1:50">
      <c r="A32" s="342" t="s">
        <v>428</v>
      </c>
      <c r="B32" s="342" t="s">
        <v>295</v>
      </c>
      <c r="C32" s="342">
        <v>8</v>
      </c>
      <c r="D32" s="342" t="s">
        <v>155</v>
      </c>
      <c r="E32" s="342" t="s">
        <v>229</v>
      </c>
      <c r="F32" s="342">
        <v>1.0649999999999999</v>
      </c>
      <c r="L32" s="342">
        <v>22291</v>
      </c>
      <c r="M32" s="342">
        <v>9.6</v>
      </c>
      <c r="O32" s="342">
        <v>129.77600000000001</v>
      </c>
      <c r="R32" s="342">
        <v>123.586</v>
      </c>
      <c r="S32" s="342" t="s">
        <v>327</v>
      </c>
      <c r="T32" s="342">
        <v>0</v>
      </c>
      <c r="U32" s="342" t="s">
        <v>328</v>
      </c>
      <c r="V32" s="342" t="s">
        <v>329</v>
      </c>
      <c r="W32" s="342" t="s">
        <v>429</v>
      </c>
      <c r="X32" s="342" t="s">
        <v>331</v>
      </c>
      <c r="Y32" s="342">
        <v>1</v>
      </c>
      <c r="Z32" s="342">
        <v>29.5</v>
      </c>
      <c r="AA32" s="342">
        <v>82.6</v>
      </c>
      <c r="AB32" s="342">
        <v>53.1</v>
      </c>
      <c r="AF32" s="342">
        <v>6.19</v>
      </c>
      <c r="AJ32" s="342">
        <v>4452</v>
      </c>
      <c r="AR32" s="342" t="s">
        <v>430</v>
      </c>
      <c r="AS32" s="342" t="s">
        <v>431</v>
      </c>
      <c r="AT32" s="342">
        <v>1</v>
      </c>
      <c r="AW32" s="342">
        <v>5.0089736</v>
      </c>
      <c r="AX32" s="342" t="s">
        <v>432</v>
      </c>
    </row>
    <row r="33" spans="1:50">
      <c r="A33" s="342" t="s">
        <v>433</v>
      </c>
      <c r="B33" s="342" t="s">
        <v>295</v>
      </c>
      <c r="C33" s="342">
        <v>8</v>
      </c>
      <c r="D33" s="342" t="s">
        <v>155</v>
      </c>
      <c r="E33" s="342" t="s">
        <v>229</v>
      </c>
      <c r="F33" s="342">
        <v>1.0649999999999999</v>
      </c>
      <c r="L33" s="342">
        <v>22130</v>
      </c>
      <c r="M33" s="342">
        <v>9.7189999999999994</v>
      </c>
      <c r="O33" s="342">
        <v>126.095</v>
      </c>
      <c r="R33" s="342">
        <v>120.08</v>
      </c>
      <c r="S33" s="342" t="s">
        <v>327</v>
      </c>
      <c r="T33" s="342">
        <v>0</v>
      </c>
      <c r="U33" s="342" t="s">
        <v>328</v>
      </c>
      <c r="V33" s="342" t="s">
        <v>329</v>
      </c>
      <c r="W33" s="342" t="s">
        <v>429</v>
      </c>
      <c r="X33" s="342" t="s">
        <v>331</v>
      </c>
      <c r="Y33" s="342">
        <v>2</v>
      </c>
      <c r="Z33" s="342">
        <v>412.8</v>
      </c>
      <c r="AA33" s="342">
        <v>464.2</v>
      </c>
      <c r="AB33" s="342">
        <v>51.4</v>
      </c>
      <c r="AF33" s="342">
        <v>6.0149999999999997</v>
      </c>
      <c r="AJ33" s="342">
        <v>4419</v>
      </c>
      <c r="AR33" s="342" t="s">
        <v>434</v>
      </c>
      <c r="AS33" s="342" t="s">
        <v>435</v>
      </c>
      <c r="AT33" s="342">
        <v>0</v>
      </c>
      <c r="AW33" s="342">
        <v>5.0095147999999998</v>
      </c>
      <c r="AX33" s="342" t="s">
        <v>432</v>
      </c>
    </row>
    <row r="34" spans="1:50">
      <c r="A34" s="342" t="s">
        <v>436</v>
      </c>
      <c r="B34" s="342" t="s">
        <v>295</v>
      </c>
      <c r="C34" s="342">
        <v>9</v>
      </c>
      <c r="D34" s="342" t="s">
        <v>156</v>
      </c>
      <c r="E34" s="342" t="s">
        <v>229</v>
      </c>
      <c r="F34" s="342">
        <v>1.484</v>
      </c>
      <c r="H34" s="342">
        <v>10289</v>
      </c>
      <c r="I34" s="342">
        <v>0.41699999999999998</v>
      </c>
      <c r="O34" s="342">
        <v>188.72499999999999</v>
      </c>
      <c r="P34" s="342">
        <v>187.31800000000001</v>
      </c>
      <c r="S34" s="342" t="s">
        <v>297</v>
      </c>
      <c r="T34" s="342">
        <v>0</v>
      </c>
      <c r="U34" s="342" t="s">
        <v>298</v>
      </c>
      <c r="V34" s="342" t="s">
        <v>299</v>
      </c>
      <c r="W34" s="342" t="s">
        <v>437</v>
      </c>
      <c r="X34" s="342" t="s">
        <v>299</v>
      </c>
      <c r="Y34" s="342">
        <v>1</v>
      </c>
      <c r="Z34" s="342">
        <v>13.2</v>
      </c>
      <c r="AA34" s="342">
        <v>38.4</v>
      </c>
      <c r="AB34" s="342">
        <v>25.2</v>
      </c>
      <c r="AC34" s="342">
        <v>1.4079999999999999</v>
      </c>
      <c r="AG34" s="342">
        <v>7027</v>
      </c>
      <c r="AK34" s="342" t="s">
        <v>438</v>
      </c>
      <c r="AL34" s="342" t="s">
        <v>439</v>
      </c>
      <c r="AM34" s="342" t="s">
        <v>440</v>
      </c>
      <c r="AN34" s="342">
        <v>5098</v>
      </c>
      <c r="AT34" s="342">
        <v>0</v>
      </c>
      <c r="AU34" s="342">
        <v>0.68313710000000005</v>
      </c>
      <c r="AX34" s="342" t="s">
        <v>441</v>
      </c>
    </row>
    <row r="35" spans="1:50">
      <c r="A35" s="342" t="s">
        <v>442</v>
      </c>
      <c r="B35" s="342" t="s">
        <v>295</v>
      </c>
      <c r="C35" s="342">
        <v>9</v>
      </c>
      <c r="D35" s="342" t="s">
        <v>156</v>
      </c>
      <c r="E35" s="342" t="s">
        <v>229</v>
      </c>
      <c r="F35" s="342">
        <v>1.484</v>
      </c>
      <c r="H35" s="342">
        <v>10319</v>
      </c>
      <c r="I35" s="342">
        <v>0</v>
      </c>
      <c r="O35" s="342">
        <v>188.93700000000001</v>
      </c>
      <c r="P35" s="342">
        <v>187.52799999999999</v>
      </c>
      <c r="S35" s="342" t="s">
        <v>297</v>
      </c>
      <c r="T35" s="342">
        <v>0</v>
      </c>
      <c r="U35" s="342" t="s">
        <v>298</v>
      </c>
      <c r="V35" s="342" t="s">
        <v>299</v>
      </c>
      <c r="W35" s="342" t="s">
        <v>437</v>
      </c>
      <c r="X35" s="342" t="s">
        <v>299</v>
      </c>
      <c r="Y35" s="342">
        <v>2</v>
      </c>
      <c r="Z35" s="342">
        <v>53.5</v>
      </c>
      <c r="AA35" s="342">
        <v>78.599999999999994</v>
      </c>
      <c r="AB35" s="342">
        <v>25.2</v>
      </c>
      <c r="AC35" s="342">
        <v>1.409</v>
      </c>
      <c r="AG35" s="342">
        <v>7043</v>
      </c>
      <c r="AK35" s="342" t="s">
        <v>443</v>
      </c>
      <c r="AL35" s="342" t="s">
        <v>444</v>
      </c>
      <c r="AM35" s="342" t="s">
        <v>445</v>
      </c>
      <c r="AN35" s="342">
        <v>4954</v>
      </c>
      <c r="AT35" s="342">
        <v>1</v>
      </c>
      <c r="AU35" s="342">
        <v>0.68285260000000003</v>
      </c>
      <c r="AX35" s="342" t="s">
        <v>441</v>
      </c>
    </row>
    <row r="36" spans="1:50">
      <c r="A36" s="342" t="s">
        <v>446</v>
      </c>
      <c r="B36" s="342" t="s">
        <v>295</v>
      </c>
      <c r="C36" s="342">
        <v>9</v>
      </c>
      <c r="D36" s="342" t="s">
        <v>156</v>
      </c>
      <c r="E36" s="342" t="s">
        <v>229</v>
      </c>
      <c r="F36" s="342">
        <v>1.484</v>
      </c>
      <c r="G36" s="342" t="s">
        <v>310</v>
      </c>
      <c r="H36" s="342">
        <v>4712</v>
      </c>
      <c r="I36" s="342">
        <v>-1.3560000000000001</v>
      </c>
      <c r="N36" s="342">
        <v>12.028703999999999</v>
      </c>
      <c r="O36" s="342">
        <v>104.542</v>
      </c>
      <c r="P36" s="342">
        <v>103.76300000000001</v>
      </c>
      <c r="S36" s="342" t="s">
        <v>297</v>
      </c>
      <c r="T36" s="342">
        <v>0</v>
      </c>
      <c r="U36" s="342" t="s">
        <v>298</v>
      </c>
      <c r="V36" s="342" t="s">
        <v>299</v>
      </c>
      <c r="W36" s="342" t="s">
        <v>437</v>
      </c>
      <c r="X36" s="342" t="s">
        <v>299</v>
      </c>
      <c r="Y36" s="342">
        <v>3</v>
      </c>
      <c r="Z36" s="342">
        <v>83.7</v>
      </c>
      <c r="AA36" s="342">
        <v>177.4</v>
      </c>
      <c r="AB36" s="342">
        <v>93.7</v>
      </c>
      <c r="AC36" s="342">
        <v>0.77800000000000002</v>
      </c>
      <c r="AG36" s="342">
        <v>3214</v>
      </c>
      <c r="AK36" s="342" t="s">
        <v>447</v>
      </c>
      <c r="AL36" s="342" t="s">
        <v>448</v>
      </c>
      <c r="AM36" s="342" t="s">
        <v>449</v>
      </c>
      <c r="AN36" s="342">
        <v>31325</v>
      </c>
      <c r="AT36" s="342">
        <v>0</v>
      </c>
      <c r="AU36" s="342">
        <v>0.68192640000000004</v>
      </c>
      <c r="AX36" s="342" t="s">
        <v>441</v>
      </c>
    </row>
    <row r="37" spans="1:50">
      <c r="A37" s="342" t="s">
        <v>450</v>
      </c>
      <c r="B37" s="342" t="s">
        <v>295</v>
      </c>
      <c r="C37" s="342">
        <v>9</v>
      </c>
      <c r="D37" s="342" t="s">
        <v>156</v>
      </c>
      <c r="E37" s="342" t="s">
        <v>229</v>
      </c>
      <c r="F37" s="342">
        <v>1.484</v>
      </c>
      <c r="G37" s="342" t="s">
        <v>313</v>
      </c>
      <c r="J37" s="342">
        <v>10230</v>
      </c>
      <c r="K37" s="342">
        <v>8.7690000000000001</v>
      </c>
      <c r="N37" s="342">
        <v>71.649718699999994</v>
      </c>
      <c r="O37" s="342">
        <v>332.40899999999999</v>
      </c>
      <c r="Q37" s="342">
        <v>327.12799999999999</v>
      </c>
      <c r="S37" s="342" t="s">
        <v>314</v>
      </c>
      <c r="T37" s="342">
        <v>89</v>
      </c>
      <c r="U37" s="342" t="s">
        <v>298</v>
      </c>
      <c r="V37" s="342" t="s">
        <v>299</v>
      </c>
      <c r="W37" s="342" t="s">
        <v>437</v>
      </c>
      <c r="X37" s="342" t="s">
        <v>299</v>
      </c>
      <c r="Y37" s="342">
        <v>4</v>
      </c>
      <c r="Z37" s="342">
        <v>203.8</v>
      </c>
      <c r="AA37" s="342">
        <v>310.7</v>
      </c>
      <c r="AB37" s="342">
        <v>106.9</v>
      </c>
      <c r="AD37" s="342">
        <v>3.907</v>
      </c>
      <c r="AE37" s="342">
        <v>1.375</v>
      </c>
      <c r="AH37" s="342">
        <v>12429</v>
      </c>
      <c r="AI37" s="342">
        <v>14370</v>
      </c>
      <c r="AO37" s="342" t="s">
        <v>358</v>
      </c>
      <c r="AP37" s="342" t="s">
        <v>451</v>
      </c>
      <c r="AQ37" s="342" t="s">
        <v>452</v>
      </c>
      <c r="AT37" s="342">
        <v>0</v>
      </c>
      <c r="AV37" s="342">
        <v>1.1941961000000001</v>
      </c>
      <c r="AX37" s="342" t="s">
        <v>441</v>
      </c>
    </row>
    <row r="38" spans="1:50">
      <c r="A38" s="342" t="s">
        <v>453</v>
      </c>
      <c r="B38" s="342" t="s">
        <v>295</v>
      </c>
      <c r="C38" s="342">
        <v>9</v>
      </c>
      <c r="D38" s="342" t="s">
        <v>156</v>
      </c>
      <c r="E38" s="342" t="s">
        <v>229</v>
      </c>
      <c r="F38" s="342">
        <v>1.484</v>
      </c>
      <c r="J38" s="342">
        <v>6432</v>
      </c>
      <c r="K38" s="342">
        <v>-11.082000000000001</v>
      </c>
      <c r="O38" s="342">
        <v>183.17599999999999</v>
      </c>
      <c r="Q38" s="342">
        <v>180.31100000000001</v>
      </c>
      <c r="S38" s="342" t="s">
        <v>314</v>
      </c>
      <c r="T38" s="342">
        <v>89</v>
      </c>
      <c r="U38" s="342" t="s">
        <v>298</v>
      </c>
      <c r="V38" s="342" t="s">
        <v>299</v>
      </c>
      <c r="W38" s="342" t="s">
        <v>437</v>
      </c>
      <c r="X38" s="342" t="s">
        <v>299</v>
      </c>
      <c r="Y38" s="342">
        <v>5</v>
      </c>
      <c r="Z38" s="342">
        <v>437.8</v>
      </c>
      <c r="AA38" s="342">
        <v>473</v>
      </c>
      <c r="AB38" s="342">
        <v>35.200000000000003</v>
      </c>
      <c r="AD38" s="342">
        <v>2.113</v>
      </c>
      <c r="AE38" s="342">
        <v>0.751</v>
      </c>
      <c r="AH38" s="342">
        <v>7535</v>
      </c>
      <c r="AI38" s="342">
        <v>8931</v>
      </c>
      <c r="AO38" s="342" t="s">
        <v>454</v>
      </c>
      <c r="AP38" s="342" t="s">
        <v>455</v>
      </c>
      <c r="AQ38" s="342" t="s">
        <v>456</v>
      </c>
      <c r="AT38" s="342">
        <v>0</v>
      </c>
      <c r="AV38" s="342">
        <v>1.1719218</v>
      </c>
      <c r="AX38" s="342" t="s">
        <v>441</v>
      </c>
    </row>
    <row r="39" spans="1:50">
      <c r="A39" s="342" t="s">
        <v>457</v>
      </c>
      <c r="B39" s="342" t="s">
        <v>295</v>
      </c>
      <c r="C39" s="342">
        <v>9</v>
      </c>
      <c r="D39" s="342" t="s">
        <v>156</v>
      </c>
      <c r="E39" s="342" t="s">
        <v>229</v>
      </c>
      <c r="F39" s="342">
        <v>1.484</v>
      </c>
      <c r="J39" s="342">
        <v>6403</v>
      </c>
      <c r="K39" s="342">
        <v>-11.5</v>
      </c>
      <c r="O39" s="342">
        <v>183.108</v>
      </c>
      <c r="Q39" s="342">
        <v>180.24600000000001</v>
      </c>
      <c r="S39" s="342" t="s">
        <v>314</v>
      </c>
      <c r="T39" s="342">
        <v>89</v>
      </c>
      <c r="U39" s="342" t="s">
        <v>298</v>
      </c>
      <c r="V39" s="342" t="s">
        <v>299</v>
      </c>
      <c r="W39" s="342" t="s">
        <v>437</v>
      </c>
      <c r="X39" s="342" t="s">
        <v>299</v>
      </c>
      <c r="Y39" s="342">
        <v>6</v>
      </c>
      <c r="Z39" s="342">
        <v>488.1</v>
      </c>
      <c r="AA39" s="342">
        <v>523.29999999999995</v>
      </c>
      <c r="AB39" s="342">
        <v>35.200000000000003</v>
      </c>
      <c r="AD39" s="342">
        <v>2.1110000000000002</v>
      </c>
      <c r="AE39" s="342">
        <v>0.751</v>
      </c>
      <c r="AH39" s="342">
        <v>7499</v>
      </c>
      <c r="AI39" s="342">
        <v>8885</v>
      </c>
      <c r="AO39" s="342" t="s">
        <v>458</v>
      </c>
      <c r="AP39" s="342" t="s">
        <v>459</v>
      </c>
      <c r="AQ39" s="342" t="s">
        <v>460</v>
      </c>
      <c r="AT39" s="342">
        <v>1</v>
      </c>
      <c r="AV39" s="342">
        <v>1.1714344999999999</v>
      </c>
      <c r="AX39" s="342" t="s">
        <v>441</v>
      </c>
    </row>
    <row r="40" spans="1:50">
      <c r="A40" s="342" t="s">
        <v>461</v>
      </c>
      <c r="B40" s="342" t="s">
        <v>295</v>
      </c>
      <c r="C40" s="342">
        <v>10</v>
      </c>
      <c r="D40" s="342" t="s">
        <v>156</v>
      </c>
      <c r="E40" s="342" t="s">
        <v>229</v>
      </c>
      <c r="F40" s="342">
        <v>1.484</v>
      </c>
      <c r="L40" s="342">
        <v>22325</v>
      </c>
      <c r="M40" s="342">
        <v>9.6</v>
      </c>
      <c r="O40" s="342">
        <v>129.501</v>
      </c>
      <c r="R40" s="342">
        <v>123.32299999999999</v>
      </c>
      <c r="S40" s="342" t="s">
        <v>327</v>
      </c>
      <c r="T40" s="342">
        <v>0</v>
      </c>
      <c r="U40" s="342" t="s">
        <v>328</v>
      </c>
      <c r="V40" s="342" t="s">
        <v>329</v>
      </c>
      <c r="X40" s="342" t="s">
        <v>331</v>
      </c>
      <c r="Y40" s="342">
        <v>1</v>
      </c>
      <c r="Z40" s="342">
        <v>29.5</v>
      </c>
      <c r="AA40" s="342">
        <v>82.6</v>
      </c>
      <c r="AB40" s="342">
        <v>53.1</v>
      </c>
      <c r="AF40" s="342">
        <v>6.1779999999999999</v>
      </c>
      <c r="AJ40" s="342">
        <v>4459</v>
      </c>
      <c r="AR40" s="342" t="s">
        <v>462</v>
      </c>
      <c r="AS40" s="342" t="s">
        <v>463</v>
      </c>
      <c r="AT40" s="342">
        <v>1</v>
      </c>
      <c r="AW40" s="342">
        <v>5.0095391999999999</v>
      </c>
      <c r="AX40" s="342" t="s">
        <v>464</v>
      </c>
    </row>
    <row r="41" spans="1:50">
      <c r="A41" s="342" t="s">
        <v>465</v>
      </c>
      <c r="B41" s="342" t="s">
        <v>295</v>
      </c>
      <c r="C41" s="342">
        <v>10</v>
      </c>
      <c r="D41" s="342" t="s">
        <v>156</v>
      </c>
      <c r="E41" s="342" t="s">
        <v>229</v>
      </c>
      <c r="F41" s="342">
        <v>1.484</v>
      </c>
      <c r="L41" s="342">
        <v>22070</v>
      </c>
      <c r="M41" s="342">
        <v>9.7210000000000001</v>
      </c>
      <c r="O41" s="342">
        <v>125.964</v>
      </c>
      <c r="R41" s="342">
        <v>119.95399999999999</v>
      </c>
      <c r="S41" s="342" t="s">
        <v>327</v>
      </c>
      <c r="T41" s="342">
        <v>0</v>
      </c>
      <c r="U41" s="342" t="s">
        <v>328</v>
      </c>
      <c r="V41" s="342" t="s">
        <v>329</v>
      </c>
      <c r="X41" s="342" t="s">
        <v>331</v>
      </c>
      <c r="Y41" s="342">
        <v>2</v>
      </c>
      <c r="Z41" s="342">
        <v>412.8</v>
      </c>
      <c r="AA41" s="342">
        <v>464</v>
      </c>
      <c r="AB41" s="342">
        <v>51.2</v>
      </c>
      <c r="AF41" s="342">
        <v>6.01</v>
      </c>
      <c r="AJ41" s="342">
        <v>4407</v>
      </c>
      <c r="AR41" s="342" t="s">
        <v>466</v>
      </c>
      <c r="AS41" s="342" t="s">
        <v>467</v>
      </c>
      <c r="AT41" s="342">
        <v>0</v>
      </c>
      <c r="AW41" s="342">
        <v>5.0100904000000002</v>
      </c>
      <c r="AX41" s="342" t="s">
        <v>464</v>
      </c>
    </row>
    <row r="42" spans="1:50">
      <c r="A42" s="342" t="s">
        <v>468</v>
      </c>
      <c r="B42" s="342" t="s">
        <v>295</v>
      </c>
      <c r="C42" s="342">
        <v>11</v>
      </c>
      <c r="D42" s="342" t="s">
        <v>163</v>
      </c>
      <c r="E42" s="342" t="s">
        <v>25</v>
      </c>
      <c r="F42" s="342">
        <v>1.0580000000000001</v>
      </c>
      <c r="H42" s="342">
        <v>10259</v>
      </c>
      <c r="I42" s="342">
        <v>0.41599999999999998</v>
      </c>
      <c r="O42" s="342">
        <v>187.596</v>
      </c>
      <c r="P42" s="342">
        <v>186.197</v>
      </c>
      <c r="S42" s="342" t="s">
        <v>297</v>
      </c>
      <c r="T42" s="342">
        <v>0</v>
      </c>
      <c r="U42" s="342" t="s">
        <v>298</v>
      </c>
      <c r="V42" s="342" t="s">
        <v>340</v>
      </c>
      <c r="X42" s="342" t="s">
        <v>340</v>
      </c>
      <c r="Y42" s="342">
        <v>1</v>
      </c>
      <c r="Z42" s="342">
        <v>13.2</v>
      </c>
      <c r="AA42" s="342">
        <v>38.4</v>
      </c>
      <c r="AB42" s="342">
        <v>25.2</v>
      </c>
      <c r="AC42" s="342">
        <v>1.399</v>
      </c>
      <c r="AG42" s="342">
        <v>7006</v>
      </c>
      <c r="AK42" s="342" t="s">
        <v>469</v>
      </c>
      <c r="AL42" s="342" t="s">
        <v>470</v>
      </c>
      <c r="AM42" s="342" t="s">
        <v>471</v>
      </c>
      <c r="AN42" s="342">
        <v>5095</v>
      </c>
      <c r="AT42" s="342">
        <v>0</v>
      </c>
      <c r="AU42" s="342">
        <v>0.68302180000000001</v>
      </c>
      <c r="AX42" s="342" t="s">
        <v>472</v>
      </c>
    </row>
    <row r="43" spans="1:50">
      <c r="A43" s="342" t="s">
        <v>473</v>
      </c>
      <c r="B43" s="342" t="s">
        <v>295</v>
      </c>
      <c r="C43" s="342">
        <v>11</v>
      </c>
      <c r="D43" s="342" t="s">
        <v>163</v>
      </c>
      <c r="E43" s="342" t="s">
        <v>25</v>
      </c>
      <c r="F43" s="342">
        <v>1.0580000000000001</v>
      </c>
      <c r="H43" s="342">
        <v>10273</v>
      </c>
      <c r="I43" s="342">
        <v>0</v>
      </c>
      <c r="O43" s="342">
        <v>188.41399999999999</v>
      </c>
      <c r="P43" s="342">
        <v>187.01</v>
      </c>
      <c r="S43" s="342" t="s">
        <v>297</v>
      </c>
      <c r="T43" s="342">
        <v>0</v>
      </c>
      <c r="U43" s="342" t="s">
        <v>298</v>
      </c>
      <c r="V43" s="342" t="s">
        <v>340</v>
      </c>
      <c r="X43" s="342" t="s">
        <v>340</v>
      </c>
      <c r="Y43" s="342">
        <v>2</v>
      </c>
      <c r="Z43" s="342">
        <v>53.5</v>
      </c>
      <c r="AA43" s="342">
        <v>78.599999999999994</v>
      </c>
      <c r="AB43" s="342">
        <v>25.2</v>
      </c>
      <c r="AC43" s="342">
        <v>1.4039999999999999</v>
      </c>
      <c r="AG43" s="342">
        <v>7010</v>
      </c>
      <c r="AK43" s="342" t="s">
        <v>474</v>
      </c>
      <c r="AL43" s="342" t="s">
        <v>475</v>
      </c>
      <c r="AM43" s="342" t="s">
        <v>476</v>
      </c>
      <c r="AN43" s="342">
        <v>4952</v>
      </c>
      <c r="AT43" s="342">
        <v>1</v>
      </c>
      <c r="AU43" s="342">
        <v>0.68273799999999996</v>
      </c>
      <c r="AX43" s="342" t="s">
        <v>472</v>
      </c>
    </row>
    <row r="44" spans="1:50">
      <c r="A44" s="342" t="s">
        <v>477</v>
      </c>
      <c r="B44" s="342" t="s">
        <v>295</v>
      </c>
      <c r="C44" s="342">
        <v>11</v>
      </c>
      <c r="D44" s="342" t="s">
        <v>163</v>
      </c>
      <c r="E44" s="342" t="s">
        <v>25</v>
      </c>
      <c r="F44" s="342">
        <v>1.0580000000000001</v>
      </c>
      <c r="G44" s="342" t="s">
        <v>310</v>
      </c>
      <c r="H44" s="342">
        <v>5044</v>
      </c>
      <c r="I44" s="342">
        <v>7.4290000000000003</v>
      </c>
      <c r="N44" s="342">
        <v>17.913032399999999</v>
      </c>
      <c r="O44" s="342">
        <v>110.992</v>
      </c>
      <c r="P44" s="342">
        <v>110.15900000000001</v>
      </c>
      <c r="S44" s="342" t="s">
        <v>297</v>
      </c>
      <c r="T44" s="342">
        <v>0</v>
      </c>
      <c r="U44" s="342" t="s">
        <v>298</v>
      </c>
      <c r="V44" s="342" t="s">
        <v>340</v>
      </c>
      <c r="X44" s="342" t="s">
        <v>340</v>
      </c>
      <c r="Y44" s="342">
        <v>3</v>
      </c>
      <c r="Z44" s="342">
        <v>83.7</v>
      </c>
      <c r="AA44" s="342">
        <v>173.6</v>
      </c>
      <c r="AB44" s="342">
        <v>89.9</v>
      </c>
      <c r="AC44" s="342">
        <v>0.83299999999999996</v>
      </c>
      <c r="AG44" s="342">
        <v>3470</v>
      </c>
      <c r="AK44" s="342" t="s">
        <v>374</v>
      </c>
      <c r="AL44" s="342" t="s">
        <v>475</v>
      </c>
      <c r="AM44" s="342" t="s">
        <v>478</v>
      </c>
      <c r="AN44" s="342">
        <v>26979</v>
      </c>
      <c r="AT44" s="342">
        <v>0</v>
      </c>
      <c r="AU44" s="342">
        <v>0.68781029999999999</v>
      </c>
      <c r="AX44" s="342" t="s">
        <v>472</v>
      </c>
    </row>
    <row r="45" spans="1:50">
      <c r="A45" s="342" t="s">
        <v>479</v>
      </c>
      <c r="B45" s="342" t="s">
        <v>295</v>
      </c>
      <c r="C45" s="342">
        <v>11</v>
      </c>
      <c r="D45" s="342" t="s">
        <v>163</v>
      </c>
      <c r="E45" s="342" t="s">
        <v>25</v>
      </c>
      <c r="F45" s="342">
        <v>1.0580000000000001</v>
      </c>
      <c r="G45" s="342" t="s">
        <v>313</v>
      </c>
      <c r="J45" s="342">
        <v>9129</v>
      </c>
      <c r="K45" s="342">
        <v>9.9469999999999992</v>
      </c>
      <c r="N45" s="342">
        <v>86.706426399999998</v>
      </c>
      <c r="O45" s="342">
        <v>286.78800000000001</v>
      </c>
      <c r="Q45" s="342">
        <v>282.22800000000001</v>
      </c>
      <c r="S45" s="342" t="s">
        <v>314</v>
      </c>
      <c r="T45" s="342">
        <v>89</v>
      </c>
      <c r="U45" s="342" t="s">
        <v>298</v>
      </c>
      <c r="V45" s="342" t="s">
        <v>340</v>
      </c>
      <c r="X45" s="342" t="s">
        <v>340</v>
      </c>
      <c r="Y45" s="342">
        <v>4</v>
      </c>
      <c r="Z45" s="342">
        <v>204.4</v>
      </c>
      <c r="AA45" s="342">
        <v>307.60000000000002</v>
      </c>
      <c r="AB45" s="342">
        <v>103.2</v>
      </c>
      <c r="AD45" s="342">
        <v>3.3740000000000001</v>
      </c>
      <c r="AE45" s="342">
        <v>1.1859999999999999</v>
      </c>
      <c r="AH45" s="342">
        <v>11083</v>
      </c>
      <c r="AI45" s="342">
        <v>12818</v>
      </c>
      <c r="AO45" s="342" t="s">
        <v>419</v>
      </c>
      <c r="AP45" s="342" t="s">
        <v>316</v>
      </c>
      <c r="AQ45" s="342" t="s">
        <v>480</v>
      </c>
      <c r="AT45" s="342">
        <v>0</v>
      </c>
      <c r="AV45" s="342">
        <v>1.1955916</v>
      </c>
      <c r="AX45" s="342" t="s">
        <v>472</v>
      </c>
    </row>
    <row r="46" spans="1:50">
      <c r="A46" s="342" t="s">
        <v>481</v>
      </c>
      <c r="B46" s="342" t="s">
        <v>295</v>
      </c>
      <c r="C46" s="342">
        <v>11</v>
      </c>
      <c r="D46" s="342" t="s">
        <v>163</v>
      </c>
      <c r="E46" s="342" t="s">
        <v>25</v>
      </c>
      <c r="F46" s="342">
        <v>1.0580000000000001</v>
      </c>
      <c r="J46" s="342">
        <v>6449</v>
      </c>
      <c r="K46" s="342">
        <v>-11.064</v>
      </c>
      <c r="O46" s="342">
        <v>184.017</v>
      </c>
      <c r="Q46" s="342">
        <v>181.14</v>
      </c>
      <c r="S46" s="342" t="s">
        <v>314</v>
      </c>
      <c r="T46" s="342">
        <v>89</v>
      </c>
      <c r="U46" s="342" t="s">
        <v>298</v>
      </c>
      <c r="V46" s="342" t="s">
        <v>340</v>
      </c>
      <c r="X46" s="342" t="s">
        <v>340</v>
      </c>
      <c r="Y46" s="342">
        <v>5</v>
      </c>
      <c r="Z46" s="342">
        <v>437.8</v>
      </c>
      <c r="AA46" s="342">
        <v>473</v>
      </c>
      <c r="AB46" s="342">
        <v>35.200000000000003</v>
      </c>
      <c r="AD46" s="342">
        <v>2.1230000000000002</v>
      </c>
      <c r="AE46" s="342">
        <v>0.755</v>
      </c>
      <c r="AH46" s="342">
        <v>7556</v>
      </c>
      <c r="AI46" s="342">
        <v>8955</v>
      </c>
      <c r="AO46" s="342" t="s">
        <v>362</v>
      </c>
      <c r="AP46" s="342" t="s">
        <v>482</v>
      </c>
      <c r="AQ46" s="342" t="s">
        <v>483</v>
      </c>
      <c r="AT46" s="342">
        <v>0</v>
      </c>
      <c r="AV46" s="342">
        <v>1.1720429999999999</v>
      </c>
      <c r="AX46" s="342" t="s">
        <v>472</v>
      </c>
    </row>
    <row r="47" spans="1:50">
      <c r="A47" s="342" t="s">
        <v>484</v>
      </c>
      <c r="B47" s="342" t="s">
        <v>295</v>
      </c>
      <c r="C47" s="342">
        <v>11</v>
      </c>
      <c r="D47" s="342" t="s">
        <v>163</v>
      </c>
      <c r="E47" s="342" t="s">
        <v>25</v>
      </c>
      <c r="F47" s="342">
        <v>1.0580000000000001</v>
      </c>
      <c r="J47" s="342">
        <v>6453</v>
      </c>
      <c r="K47" s="342">
        <v>-11.5</v>
      </c>
      <c r="O47" s="342">
        <v>184.13800000000001</v>
      </c>
      <c r="Q47" s="342">
        <v>181.26</v>
      </c>
      <c r="S47" s="342" t="s">
        <v>314</v>
      </c>
      <c r="T47" s="342">
        <v>89</v>
      </c>
      <c r="U47" s="342" t="s">
        <v>298</v>
      </c>
      <c r="V47" s="342" t="s">
        <v>340</v>
      </c>
      <c r="X47" s="342" t="s">
        <v>340</v>
      </c>
      <c r="Y47" s="342">
        <v>6</v>
      </c>
      <c r="Z47" s="342">
        <v>488.1</v>
      </c>
      <c r="AA47" s="342">
        <v>523.29999999999995</v>
      </c>
      <c r="AB47" s="342">
        <v>35.200000000000003</v>
      </c>
      <c r="AD47" s="342">
        <v>2.1240000000000001</v>
      </c>
      <c r="AE47" s="342">
        <v>0.755</v>
      </c>
      <c r="AH47" s="342">
        <v>7558</v>
      </c>
      <c r="AI47" s="342">
        <v>8955</v>
      </c>
      <c r="AO47" s="342" t="s">
        <v>359</v>
      </c>
      <c r="AP47" s="342" t="s">
        <v>485</v>
      </c>
      <c r="AQ47" s="342" t="s">
        <v>486</v>
      </c>
      <c r="AT47" s="342">
        <v>1</v>
      </c>
      <c r="AV47" s="342">
        <v>1.1715354</v>
      </c>
      <c r="AX47" s="342" t="s">
        <v>472</v>
      </c>
    </row>
    <row r="48" spans="1:50">
      <c r="A48" s="342" t="s">
        <v>487</v>
      </c>
      <c r="B48" s="342" t="s">
        <v>295</v>
      </c>
      <c r="C48" s="342">
        <v>12</v>
      </c>
      <c r="D48" s="342" t="s">
        <v>163</v>
      </c>
      <c r="E48" s="342" t="s">
        <v>25</v>
      </c>
      <c r="F48" s="342">
        <v>1.0580000000000001</v>
      </c>
      <c r="L48" s="342">
        <v>22422</v>
      </c>
      <c r="M48" s="342">
        <v>9.6</v>
      </c>
      <c r="O48" s="342">
        <v>130.40799999999999</v>
      </c>
      <c r="R48" s="342">
        <v>124.18600000000001</v>
      </c>
      <c r="S48" s="342" t="s">
        <v>327</v>
      </c>
      <c r="T48" s="342">
        <v>0</v>
      </c>
      <c r="U48" s="342" t="s">
        <v>328</v>
      </c>
      <c r="V48" s="342" t="s">
        <v>329</v>
      </c>
      <c r="X48" s="342" t="s">
        <v>331</v>
      </c>
      <c r="Y48" s="342">
        <v>1</v>
      </c>
      <c r="Z48" s="342">
        <v>29.5</v>
      </c>
      <c r="AA48" s="342">
        <v>83</v>
      </c>
      <c r="AB48" s="342">
        <v>53.5</v>
      </c>
      <c r="AF48" s="342">
        <v>6.2220000000000004</v>
      </c>
      <c r="AJ48" s="342">
        <v>4477</v>
      </c>
      <c r="AR48" s="342" t="s">
        <v>488</v>
      </c>
      <c r="AS48" s="342" t="s">
        <v>489</v>
      </c>
      <c r="AT48" s="342">
        <v>1</v>
      </c>
      <c r="AW48" s="342">
        <v>5.0102010000000003</v>
      </c>
      <c r="AX48" s="342" t="s">
        <v>490</v>
      </c>
    </row>
    <row r="49" spans="1:50">
      <c r="A49" s="342" t="s">
        <v>491</v>
      </c>
      <c r="B49" s="342" t="s">
        <v>295</v>
      </c>
      <c r="C49" s="342">
        <v>12</v>
      </c>
      <c r="D49" s="342" t="s">
        <v>163</v>
      </c>
      <c r="E49" s="342" t="s">
        <v>25</v>
      </c>
      <c r="F49" s="342">
        <v>1.0580000000000001</v>
      </c>
      <c r="G49" s="342" t="s">
        <v>492</v>
      </c>
      <c r="L49" s="342">
        <v>3528</v>
      </c>
      <c r="M49" s="342">
        <v>10.864000000000001</v>
      </c>
      <c r="O49" s="342">
        <v>5.94</v>
      </c>
      <c r="R49" s="342">
        <v>5.6559999999999997</v>
      </c>
      <c r="S49" s="342" t="s">
        <v>327</v>
      </c>
      <c r="T49" s="342">
        <v>0</v>
      </c>
      <c r="U49" s="342" t="s">
        <v>328</v>
      </c>
      <c r="V49" s="342" t="s">
        <v>329</v>
      </c>
      <c r="X49" s="342" t="s">
        <v>331</v>
      </c>
      <c r="Y49" s="342">
        <v>2</v>
      </c>
      <c r="Z49" s="342">
        <v>235.1</v>
      </c>
      <c r="AA49" s="342">
        <v>264.2</v>
      </c>
      <c r="AB49" s="342">
        <v>29.1</v>
      </c>
      <c r="AF49" s="342">
        <v>0.28399999999999997</v>
      </c>
      <c r="AJ49" s="342">
        <v>707</v>
      </c>
      <c r="AR49" s="342" t="s">
        <v>493</v>
      </c>
      <c r="AS49" s="342" t="s">
        <v>494</v>
      </c>
      <c r="AT49" s="342">
        <v>0</v>
      </c>
      <c r="AW49" s="342">
        <v>5.0159547</v>
      </c>
      <c r="AX49" s="342" t="s">
        <v>490</v>
      </c>
    </row>
    <row r="50" spans="1:50">
      <c r="A50" s="342" t="s">
        <v>495</v>
      </c>
      <c r="B50" s="342" t="s">
        <v>295</v>
      </c>
      <c r="C50" s="342">
        <v>12</v>
      </c>
      <c r="D50" s="342" t="s">
        <v>163</v>
      </c>
      <c r="E50" s="342" t="s">
        <v>25</v>
      </c>
      <c r="F50" s="342">
        <v>1.0580000000000001</v>
      </c>
      <c r="L50" s="342">
        <v>22245</v>
      </c>
      <c r="M50" s="342">
        <v>9.7189999999999994</v>
      </c>
      <c r="O50" s="342">
        <v>127.473</v>
      </c>
      <c r="R50" s="342">
        <v>121.39100000000001</v>
      </c>
      <c r="S50" s="342" t="s">
        <v>327</v>
      </c>
      <c r="T50" s="342">
        <v>0</v>
      </c>
      <c r="U50" s="342" t="s">
        <v>328</v>
      </c>
      <c r="V50" s="342" t="s">
        <v>329</v>
      </c>
      <c r="X50" s="342" t="s">
        <v>331</v>
      </c>
      <c r="Y50" s="342">
        <v>3</v>
      </c>
      <c r="Z50" s="342">
        <v>412.8</v>
      </c>
      <c r="AA50" s="342">
        <v>464.6</v>
      </c>
      <c r="AB50" s="342">
        <v>51.8</v>
      </c>
      <c r="AF50" s="342">
        <v>6.0830000000000002</v>
      </c>
      <c r="AJ50" s="342">
        <v>4441</v>
      </c>
      <c r="AR50" s="342" t="s">
        <v>496</v>
      </c>
      <c r="AS50" s="342" t="s">
        <v>497</v>
      </c>
      <c r="AT50" s="342">
        <v>0</v>
      </c>
      <c r="AW50" s="342">
        <v>5.0107407000000004</v>
      </c>
      <c r="AX50" s="342" t="s">
        <v>490</v>
      </c>
    </row>
    <row r="51" spans="1:50">
      <c r="A51" s="342" t="s">
        <v>498</v>
      </c>
      <c r="B51" s="342" t="s">
        <v>295</v>
      </c>
      <c r="C51" s="342">
        <v>13</v>
      </c>
      <c r="D51" s="342" t="s">
        <v>164</v>
      </c>
      <c r="E51" s="342" t="s">
        <v>25</v>
      </c>
      <c r="F51" s="342">
        <v>1.014</v>
      </c>
      <c r="H51" s="342">
        <v>10250</v>
      </c>
      <c r="I51" s="342">
        <v>0.41599999999999998</v>
      </c>
      <c r="O51" s="342">
        <v>187.4</v>
      </c>
      <c r="P51" s="342">
        <v>186.00299999999999</v>
      </c>
      <c r="S51" s="342" t="s">
        <v>297</v>
      </c>
      <c r="T51" s="342">
        <v>0</v>
      </c>
      <c r="U51" s="342" t="s">
        <v>298</v>
      </c>
      <c r="V51" s="342" t="s">
        <v>340</v>
      </c>
      <c r="X51" s="342" t="s">
        <v>340</v>
      </c>
      <c r="Y51" s="342">
        <v>1</v>
      </c>
      <c r="Z51" s="342">
        <v>13.2</v>
      </c>
      <c r="AA51" s="342">
        <v>38.4</v>
      </c>
      <c r="AB51" s="342">
        <v>25.2</v>
      </c>
      <c r="AC51" s="342">
        <v>1.3979999999999999</v>
      </c>
      <c r="AG51" s="342">
        <v>6999</v>
      </c>
      <c r="AK51" s="342" t="s">
        <v>499</v>
      </c>
      <c r="AL51" s="342" t="s">
        <v>500</v>
      </c>
      <c r="AM51" s="342" t="s">
        <v>501</v>
      </c>
      <c r="AN51" s="342">
        <v>5120</v>
      </c>
      <c r="AT51" s="342">
        <v>0</v>
      </c>
      <c r="AU51" s="342">
        <v>0.68304509999999996</v>
      </c>
      <c r="AX51" s="342" t="s">
        <v>502</v>
      </c>
    </row>
    <row r="52" spans="1:50">
      <c r="A52" s="342" t="s">
        <v>503</v>
      </c>
      <c r="B52" s="342" t="s">
        <v>295</v>
      </c>
      <c r="C52" s="342">
        <v>13</v>
      </c>
      <c r="D52" s="342" t="s">
        <v>164</v>
      </c>
      <c r="E52" s="342" t="s">
        <v>25</v>
      </c>
      <c r="F52" s="342">
        <v>1.014</v>
      </c>
      <c r="H52" s="342">
        <v>10254</v>
      </c>
      <c r="I52" s="342">
        <v>0</v>
      </c>
      <c r="O52" s="342">
        <v>187.898</v>
      </c>
      <c r="P52" s="342">
        <v>186.49700000000001</v>
      </c>
      <c r="S52" s="342" t="s">
        <v>297</v>
      </c>
      <c r="T52" s="342">
        <v>0</v>
      </c>
      <c r="U52" s="342" t="s">
        <v>298</v>
      </c>
      <c r="V52" s="342" t="s">
        <v>340</v>
      </c>
      <c r="X52" s="342" t="s">
        <v>340</v>
      </c>
      <c r="Y52" s="342">
        <v>2</v>
      </c>
      <c r="Z52" s="342">
        <v>53.5</v>
      </c>
      <c r="AA52" s="342">
        <v>78.599999999999994</v>
      </c>
      <c r="AB52" s="342">
        <v>25.2</v>
      </c>
      <c r="AC52" s="342">
        <v>1.401</v>
      </c>
      <c r="AG52" s="342">
        <v>6996</v>
      </c>
      <c r="AK52" s="342" t="s">
        <v>504</v>
      </c>
      <c r="AL52" s="342" t="s">
        <v>505</v>
      </c>
      <c r="AM52" s="342" t="s">
        <v>476</v>
      </c>
      <c r="AN52" s="342">
        <v>4970</v>
      </c>
      <c r="AT52" s="342">
        <v>1</v>
      </c>
      <c r="AU52" s="342">
        <v>0.68276099999999995</v>
      </c>
      <c r="AX52" s="342" t="s">
        <v>502</v>
      </c>
    </row>
    <row r="53" spans="1:50">
      <c r="A53" s="342" t="s">
        <v>506</v>
      </c>
      <c r="B53" s="342" t="s">
        <v>295</v>
      </c>
      <c r="C53" s="342">
        <v>13</v>
      </c>
      <c r="D53" s="342" t="s">
        <v>164</v>
      </c>
      <c r="E53" s="342" t="s">
        <v>25</v>
      </c>
      <c r="F53" s="342">
        <v>1.014</v>
      </c>
      <c r="G53" s="342" t="s">
        <v>310</v>
      </c>
      <c r="H53" s="342">
        <v>4859</v>
      </c>
      <c r="I53" s="342">
        <v>7.4770000000000003</v>
      </c>
      <c r="N53" s="342">
        <v>18.050525700000001</v>
      </c>
      <c r="O53" s="342">
        <v>107.193</v>
      </c>
      <c r="P53" s="342">
        <v>106.38800000000001</v>
      </c>
      <c r="S53" s="342" t="s">
        <v>297</v>
      </c>
      <c r="T53" s="342">
        <v>0</v>
      </c>
      <c r="U53" s="342" t="s">
        <v>298</v>
      </c>
      <c r="V53" s="342" t="s">
        <v>340</v>
      </c>
      <c r="X53" s="342" t="s">
        <v>340</v>
      </c>
      <c r="Y53" s="342">
        <v>3</v>
      </c>
      <c r="Z53" s="342">
        <v>83.7</v>
      </c>
      <c r="AA53" s="342">
        <v>170.5</v>
      </c>
      <c r="AB53" s="342">
        <v>86.8</v>
      </c>
      <c r="AC53" s="342">
        <v>0.80500000000000005</v>
      </c>
      <c r="AG53" s="342">
        <v>3344</v>
      </c>
      <c r="AK53" s="342" t="s">
        <v>504</v>
      </c>
      <c r="AL53" s="342" t="s">
        <v>505</v>
      </c>
      <c r="AM53" s="342" t="s">
        <v>507</v>
      </c>
      <c r="AN53" s="342">
        <v>22620</v>
      </c>
      <c r="AT53" s="342">
        <v>0</v>
      </c>
      <c r="AU53" s="342">
        <v>0.68786599999999998</v>
      </c>
      <c r="AX53" s="342" t="s">
        <v>502</v>
      </c>
    </row>
    <row r="54" spans="1:50">
      <c r="A54" s="342" t="s">
        <v>508</v>
      </c>
      <c r="B54" s="342" t="s">
        <v>295</v>
      </c>
      <c r="C54" s="342">
        <v>13</v>
      </c>
      <c r="D54" s="342" t="s">
        <v>164</v>
      </c>
      <c r="E54" s="342" t="s">
        <v>25</v>
      </c>
      <c r="F54" s="342">
        <v>1.014</v>
      </c>
      <c r="G54" s="342" t="s">
        <v>313</v>
      </c>
      <c r="J54" s="342">
        <v>8792</v>
      </c>
      <c r="K54" s="342">
        <v>9.9949999999999992</v>
      </c>
      <c r="N54" s="342">
        <v>87.3122848</v>
      </c>
      <c r="O54" s="342">
        <v>276.78199999999998</v>
      </c>
      <c r="Q54" s="342">
        <v>272.38</v>
      </c>
      <c r="S54" s="342" t="s">
        <v>314</v>
      </c>
      <c r="T54" s="342">
        <v>89</v>
      </c>
      <c r="U54" s="342" t="s">
        <v>298</v>
      </c>
      <c r="V54" s="342" t="s">
        <v>340</v>
      </c>
      <c r="X54" s="342" t="s">
        <v>340</v>
      </c>
      <c r="Y54" s="342">
        <v>4</v>
      </c>
      <c r="Z54" s="342">
        <v>205.7</v>
      </c>
      <c r="AA54" s="342">
        <v>308.2</v>
      </c>
      <c r="AB54" s="342">
        <v>102.5</v>
      </c>
      <c r="AD54" s="342">
        <v>3.2570000000000001</v>
      </c>
      <c r="AE54" s="342">
        <v>1.145</v>
      </c>
      <c r="AH54" s="342">
        <v>10673</v>
      </c>
      <c r="AI54" s="342">
        <v>12348</v>
      </c>
      <c r="AO54" s="342" t="s">
        <v>315</v>
      </c>
      <c r="AP54" s="342" t="s">
        <v>509</v>
      </c>
      <c r="AQ54" s="342" t="s">
        <v>510</v>
      </c>
      <c r="AT54" s="342">
        <v>0</v>
      </c>
      <c r="AV54" s="342">
        <v>1.1956572999999999</v>
      </c>
      <c r="AX54" s="342" t="s">
        <v>502</v>
      </c>
    </row>
    <row r="55" spans="1:50">
      <c r="A55" s="342" t="s">
        <v>511</v>
      </c>
      <c r="B55" s="342" t="s">
        <v>295</v>
      </c>
      <c r="C55" s="342">
        <v>13</v>
      </c>
      <c r="D55" s="342" t="s">
        <v>164</v>
      </c>
      <c r="E55" s="342" t="s">
        <v>25</v>
      </c>
      <c r="F55" s="342">
        <v>1.014</v>
      </c>
      <c r="J55" s="342">
        <v>6441</v>
      </c>
      <c r="K55" s="342">
        <v>-11.034000000000001</v>
      </c>
      <c r="O55" s="342">
        <v>183.40199999999999</v>
      </c>
      <c r="Q55" s="342">
        <v>180.53299999999999</v>
      </c>
      <c r="S55" s="342" t="s">
        <v>314</v>
      </c>
      <c r="T55" s="342">
        <v>89</v>
      </c>
      <c r="U55" s="342" t="s">
        <v>298</v>
      </c>
      <c r="V55" s="342" t="s">
        <v>340</v>
      </c>
      <c r="X55" s="342" t="s">
        <v>340</v>
      </c>
      <c r="Y55" s="342">
        <v>5</v>
      </c>
      <c r="Z55" s="342">
        <v>437.8</v>
      </c>
      <c r="AA55" s="342">
        <v>473</v>
      </c>
      <c r="AB55" s="342">
        <v>35.200000000000003</v>
      </c>
      <c r="AD55" s="342">
        <v>2.1160000000000001</v>
      </c>
      <c r="AE55" s="342">
        <v>0.752</v>
      </c>
      <c r="AH55" s="342">
        <v>7546</v>
      </c>
      <c r="AI55" s="342">
        <v>8942</v>
      </c>
      <c r="AO55" s="342" t="s">
        <v>362</v>
      </c>
      <c r="AP55" s="342" t="s">
        <v>482</v>
      </c>
      <c r="AQ55" s="342" t="s">
        <v>512</v>
      </c>
      <c r="AT55" s="342">
        <v>0</v>
      </c>
      <c r="AV55" s="342">
        <v>1.1720873999999999</v>
      </c>
      <c r="AX55" s="342" t="s">
        <v>502</v>
      </c>
    </row>
    <row r="56" spans="1:50">
      <c r="A56" s="342" t="s">
        <v>513</v>
      </c>
      <c r="B56" s="342" t="s">
        <v>295</v>
      </c>
      <c r="C56" s="342">
        <v>13</v>
      </c>
      <c r="D56" s="342" t="s">
        <v>164</v>
      </c>
      <c r="E56" s="342" t="s">
        <v>25</v>
      </c>
      <c r="F56" s="342">
        <v>1.014</v>
      </c>
      <c r="J56" s="342">
        <v>6445</v>
      </c>
      <c r="K56" s="342">
        <v>-11.5</v>
      </c>
      <c r="O56" s="342">
        <v>183.87700000000001</v>
      </c>
      <c r="Q56" s="342">
        <v>181.00200000000001</v>
      </c>
      <c r="S56" s="342" t="s">
        <v>314</v>
      </c>
      <c r="T56" s="342">
        <v>89</v>
      </c>
      <c r="U56" s="342" t="s">
        <v>298</v>
      </c>
      <c r="V56" s="342" t="s">
        <v>340</v>
      </c>
      <c r="X56" s="342" t="s">
        <v>340</v>
      </c>
      <c r="Y56" s="342">
        <v>6</v>
      </c>
      <c r="Z56" s="342">
        <v>488.1</v>
      </c>
      <c r="AA56" s="342">
        <v>523.29999999999995</v>
      </c>
      <c r="AB56" s="342">
        <v>35.200000000000003</v>
      </c>
      <c r="AD56" s="342">
        <v>2.121</v>
      </c>
      <c r="AE56" s="342">
        <v>0.754</v>
      </c>
      <c r="AH56" s="342">
        <v>7549</v>
      </c>
      <c r="AI56" s="342">
        <v>8946</v>
      </c>
      <c r="AO56" s="342" t="s">
        <v>514</v>
      </c>
      <c r="AP56" s="342" t="s">
        <v>485</v>
      </c>
      <c r="AQ56" s="342" t="s">
        <v>515</v>
      </c>
      <c r="AT56" s="342">
        <v>1</v>
      </c>
      <c r="AV56" s="342">
        <v>1.1715443999999999</v>
      </c>
      <c r="AX56" s="342" t="s">
        <v>502</v>
      </c>
    </row>
    <row r="57" spans="1:50">
      <c r="A57" s="342" t="s">
        <v>516</v>
      </c>
      <c r="B57" s="342" t="s">
        <v>295</v>
      </c>
      <c r="C57" s="342">
        <v>14</v>
      </c>
      <c r="D57" s="342" t="s">
        <v>164</v>
      </c>
      <c r="E57" s="342" t="s">
        <v>25</v>
      </c>
      <c r="F57" s="342">
        <v>1.014</v>
      </c>
      <c r="L57" s="342">
        <v>22460</v>
      </c>
      <c r="M57" s="342">
        <v>9.6</v>
      </c>
      <c r="O57" s="342">
        <v>130.38800000000001</v>
      </c>
      <c r="R57" s="342">
        <v>124.167</v>
      </c>
      <c r="S57" s="342" t="s">
        <v>327</v>
      </c>
      <c r="T57" s="342">
        <v>0</v>
      </c>
      <c r="U57" s="342" t="s">
        <v>328</v>
      </c>
      <c r="V57" s="342" t="s">
        <v>329</v>
      </c>
      <c r="X57" s="342" t="s">
        <v>331</v>
      </c>
      <c r="Y57" s="342">
        <v>1</v>
      </c>
      <c r="Z57" s="342">
        <v>29.7</v>
      </c>
      <c r="AA57" s="342">
        <v>83</v>
      </c>
      <c r="AB57" s="342">
        <v>53.3</v>
      </c>
      <c r="AF57" s="342">
        <v>6.2210000000000001</v>
      </c>
      <c r="AJ57" s="342">
        <v>4485</v>
      </c>
      <c r="AR57" s="342" t="s">
        <v>517</v>
      </c>
      <c r="AS57" s="342" t="s">
        <v>518</v>
      </c>
      <c r="AT57" s="342">
        <v>1</v>
      </c>
      <c r="AW57" s="342">
        <v>5.0104034999999998</v>
      </c>
      <c r="AX57" s="342" t="s">
        <v>519</v>
      </c>
    </row>
    <row r="58" spans="1:50">
      <c r="A58" s="342" t="s">
        <v>520</v>
      </c>
      <c r="B58" s="342" t="s">
        <v>295</v>
      </c>
      <c r="C58" s="342">
        <v>14</v>
      </c>
      <c r="D58" s="342" t="s">
        <v>164</v>
      </c>
      <c r="E58" s="342" t="s">
        <v>25</v>
      </c>
      <c r="F58" s="342">
        <v>1.014</v>
      </c>
      <c r="G58" s="342" t="s">
        <v>492</v>
      </c>
      <c r="L58" s="342">
        <v>3651</v>
      </c>
      <c r="M58" s="342">
        <v>10.785</v>
      </c>
      <c r="O58" s="342">
        <v>5.8609999999999998</v>
      </c>
      <c r="R58" s="342">
        <v>5.5810000000000004</v>
      </c>
      <c r="S58" s="342" t="s">
        <v>327</v>
      </c>
      <c r="T58" s="342">
        <v>0</v>
      </c>
      <c r="U58" s="342" t="s">
        <v>328</v>
      </c>
      <c r="V58" s="342" t="s">
        <v>329</v>
      </c>
      <c r="X58" s="342" t="s">
        <v>331</v>
      </c>
      <c r="Y58" s="342">
        <v>2</v>
      </c>
      <c r="Z58" s="342">
        <v>231.4</v>
      </c>
      <c r="AA58" s="342">
        <v>259.39999999999998</v>
      </c>
      <c r="AB58" s="342">
        <v>28</v>
      </c>
      <c r="AF58" s="342">
        <v>0.28000000000000003</v>
      </c>
      <c r="AJ58" s="342">
        <v>732</v>
      </c>
      <c r="AR58" s="342" t="s">
        <v>521</v>
      </c>
      <c r="AS58" s="342" t="s">
        <v>522</v>
      </c>
      <c r="AT58" s="342">
        <v>0</v>
      </c>
      <c r="AW58" s="342">
        <v>5.0157992</v>
      </c>
      <c r="AX58" s="342" t="s">
        <v>519</v>
      </c>
    </row>
    <row r="59" spans="1:50">
      <c r="A59" s="342" t="s">
        <v>523</v>
      </c>
      <c r="B59" s="342" t="s">
        <v>295</v>
      </c>
      <c r="C59" s="342">
        <v>14</v>
      </c>
      <c r="D59" s="342" t="s">
        <v>164</v>
      </c>
      <c r="E59" s="342" t="s">
        <v>25</v>
      </c>
      <c r="F59" s="342">
        <v>1.014</v>
      </c>
      <c r="L59" s="342">
        <v>22342</v>
      </c>
      <c r="M59" s="342">
        <v>9.7729999999999997</v>
      </c>
      <c r="O59" s="342">
        <v>127.72499999999999</v>
      </c>
      <c r="R59" s="342">
        <v>121.63</v>
      </c>
      <c r="S59" s="342" t="s">
        <v>327</v>
      </c>
      <c r="T59" s="342">
        <v>0</v>
      </c>
      <c r="U59" s="342" t="s">
        <v>328</v>
      </c>
      <c r="V59" s="342" t="s">
        <v>329</v>
      </c>
      <c r="X59" s="342" t="s">
        <v>331</v>
      </c>
      <c r="Y59" s="342">
        <v>3</v>
      </c>
      <c r="Z59" s="342">
        <v>412.8</v>
      </c>
      <c r="AA59" s="342">
        <v>464.4</v>
      </c>
      <c r="AB59" s="342">
        <v>51.6</v>
      </c>
      <c r="AF59" s="342">
        <v>6.0949999999999998</v>
      </c>
      <c r="AJ59" s="342">
        <v>4460</v>
      </c>
      <c r="AR59" s="342" t="s">
        <v>524</v>
      </c>
      <c r="AS59" s="342" t="s">
        <v>525</v>
      </c>
      <c r="AT59" s="342">
        <v>0</v>
      </c>
      <c r="AW59" s="342">
        <v>5.0111919</v>
      </c>
      <c r="AX59" s="342" t="s">
        <v>519</v>
      </c>
    </row>
    <row r="60" spans="1:50">
      <c r="A60" s="342" t="s">
        <v>526</v>
      </c>
      <c r="B60" s="342" t="s">
        <v>295</v>
      </c>
      <c r="C60" s="342">
        <v>15</v>
      </c>
      <c r="D60" s="342" t="s">
        <v>159</v>
      </c>
      <c r="E60" s="342" t="s">
        <v>230</v>
      </c>
      <c r="F60" s="342">
        <v>0.80700000000000005</v>
      </c>
      <c r="H60" s="342">
        <v>10263</v>
      </c>
      <c r="I60" s="342">
        <v>0.43099999999999999</v>
      </c>
      <c r="O60" s="342">
        <v>187.024</v>
      </c>
      <c r="P60" s="342">
        <v>185.62899999999999</v>
      </c>
      <c r="S60" s="342" t="s">
        <v>297</v>
      </c>
      <c r="T60" s="342">
        <v>0</v>
      </c>
      <c r="U60" s="342" t="s">
        <v>298</v>
      </c>
      <c r="V60" s="342" t="s">
        <v>299</v>
      </c>
      <c r="X60" s="342" t="s">
        <v>299</v>
      </c>
      <c r="Y60" s="342">
        <v>1</v>
      </c>
      <c r="Z60" s="342">
        <v>13.2</v>
      </c>
      <c r="AA60" s="342">
        <v>38.4</v>
      </c>
      <c r="AB60" s="342">
        <v>25.2</v>
      </c>
      <c r="AC60" s="342">
        <v>1.395</v>
      </c>
      <c r="AG60" s="342">
        <v>7011</v>
      </c>
      <c r="AK60" s="342" t="s">
        <v>527</v>
      </c>
      <c r="AL60" s="342" t="s">
        <v>528</v>
      </c>
      <c r="AM60" s="342" t="s">
        <v>529</v>
      </c>
      <c r="AN60" s="342">
        <v>5142</v>
      </c>
      <c r="AT60" s="342">
        <v>0</v>
      </c>
      <c r="AU60" s="342">
        <v>0.68319110000000005</v>
      </c>
      <c r="AX60" s="342" t="s">
        <v>530</v>
      </c>
    </row>
    <row r="61" spans="1:50">
      <c r="A61" s="342" t="s">
        <v>531</v>
      </c>
      <c r="B61" s="342" t="s">
        <v>295</v>
      </c>
      <c r="C61" s="342">
        <v>15</v>
      </c>
      <c r="D61" s="342" t="s">
        <v>159</v>
      </c>
      <c r="E61" s="342" t="s">
        <v>230</v>
      </c>
      <c r="F61" s="342">
        <v>0.80700000000000005</v>
      </c>
      <c r="H61" s="342">
        <v>10270</v>
      </c>
      <c r="I61" s="342">
        <v>0</v>
      </c>
      <c r="O61" s="342">
        <v>188.249</v>
      </c>
      <c r="P61" s="342">
        <v>186.845</v>
      </c>
      <c r="S61" s="342" t="s">
        <v>297</v>
      </c>
      <c r="T61" s="342">
        <v>0</v>
      </c>
      <c r="U61" s="342" t="s">
        <v>298</v>
      </c>
      <c r="V61" s="342" t="s">
        <v>299</v>
      </c>
      <c r="X61" s="342" t="s">
        <v>299</v>
      </c>
      <c r="Y61" s="342">
        <v>2</v>
      </c>
      <c r="Z61" s="342">
        <v>53.5</v>
      </c>
      <c r="AA61" s="342">
        <v>78.599999999999994</v>
      </c>
      <c r="AB61" s="342">
        <v>25.2</v>
      </c>
      <c r="AC61" s="342">
        <v>1.4039999999999999</v>
      </c>
      <c r="AG61" s="342">
        <v>7010</v>
      </c>
      <c r="AK61" s="342" t="s">
        <v>532</v>
      </c>
      <c r="AL61" s="342" t="s">
        <v>533</v>
      </c>
      <c r="AM61" s="342" t="s">
        <v>534</v>
      </c>
      <c r="AN61" s="342">
        <v>4997</v>
      </c>
      <c r="AT61" s="342">
        <v>1</v>
      </c>
      <c r="AU61" s="342">
        <v>0.68289659999999996</v>
      </c>
      <c r="AX61" s="342" t="s">
        <v>530</v>
      </c>
    </row>
    <row r="62" spans="1:50">
      <c r="A62" s="342" t="s">
        <v>535</v>
      </c>
      <c r="B62" s="342" t="s">
        <v>295</v>
      </c>
      <c r="C62" s="342">
        <v>15</v>
      </c>
      <c r="D62" s="342" t="s">
        <v>159</v>
      </c>
      <c r="E62" s="342" t="s">
        <v>230</v>
      </c>
      <c r="F62" s="342">
        <v>0.80700000000000005</v>
      </c>
      <c r="G62" s="342" t="s">
        <v>310</v>
      </c>
      <c r="H62" s="342">
        <v>2788</v>
      </c>
      <c r="I62" s="342">
        <v>28.611999999999998</v>
      </c>
      <c r="N62" s="342">
        <v>12.9711558</v>
      </c>
      <c r="O62" s="342">
        <v>61.304000000000002</v>
      </c>
      <c r="P62" s="342">
        <v>60.834000000000003</v>
      </c>
      <c r="S62" s="342" t="s">
        <v>297</v>
      </c>
      <c r="T62" s="342">
        <v>0</v>
      </c>
      <c r="U62" s="342" t="s">
        <v>298</v>
      </c>
      <c r="V62" s="342" t="s">
        <v>299</v>
      </c>
      <c r="X62" s="342" t="s">
        <v>299</v>
      </c>
      <c r="Y62" s="342">
        <v>3</v>
      </c>
      <c r="Z62" s="342">
        <v>84.3</v>
      </c>
      <c r="AA62" s="342">
        <v>162.9</v>
      </c>
      <c r="AB62" s="342">
        <v>78.599999999999994</v>
      </c>
      <c r="AC62" s="342">
        <v>0.47</v>
      </c>
      <c r="AG62" s="342">
        <v>1960</v>
      </c>
      <c r="AK62" s="342" t="s">
        <v>536</v>
      </c>
      <c r="AL62" s="342" t="s">
        <v>537</v>
      </c>
      <c r="AM62" s="342" t="s">
        <v>538</v>
      </c>
      <c r="AN62" s="342">
        <v>18578</v>
      </c>
      <c r="AT62" s="342">
        <v>0</v>
      </c>
      <c r="AU62" s="342">
        <v>0.70243529999999998</v>
      </c>
      <c r="AX62" s="342" t="s">
        <v>530</v>
      </c>
    </row>
    <row r="63" spans="1:50">
      <c r="A63" s="342" t="s">
        <v>539</v>
      </c>
      <c r="B63" s="342" t="s">
        <v>295</v>
      </c>
      <c r="C63" s="342">
        <v>15</v>
      </c>
      <c r="D63" s="342" t="s">
        <v>159</v>
      </c>
      <c r="E63" s="342" t="s">
        <v>230</v>
      </c>
      <c r="F63" s="342">
        <v>0.80700000000000005</v>
      </c>
      <c r="G63" s="342" t="s">
        <v>313</v>
      </c>
      <c r="J63" s="342">
        <v>6564</v>
      </c>
      <c r="K63" s="342">
        <v>63.015999999999998</v>
      </c>
      <c r="N63" s="342">
        <v>77.545411200000004</v>
      </c>
      <c r="O63" s="342">
        <v>195.63800000000001</v>
      </c>
      <c r="Q63" s="342">
        <v>192.41499999999999</v>
      </c>
      <c r="S63" s="342" t="s">
        <v>314</v>
      </c>
      <c r="T63" s="342">
        <v>89</v>
      </c>
      <c r="U63" s="342" t="s">
        <v>298</v>
      </c>
      <c r="V63" s="342" t="s">
        <v>299</v>
      </c>
      <c r="X63" s="342" t="s">
        <v>299</v>
      </c>
      <c r="Y63" s="342">
        <v>4</v>
      </c>
      <c r="Z63" s="342">
        <v>206.9</v>
      </c>
      <c r="AA63" s="342">
        <v>303.2</v>
      </c>
      <c r="AB63" s="342">
        <v>96.2</v>
      </c>
      <c r="AD63" s="342">
        <v>2.4140000000000001</v>
      </c>
      <c r="AE63" s="342">
        <v>0.80900000000000005</v>
      </c>
      <c r="AH63" s="342">
        <v>8343</v>
      </c>
      <c r="AI63" s="342">
        <v>9220</v>
      </c>
      <c r="AO63" s="342" t="s">
        <v>390</v>
      </c>
      <c r="AP63" s="342" t="s">
        <v>540</v>
      </c>
      <c r="AQ63" s="342" t="s">
        <v>541</v>
      </c>
      <c r="AT63" s="342">
        <v>0</v>
      </c>
      <c r="AV63" s="342">
        <v>1.2544039</v>
      </c>
      <c r="AX63" s="342" t="s">
        <v>530</v>
      </c>
    </row>
    <row r="64" spans="1:50">
      <c r="A64" s="342" t="s">
        <v>542</v>
      </c>
      <c r="B64" s="342" t="s">
        <v>295</v>
      </c>
      <c r="C64" s="342">
        <v>15</v>
      </c>
      <c r="D64" s="342" t="s">
        <v>159</v>
      </c>
      <c r="E64" s="342" t="s">
        <v>230</v>
      </c>
      <c r="F64" s="342">
        <v>0.80700000000000005</v>
      </c>
      <c r="J64" s="342">
        <v>6426</v>
      </c>
      <c r="K64" s="342">
        <v>-10.944000000000001</v>
      </c>
      <c r="O64" s="342">
        <v>183.06100000000001</v>
      </c>
      <c r="Q64" s="342">
        <v>180.197</v>
      </c>
      <c r="S64" s="342" t="s">
        <v>314</v>
      </c>
      <c r="T64" s="342">
        <v>89</v>
      </c>
      <c r="U64" s="342" t="s">
        <v>298</v>
      </c>
      <c r="V64" s="342" t="s">
        <v>299</v>
      </c>
      <c r="X64" s="342" t="s">
        <v>299</v>
      </c>
      <c r="Y64" s="342">
        <v>5</v>
      </c>
      <c r="Z64" s="342">
        <v>437.8</v>
      </c>
      <c r="AA64" s="342">
        <v>473</v>
      </c>
      <c r="AB64" s="342">
        <v>35.200000000000003</v>
      </c>
      <c r="AD64" s="342">
        <v>2.113</v>
      </c>
      <c r="AE64" s="342">
        <v>0.751</v>
      </c>
      <c r="AH64" s="342">
        <v>7531</v>
      </c>
      <c r="AI64" s="342">
        <v>8926</v>
      </c>
      <c r="AO64" s="342" t="s">
        <v>543</v>
      </c>
      <c r="AP64" s="342" t="s">
        <v>544</v>
      </c>
      <c r="AQ64" s="342" t="s">
        <v>545</v>
      </c>
      <c r="AT64" s="342">
        <v>0</v>
      </c>
      <c r="AV64" s="342">
        <v>1.1723874000000001</v>
      </c>
      <c r="AX64" s="342" t="s">
        <v>530</v>
      </c>
    </row>
    <row r="65" spans="1:50">
      <c r="A65" s="342" t="s">
        <v>546</v>
      </c>
      <c r="B65" s="342" t="s">
        <v>295</v>
      </c>
      <c r="C65" s="342">
        <v>15</v>
      </c>
      <c r="D65" s="342" t="s">
        <v>159</v>
      </c>
      <c r="E65" s="342" t="s">
        <v>230</v>
      </c>
      <c r="F65" s="342">
        <v>0.80700000000000005</v>
      </c>
      <c r="J65" s="342">
        <v>6418</v>
      </c>
      <c r="K65" s="342">
        <v>-11.5</v>
      </c>
      <c r="O65" s="342">
        <v>183.422</v>
      </c>
      <c r="Q65" s="342">
        <v>180.55500000000001</v>
      </c>
      <c r="S65" s="342" t="s">
        <v>314</v>
      </c>
      <c r="T65" s="342">
        <v>89</v>
      </c>
      <c r="U65" s="342" t="s">
        <v>298</v>
      </c>
      <c r="V65" s="342" t="s">
        <v>299</v>
      </c>
      <c r="X65" s="342" t="s">
        <v>299</v>
      </c>
      <c r="Y65" s="342">
        <v>6</v>
      </c>
      <c r="Z65" s="342">
        <v>488.1</v>
      </c>
      <c r="AA65" s="342">
        <v>523.29999999999995</v>
      </c>
      <c r="AB65" s="342">
        <v>35.200000000000003</v>
      </c>
      <c r="AD65" s="342">
        <v>2.1160000000000001</v>
      </c>
      <c r="AE65" s="342">
        <v>0.752</v>
      </c>
      <c r="AH65" s="342">
        <v>7518</v>
      </c>
      <c r="AI65" s="342">
        <v>8908</v>
      </c>
      <c r="AO65" s="342" t="s">
        <v>426</v>
      </c>
      <c r="AP65" s="342" t="s">
        <v>320</v>
      </c>
      <c r="AQ65" s="342" t="s">
        <v>547</v>
      </c>
      <c r="AT65" s="342">
        <v>1</v>
      </c>
      <c r="AV65" s="342">
        <v>1.1717415</v>
      </c>
      <c r="AX65" s="342" t="s">
        <v>530</v>
      </c>
    </row>
    <row r="66" spans="1:50">
      <c r="A66" s="342" t="s">
        <v>548</v>
      </c>
      <c r="B66" s="342" t="s">
        <v>295</v>
      </c>
      <c r="C66" s="342">
        <v>16</v>
      </c>
      <c r="D66" s="342" t="s">
        <v>159</v>
      </c>
      <c r="E66" s="342" t="s">
        <v>230</v>
      </c>
      <c r="F66" s="342">
        <v>0.80700000000000005</v>
      </c>
      <c r="L66" s="342">
        <v>22393</v>
      </c>
      <c r="M66" s="342">
        <v>9.6</v>
      </c>
      <c r="O66" s="342">
        <v>130.327</v>
      </c>
      <c r="R66" s="342">
        <v>124.108</v>
      </c>
      <c r="S66" s="342" t="s">
        <v>327</v>
      </c>
      <c r="T66" s="342">
        <v>0</v>
      </c>
      <c r="U66" s="342" t="s">
        <v>328</v>
      </c>
      <c r="V66" s="342" t="s">
        <v>329</v>
      </c>
      <c r="X66" s="342" t="s">
        <v>331</v>
      </c>
      <c r="Y66" s="342">
        <v>1</v>
      </c>
      <c r="Z66" s="342">
        <v>29.5</v>
      </c>
      <c r="AA66" s="342">
        <v>82.8</v>
      </c>
      <c r="AB66" s="342">
        <v>53.3</v>
      </c>
      <c r="AF66" s="342">
        <v>6.2190000000000003</v>
      </c>
      <c r="AJ66" s="342">
        <v>4471</v>
      </c>
      <c r="AR66" s="342" t="s">
        <v>549</v>
      </c>
      <c r="AS66" s="342" t="s">
        <v>550</v>
      </c>
      <c r="AT66" s="342">
        <v>1</v>
      </c>
      <c r="AW66" s="342">
        <v>5.0107077999999996</v>
      </c>
      <c r="AX66" s="342" t="s">
        <v>551</v>
      </c>
    </row>
    <row r="67" spans="1:50">
      <c r="A67" s="342" t="s">
        <v>552</v>
      </c>
      <c r="B67" s="342" t="s">
        <v>295</v>
      </c>
      <c r="C67" s="342">
        <v>16</v>
      </c>
      <c r="D67" s="342" t="s">
        <v>159</v>
      </c>
      <c r="E67" s="342" t="s">
        <v>230</v>
      </c>
      <c r="F67" s="342">
        <v>0.80700000000000005</v>
      </c>
      <c r="L67" s="342">
        <v>22157</v>
      </c>
      <c r="M67" s="342">
        <v>9.8629999999999995</v>
      </c>
      <c r="O67" s="342">
        <v>126.64100000000001</v>
      </c>
      <c r="R67" s="342">
        <v>120.59699999999999</v>
      </c>
      <c r="S67" s="342" t="s">
        <v>327</v>
      </c>
      <c r="T67" s="342">
        <v>0</v>
      </c>
      <c r="U67" s="342" t="s">
        <v>328</v>
      </c>
      <c r="V67" s="342" t="s">
        <v>329</v>
      </c>
      <c r="X67" s="342" t="s">
        <v>331</v>
      </c>
      <c r="Y67" s="342">
        <v>2</v>
      </c>
      <c r="Z67" s="342">
        <v>412.8</v>
      </c>
      <c r="AA67" s="342">
        <v>464.4</v>
      </c>
      <c r="AB67" s="342">
        <v>51.6</v>
      </c>
      <c r="AF67" s="342">
        <v>6.0439999999999996</v>
      </c>
      <c r="AJ67" s="342">
        <v>4423</v>
      </c>
      <c r="AR67" s="342" t="s">
        <v>553</v>
      </c>
      <c r="AS67" s="342" t="s">
        <v>554</v>
      </c>
      <c r="AT67" s="342">
        <v>0</v>
      </c>
      <c r="AW67" s="342">
        <v>5.0119049000000002</v>
      </c>
      <c r="AX67" s="342" t="s">
        <v>551</v>
      </c>
    </row>
    <row r="68" spans="1:50">
      <c r="A68" s="342" t="s">
        <v>555</v>
      </c>
      <c r="B68" s="342" t="s">
        <v>295</v>
      </c>
      <c r="C68" s="342">
        <v>17</v>
      </c>
      <c r="D68" s="342" t="s">
        <v>160</v>
      </c>
      <c r="E68" s="342" t="s">
        <v>230</v>
      </c>
      <c r="F68" s="342">
        <v>0.75700000000000001</v>
      </c>
      <c r="H68" s="342">
        <v>10270</v>
      </c>
      <c r="I68" s="342">
        <v>0.44800000000000001</v>
      </c>
      <c r="O68" s="342">
        <v>187.97200000000001</v>
      </c>
      <c r="P68" s="342">
        <v>186.57</v>
      </c>
      <c r="S68" s="342" t="s">
        <v>297</v>
      </c>
      <c r="T68" s="342">
        <v>0</v>
      </c>
      <c r="U68" s="342" t="s">
        <v>298</v>
      </c>
      <c r="V68" s="342" t="s">
        <v>299</v>
      </c>
      <c r="X68" s="342" t="s">
        <v>299</v>
      </c>
      <c r="Y68" s="342">
        <v>1</v>
      </c>
      <c r="Z68" s="342">
        <v>13.2</v>
      </c>
      <c r="AA68" s="342">
        <v>38.4</v>
      </c>
      <c r="AB68" s="342">
        <v>25.2</v>
      </c>
      <c r="AC68" s="342">
        <v>1.4019999999999999</v>
      </c>
      <c r="AG68" s="342">
        <v>7014</v>
      </c>
      <c r="AK68" s="342" t="s">
        <v>556</v>
      </c>
      <c r="AL68" s="342" t="s">
        <v>557</v>
      </c>
      <c r="AM68" s="342" t="s">
        <v>558</v>
      </c>
      <c r="AN68" s="342">
        <v>5138</v>
      </c>
      <c r="AT68" s="342">
        <v>0</v>
      </c>
      <c r="AU68" s="342">
        <v>0.68319850000000004</v>
      </c>
      <c r="AX68" s="342" t="s">
        <v>559</v>
      </c>
    </row>
    <row r="69" spans="1:50">
      <c r="A69" s="342" t="s">
        <v>560</v>
      </c>
      <c r="B69" s="342" t="s">
        <v>295</v>
      </c>
      <c r="C69" s="342">
        <v>17</v>
      </c>
      <c r="D69" s="342" t="s">
        <v>160</v>
      </c>
      <c r="E69" s="342" t="s">
        <v>230</v>
      </c>
      <c r="F69" s="342">
        <v>0.75700000000000001</v>
      </c>
      <c r="H69" s="342">
        <v>10286</v>
      </c>
      <c r="I69" s="342">
        <v>0</v>
      </c>
      <c r="O69" s="342">
        <v>188.697</v>
      </c>
      <c r="P69" s="342">
        <v>187.29</v>
      </c>
      <c r="S69" s="342" t="s">
        <v>297</v>
      </c>
      <c r="T69" s="342">
        <v>0</v>
      </c>
      <c r="U69" s="342" t="s">
        <v>298</v>
      </c>
      <c r="V69" s="342" t="s">
        <v>299</v>
      </c>
      <c r="X69" s="342" t="s">
        <v>299</v>
      </c>
      <c r="Y69" s="342">
        <v>2</v>
      </c>
      <c r="Z69" s="342">
        <v>53.5</v>
      </c>
      <c r="AA69" s="342">
        <v>78.599999999999994</v>
      </c>
      <c r="AB69" s="342">
        <v>25.2</v>
      </c>
      <c r="AC69" s="342">
        <v>1.407</v>
      </c>
      <c r="AG69" s="342">
        <v>7021</v>
      </c>
      <c r="AK69" s="342" t="s">
        <v>561</v>
      </c>
      <c r="AL69" s="342" t="s">
        <v>462</v>
      </c>
      <c r="AM69" s="342" t="s">
        <v>562</v>
      </c>
      <c r="AN69" s="342">
        <v>4997</v>
      </c>
      <c r="AT69" s="342">
        <v>1</v>
      </c>
      <c r="AU69" s="342">
        <v>0.68289230000000001</v>
      </c>
      <c r="AX69" s="342" t="s">
        <v>559</v>
      </c>
    </row>
    <row r="70" spans="1:50">
      <c r="A70" s="342" t="s">
        <v>563</v>
      </c>
      <c r="B70" s="342" t="s">
        <v>295</v>
      </c>
      <c r="C70" s="342">
        <v>17</v>
      </c>
      <c r="D70" s="342" t="s">
        <v>160</v>
      </c>
      <c r="E70" s="342" t="s">
        <v>230</v>
      </c>
      <c r="F70" s="342">
        <v>0.75700000000000001</v>
      </c>
      <c r="G70" s="342" t="s">
        <v>310</v>
      </c>
      <c r="H70" s="342">
        <v>2643</v>
      </c>
      <c r="I70" s="342">
        <v>28.707999999999998</v>
      </c>
      <c r="N70" s="342">
        <v>12.862444699999999</v>
      </c>
      <c r="O70" s="342">
        <v>57.024000000000001</v>
      </c>
      <c r="P70" s="342">
        <v>56.587000000000003</v>
      </c>
      <c r="S70" s="342" t="s">
        <v>297</v>
      </c>
      <c r="T70" s="342">
        <v>0</v>
      </c>
      <c r="U70" s="342" t="s">
        <v>298</v>
      </c>
      <c r="V70" s="342" t="s">
        <v>299</v>
      </c>
      <c r="X70" s="342" t="s">
        <v>299</v>
      </c>
      <c r="Y70" s="342">
        <v>3</v>
      </c>
      <c r="Z70" s="342">
        <v>84.3</v>
      </c>
      <c r="AA70" s="342">
        <v>157.30000000000001</v>
      </c>
      <c r="AB70" s="342">
        <v>73</v>
      </c>
      <c r="AC70" s="342">
        <v>0.437</v>
      </c>
      <c r="AG70" s="342">
        <v>1858</v>
      </c>
      <c r="AK70" s="342" t="s">
        <v>564</v>
      </c>
      <c r="AL70" s="342" t="s">
        <v>565</v>
      </c>
      <c r="AM70" s="342" t="s">
        <v>566</v>
      </c>
      <c r="AN70" s="342">
        <v>18846</v>
      </c>
      <c r="AT70" s="342">
        <v>0</v>
      </c>
      <c r="AU70" s="342">
        <v>0.70249689999999998</v>
      </c>
      <c r="AX70" s="342" t="s">
        <v>559</v>
      </c>
    </row>
    <row r="71" spans="1:50">
      <c r="A71" s="342" t="s">
        <v>567</v>
      </c>
      <c r="B71" s="342" t="s">
        <v>295</v>
      </c>
      <c r="C71" s="342">
        <v>17</v>
      </c>
      <c r="D71" s="342" t="s">
        <v>160</v>
      </c>
      <c r="E71" s="342" t="s">
        <v>230</v>
      </c>
      <c r="F71" s="342">
        <v>0.75700000000000001</v>
      </c>
      <c r="G71" s="342" t="s">
        <v>313</v>
      </c>
      <c r="J71" s="342">
        <v>6283</v>
      </c>
      <c r="K71" s="342">
        <v>63.192999999999998</v>
      </c>
      <c r="N71" s="342">
        <v>77.547282100000004</v>
      </c>
      <c r="O71" s="342">
        <v>183.52199999999999</v>
      </c>
      <c r="Q71" s="342">
        <v>180.49799999999999</v>
      </c>
      <c r="S71" s="342" t="s">
        <v>314</v>
      </c>
      <c r="T71" s="342">
        <v>89</v>
      </c>
      <c r="U71" s="342" t="s">
        <v>298</v>
      </c>
      <c r="V71" s="342" t="s">
        <v>299</v>
      </c>
      <c r="X71" s="342" t="s">
        <v>299</v>
      </c>
      <c r="Y71" s="342">
        <v>4</v>
      </c>
      <c r="Z71" s="342">
        <v>205.7</v>
      </c>
      <c r="AA71" s="342">
        <v>300</v>
      </c>
      <c r="AB71" s="342">
        <v>94.4</v>
      </c>
      <c r="AD71" s="342">
        <v>2.2650000000000001</v>
      </c>
      <c r="AE71" s="342">
        <v>0.75900000000000001</v>
      </c>
      <c r="AH71" s="342">
        <v>7979</v>
      </c>
      <c r="AI71" s="342">
        <v>8828</v>
      </c>
      <c r="AO71" s="342" t="s">
        <v>568</v>
      </c>
      <c r="AP71" s="342" t="s">
        <v>395</v>
      </c>
      <c r="AQ71" s="342" t="s">
        <v>569</v>
      </c>
      <c r="AT71" s="342">
        <v>0</v>
      </c>
      <c r="AV71" s="342">
        <v>1.2546967</v>
      </c>
      <c r="AX71" s="342" t="s">
        <v>559</v>
      </c>
    </row>
    <row r="72" spans="1:50">
      <c r="A72" s="342" t="s">
        <v>570</v>
      </c>
      <c r="B72" s="342" t="s">
        <v>295</v>
      </c>
      <c r="C72" s="342">
        <v>17</v>
      </c>
      <c r="D72" s="342" t="s">
        <v>160</v>
      </c>
      <c r="E72" s="342" t="s">
        <v>230</v>
      </c>
      <c r="F72" s="342">
        <v>0.75700000000000001</v>
      </c>
      <c r="J72" s="342">
        <v>6442</v>
      </c>
      <c r="K72" s="342">
        <v>-10.907999999999999</v>
      </c>
      <c r="O72" s="342">
        <v>184.297</v>
      </c>
      <c r="Q72" s="342">
        <v>181.41399999999999</v>
      </c>
      <c r="S72" s="342" t="s">
        <v>314</v>
      </c>
      <c r="T72" s="342">
        <v>89</v>
      </c>
      <c r="U72" s="342" t="s">
        <v>298</v>
      </c>
      <c r="V72" s="342" t="s">
        <v>299</v>
      </c>
      <c r="X72" s="342" t="s">
        <v>299</v>
      </c>
      <c r="Y72" s="342">
        <v>5</v>
      </c>
      <c r="Z72" s="342">
        <v>437.8</v>
      </c>
      <c r="AA72" s="342">
        <v>473</v>
      </c>
      <c r="AB72" s="342">
        <v>35.200000000000003</v>
      </c>
      <c r="AD72" s="342">
        <v>2.1269999999999998</v>
      </c>
      <c r="AE72" s="342">
        <v>0.75600000000000001</v>
      </c>
      <c r="AH72" s="342">
        <v>7550</v>
      </c>
      <c r="AI72" s="342">
        <v>8946</v>
      </c>
      <c r="AO72" s="342" t="s">
        <v>426</v>
      </c>
      <c r="AP72" s="342" t="s">
        <v>387</v>
      </c>
      <c r="AQ72" s="342" t="s">
        <v>571</v>
      </c>
      <c r="AT72" s="342">
        <v>0</v>
      </c>
      <c r="AV72" s="342">
        <v>1.1725158</v>
      </c>
      <c r="AX72" s="342" t="s">
        <v>559</v>
      </c>
    </row>
    <row r="73" spans="1:50">
      <c r="A73" s="342" t="s">
        <v>572</v>
      </c>
      <c r="B73" s="342" t="s">
        <v>295</v>
      </c>
      <c r="C73" s="342">
        <v>17</v>
      </c>
      <c r="D73" s="342" t="s">
        <v>160</v>
      </c>
      <c r="E73" s="342" t="s">
        <v>230</v>
      </c>
      <c r="F73" s="342">
        <v>0.75700000000000001</v>
      </c>
      <c r="J73" s="342">
        <v>6446</v>
      </c>
      <c r="K73" s="342">
        <v>-11.5</v>
      </c>
      <c r="O73" s="342">
        <v>183.97300000000001</v>
      </c>
      <c r="Q73" s="342">
        <v>181.096</v>
      </c>
      <c r="S73" s="342" t="s">
        <v>314</v>
      </c>
      <c r="T73" s="342">
        <v>89</v>
      </c>
      <c r="U73" s="342" t="s">
        <v>298</v>
      </c>
      <c r="V73" s="342" t="s">
        <v>299</v>
      </c>
      <c r="X73" s="342" t="s">
        <v>299</v>
      </c>
      <c r="Y73" s="342">
        <v>6</v>
      </c>
      <c r="Z73" s="342">
        <v>488.1</v>
      </c>
      <c r="AA73" s="342">
        <v>523.29999999999995</v>
      </c>
      <c r="AB73" s="342">
        <v>35.200000000000003</v>
      </c>
      <c r="AD73" s="342">
        <v>2.1219999999999999</v>
      </c>
      <c r="AE73" s="342">
        <v>0.754</v>
      </c>
      <c r="AH73" s="342">
        <v>7552</v>
      </c>
      <c r="AI73" s="342">
        <v>8948</v>
      </c>
      <c r="AO73" s="342" t="s">
        <v>386</v>
      </c>
      <c r="AP73" s="342" t="s">
        <v>573</v>
      </c>
      <c r="AQ73" s="342" t="s">
        <v>574</v>
      </c>
      <c r="AT73" s="342">
        <v>1</v>
      </c>
      <c r="AV73" s="342">
        <v>1.1718297</v>
      </c>
      <c r="AX73" s="342" t="s">
        <v>559</v>
      </c>
    </row>
    <row r="74" spans="1:50">
      <c r="A74" s="342" t="s">
        <v>575</v>
      </c>
      <c r="B74" s="342" t="s">
        <v>295</v>
      </c>
      <c r="C74" s="342">
        <v>18</v>
      </c>
      <c r="D74" s="342" t="s">
        <v>160</v>
      </c>
      <c r="E74" s="342" t="s">
        <v>230</v>
      </c>
      <c r="F74" s="342">
        <v>0.75700000000000001</v>
      </c>
      <c r="L74" s="342">
        <v>22500</v>
      </c>
      <c r="M74" s="342">
        <v>9.6</v>
      </c>
      <c r="O74" s="342">
        <v>130.751</v>
      </c>
      <c r="R74" s="342">
        <v>124.512</v>
      </c>
      <c r="S74" s="342" t="s">
        <v>327</v>
      </c>
      <c r="T74" s="342">
        <v>0</v>
      </c>
      <c r="U74" s="342" t="s">
        <v>328</v>
      </c>
      <c r="V74" s="342" t="s">
        <v>329</v>
      </c>
      <c r="X74" s="342" t="s">
        <v>331</v>
      </c>
      <c r="Y74" s="342">
        <v>1</v>
      </c>
      <c r="Z74" s="342">
        <v>29.5</v>
      </c>
      <c r="AA74" s="342">
        <v>83</v>
      </c>
      <c r="AB74" s="342">
        <v>53.5</v>
      </c>
      <c r="AF74" s="342">
        <v>6.2389999999999999</v>
      </c>
      <c r="AJ74" s="342">
        <v>4493</v>
      </c>
      <c r="AR74" s="342" t="s">
        <v>576</v>
      </c>
      <c r="AS74" s="342" t="s">
        <v>577</v>
      </c>
      <c r="AT74" s="342">
        <v>1</v>
      </c>
      <c r="AW74" s="342">
        <v>5.0111229000000002</v>
      </c>
      <c r="AX74" s="342" t="s">
        <v>578</v>
      </c>
    </row>
    <row r="75" spans="1:50">
      <c r="A75" s="342" t="s">
        <v>579</v>
      </c>
      <c r="B75" s="342" t="s">
        <v>295</v>
      </c>
      <c r="C75" s="342">
        <v>18</v>
      </c>
      <c r="D75" s="342" t="s">
        <v>160</v>
      </c>
      <c r="E75" s="342" t="s">
        <v>230</v>
      </c>
      <c r="F75" s="342">
        <v>0.75700000000000001</v>
      </c>
      <c r="L75" s="342">
        <v>22279</v>
      </c>
      <c r="M75" s="342">
        <v>9.7789999999999999</v>
      </c>
      <c r="O75" s="342">
        <v>127.262</v>
      </c>
      <c r="R75" s="342">
        <v>121.188</v>
      </c>
      <c r="S75" s="342" t="s">
        <v>327</v>
      </c>
      <c r="T75" s="342">
        <v>0</v>
      </c>
      <c r="U75" s="342" t="s">
        <v>328</v>
      </c>
      <c r="V75" s="342" t="s">
        <v>329</v>
      </c>
      <c r="X75" s="342" t="s">
        <v>331</v>
      </c>
      <c r="Y75" s="342">
        <v>2</v>
      </c>
      <c r="Z75" s="342">
        <v>412.8</v>
      </c>
      <c r="AA75" s="342">
        <v>464.4</v>
      </c>
      <c r="AB75" s="342">
        <v>51.6</v>
      </c>
      <c r="AF75" s="342">
        <v>6.0739999999999998</v>
      </c>
      <c r="AJ75" s="342">
        <v>4447</v>
      </c>
      <c r="AR75" s="342" t="s">
        <v>580</v>
      </c>
      <c r="AS75" s="342" t="s">
        <v>581</v>
      </c>
      <c r="AT75" s="342">
        <v>0</v>
      </c>
      <c r="AW75" s="342">
        <v>5.0119366999999997</v>
      </c>
      <c r="AX75" s="342" t="s">
        <v>578</v>
      </c>
    </row>
    <row r="76" spans="1:50">
      <c r="A76" s="342" t="s">
        <v>582</v>
      </c>
      <c r="B76" s="342" t="s">
        <v>295</v>
      </c>
      <c r="C76" s="342">
        <v>19</v>
      </c>
      <c r="D76" s="342" t="s">
        <v>167</v>
      </c>
      <c r="E76" s="342" t="s">
        <v>21</v>
      </c>
      <c r="F76" s="342">
        <v>8.2000000000000003E-2</v>
      </c>
      <c r="H76" s="342">
        <v>10283</v>
      </c>
      <c r="I76" s="342">
        <v>0.433</v>
      </c>
      <c r="O76" s="342">
        <v>187.672</v>
      </c>
      <c r="P76" s="342">
        <v>186.27199999999999</v>
      </c>
      <c r="S76" s="342" t="s">
        <v>297</v>
      </c>
      <c r="T76" s="342">
        <v>0</v>
      </c>
      <c r="U76" s="342" t="s">
        <v>298</v>
      </c>
      <c r="V76" s="342" t="s">
        <v>299</v>
      </c>
      <c r="X76" s="342" t="s">
        <v>299</v>
      </c>
      <c r="Y76" s="342">
        <v>1</v>
      </c>
      <c r="Z76" s="342">
        <v>13.2</v>
      </c>
      <c r="AA76" s="342">
        <v>38.4</v>
      </c>
      <c r="AB76" s="342">
        <v>25.2</v>
      </c>
      <c r="AC76" s="342">
        <v>1.4</v>
      </c>
      <c r="AG76" s="342">
        <v>7024</v>
      </c>
      <c r="AK76" s="342" t="s">
        <v>583</v>
      </c>
      <c r="AL76" s="342" t="s">
        <v>584</v>
      </c>
      <c r="AM76" s="342" t="s">
        <v>585</v>
      </c>
      <c r="AN76" s="342">
        <v>5146</v>
      </c>
      <c r="AT76" s="342">
        <v>0</v>
      </c>
      <c r="AU76" s="342">
        <v>0.683203</v>
      </c>
      <c r="AX76" s="342" t="s">
        <v>586</v>
      </c>
    </row>
    <row r="77" spans="1:50">
      <c r="A77" s="342" t="s">
        <v>587</v>
      </c>
      <c r="B77" s="342" t="s">
        <v>295</v>
      </c>
      <c r="C77" s="342">
        <v>19</v>
      </c>
      <c r="D77" s="342" t="s">
        <v>167</v>
      </c>
      <c r="E77" s="342" t="s">
        <v>21</v>
      </c>
      <c r="F77" s="342">
        <v>8.2000000000000003E-2</v>
      </c>
      <c r="H77" s="342">
        <v>10282</v>
      </c>
      <c r="I77" s="342">
        <v>0</v>
      </c>
      <c r="O77" s="342">
        <v>188.80500000000001</v>
      </c>
      <c r="P77" s="342">
        <v>187.39699999999999</v>
      </c>
      <c r="S77" s="342" t="s">
        <v>297</v>
      </c>
      <c r="T77" s="342">
        <v>0</v>
      </c>
      <c r="U77" s="342" t="s">
        <v>298</v>
      </c>
      <c r="V77" s="342" t="s">
        <v>299</v>
      </c>
      <c r="X77" s="342" t="s">
        <v>299</v>
      </c>
      <c r="Y77" s="342">
        <v>2</v>
      </c>
      <c r="Z77" s="342">
        <v>53.5</v>
      </c>
      <c r="AA77" s="342">
        <v>78.599999999999994</v>
      </c>
      <c r="AB77" s="342">
        <v>25.2</v>
      </c>
      <c r="AC77" s="342">
        <v>1.4079999999999999</v>
      </c>
      <c r="AG77" s="342">
        <v>7019</v>
      </c>
      <c r="AK77" s="342" t="s">
        <v>588</v>
      </c>
      <c r="AL77" s="342" t="s">
        <v>306</v>
      </c>
      <c r="AM77" s="342" t="s">
        <v>589</v>
      </c>
      <c r="AN77" s="342">
        <v>5004</v>
      </c>
      <c r="AT77" s="342">
        <v>1</v>
      </c>
      <c r="AU77" s="342">
        <v>0.68290709999999999</v>
      </c>
      <c r="AX77" s="342" t="s">
        <v>586</v>
      </c>
    </row>
    <row r="78" spans="1:50">
      <c r="A78" s="342" t="s">
        <v>590</v>
      </c>
      <c r="B78" s="342" t="s">
        <v>295</v>
      </c>
      <c r="C78" s="342">
        <v>19</v>
      </c>
      <c r="D78" s="342" t="s">
        <v>167</v>
      </c>
      <c r="E78" s="342" t="s">
        <v>21</v>
      </c>
      <c r="F78" s="342">
        <v>8.2000000000000003E-2</v>
      </c>
      <c r="J78" s="342">
        <v>6437</v>
      </c>
      <c r="K78" s="342">
        <v>-10.443</v>
      </c>
      <c r="O78" s="342">
        <v>183.059</v>
      </c>
      <c r="Q78" s="342">
        <v>180.19300000000001</v>
      </c>
      <c r="S78" s="342" t="s">
        <v>314</v>
      </c>
      <c r="T78" s="342">
        <v>89</v>
      </c>
      <c r="U78" s="342" t="s">
        <v>298</v>
      </c>
      <c r="V78" s="342" t="s">
        <v>299</v>
      </c>
      <c r="X78" s="342" t="s">
        <v>299</v>
      </c>
      <c r="Y78" s="342">
        <v>3</v>
      </c>
      <c r="Z78" s="342">
        <v>437.8</v>
      </c>
      <c r="AA78" s="342">
        <v>473</v>
      </c>
      <c r="AB78" s="342">
        <v>35.200000000000003</v>
      </c>
      <c r="AD78" s="342">
        <v>2.1150000000000002</v>
      </c>
      <c r="AE78" s="342">
        <v>0.752</v>
      </c>
      <c r="AH78" s="342">
        <v>7549</v>
      </c>
      <c r="AI78" s="342">
        <v>8947</v>
      </c>
      <c r="AO78" s="342" t="s">
        <v>591</v>
      </c>
      <c r="AP78" s="342" t="s">
        <v>323</v>
      </c>
      <c r="AQ78" s="342" t="s">
        <v>592</v>
      </c>
      <c r="AT78" s="342">
        <v>0</v>
      </c>
      <c r="AV78" s="342">
        <v>1.173508</v>
      </c>
      <c r="AX78" s="342" t="s">
        <v>586</v>
      </c>
    </row>
    <row r="79" spans="1:50">
      <c r="A79" s="342" t="s">
        <v>593</v>
      </c>
      <c r="B79" s="342" t="s">
        <v>295</v>
      </c>
      <c r="C79" s="342">
        <v>19</v>
      </c>
      <c r="D79" s="342" t="s">
        <v>167</v>
      </c>
      <c r="E79" s="342" t="s">
        <v>21</v>
      </c>
      <c r="F79" s="342">
        <v>8.2000000000000003E-2</v>
      </c>
      <c r="J79" s="342">
        <v>6428</v>
      </c>
      <c r="K79" s="342">
        <v>-11.5</v>
      </c>
      <c r="O79" s="342">
        <v>183.298</v>
      </c>
      <c r="Q79" s="342">
        <v>180.43100000000001</v>
      </c>
      <c r="S79" s="342" t="s">
        <v>314</v>
      </c>
      <c r="T79" s="342">
        <v>89</v>
      </c>
      <c r="U79" s="342" t="s">
        <v>298</v>
      </c>
      <c r="V79" s="342" t="s">
        <v>299</v>
      </c>
      <c r="X79" s="342" t="s">
        <v>299</v>
      </c>
      <c r="Y79" s="342">
        <v>4</v>
      </c>
      <c r="Z79" s="342">
        <v>488.1</v>
      </c>
      <c r="AA79" s="342">
        <v>523.29999999999995</v>
      </c>
      <c r="AB79" s="342">
        <v>35.200000000000003</v>
      </c>
      <c r="AD79" s="342">
        <v>2.1150000000000002</v>
      </c>
      <c r="AE79" s="342">
        <v>0.752</v>
      </c>
      <c r="AH79" s="342">
        <v>7532</v>
      </c>
      <c r="AI79" s="342">
        <v>8924</v>
      </c>
      <c r="AO79" s="342" t="s">
        <v>594</v>
      </c>
      <c r="AP79" s="342" t="s">
        <v>359</v>
      </c>
      <c r="AQ79" s="342" t="s">
        <v>415</v>
      </c>
      <c r="AT79" s="342">
        <v>1</v>
      </c>
      <c r="AV79" s="342">
        <v>1.1722882999999999</v>
      </c>
      <c r="AX79" s="342" t="s">
        <v>586</v>
      </c>
    </row>
    <row r="80" spans="1:50">
      <c r="A80" s="342" t="s">
        <v>595</v>
      </c>
      <c r="B80" s="342" t="s">
        <v>295</v>
      </c>
      <c r="C80" s="342">
        <v>20</v>
      </c>
      <c r="D80" s="342" t="s">
        <v>167</v>
      </c>
      <c r="E80" s="342" t="s">
        <v>21</v>
      </c>
      <c r="F80" s="342">
        <v>8.2000000000000003E-2</v>
      </c>
      <c r="L80" s="342">
        <v>22417</v>
      </c>
      <c r="M80" s="342">
        <v>9.6</v>
      </c>
      <c r="O80" s="342">
        <v>130.46</v>
      </c>
      <c r="R80" s="342">
        <v>124.235</v>
      </c>
      <c r="S80" s="342" t="s">
        <v>327</v>
      </c>
      <c r="T80" s="342">
        <v>0</v>
      </c>
      <c r="U80" s="342" t="s">
        <v>328</v>
      </c>
      <c r="V80" s="342" t="s">
        <v>329</v>
      </c>
      <c r="X80" s="342" t="s">
        <v>331</v>
      </c>
      <c r="Y80" s="342">
        <v>1</v>
      </c>
      <c r="Z80" s="342">
        <v>29.7</v>
      </c>
      <c r="AA80" s="342">
        <v>82.8</v>
      </c>
      <c r="AB80" s="342">
        <v>53.1</v>
      </c>
      <c r="AF80" s="342">
        <v>6.2249999999999996</v>
      </c>
      <c r="AJ80" s="342">
        <v>4476</v>
      </c>
      <c r="AR80" s="342" t="s">
        <v>533</v>
      </c>
      <c r="AS80" s="342" t="s">
        <v>596</v>
      </c>
      <c r="AT80" s="342">
        <v>1</v>
      </c>
      <c r="AW80" s="342">
        <v>5.0108309000000002</v>
      </c>
      <c r="AX80" s="342" t="s">
        <v>597</v>
      </c>
    </row>
    <row r="81" spans="1:50">
      <c r="A81" s="342" t="s">
        <v>598</v>
      </c>
      <c r="B81" s="342" t="s">
        <v>295</v>
      </c>
      <c r="C81" s="342">
        <v>20</v>
      </c>
      <c r="D81" s="342" t="s">
        <v>167</v>
      </c>
      <c r="E81" s="342" t="s">
        <v>21</v>
      </c>
      <c r="F81" s="342">
        <v>8.2000000000000003E-2</v>
      </c>
      <c r="G81" s="342" t="s">
        <v>492</v>
      </c>
      <c r="L81" s="342">
        <v>6356</v>
      </c>
      <c r="M81" s="342">
        <v>20.498000000000001</v>
      </c>
      <c r="O81" s="342">
        <v>10.058999999999999</v>
      </c>
      <c r="R81" s="342">
        <v>9.5739999999999998</v>
      </c>
      <c r="S81" s="342" t="s">
        <v>327</v>
      </c>
      <c r="T81" s="342">
        <v>0</v>
      </c>
      <c r="U81" s="342" t="s">
        <v>328</v>
      </c>
      <c r="V81" s="342" t="s">
        <v>329</v>
      </c>
      <c r="X81" s="342" t="s">
        <v>331</v>
      </c>
      <c r="Y81" s="342">
        <v>2</v>
      </c>
      <c r="Z81" s="342">
        <v>231.2</v>
      </c>
      <c r="AA81" s="342">
        <v>261.7</v>
      </c>
      <c r="AB81" s="342">
        <v>30.5</v>
      </c>
      <c r="AF81" s="342">
        <v>0.48499999999999999</v>
      </c>
      <c r="AJ81" s="342">
        <v>1262</v>
      </c>
      <c r="AR81" s="342" t="s">
        <v>599</v>
      </c>
      <c r="AS81" s="342" t="s">
        <v>600</v>
      </c>
      <c r="AT81" s="342">
        <v>0</v>
      </c>
      <c r="AW81" s="342">
        <v>5.0604554000000004</v>
      </c>
      <c r="AX81" s="342" t="s">
        <v>597</v>
      </c>
    </row>
    <row r="82" spans="1:50">
      <c r="A82" s="342" t="s">
        <v>601</v>
      </c>
      <c r="B82" s="342" t="s">
        <v>295</v>
      </c>
      <c r="C82" s="342">
        <v>20</v>
      </c>
      <c r="D82" s="342" t="s">
        <v>167</v>
      </c>
      <c r="E82" s="342" t="s">
        <v>21</v>
      </c>
      <c r="F82" s="342">
        <v>8.2000000000000003E-2</v>
      </c>
      <c r="L82" s="342">
        <v>22408</v>
      </c>
      <c r="M82" s="342">
        <v>9.8520000000000003</v>
      </c>
      <c r="O82" s="342">
        <v>128.542</v>
      </c>
      <c r="R82" s="342">
        <v>122.407</v>
      </c>
      <c r="S82" s="342" t="s">
        <v>327</v>
      </c>
      <c r="T82" s="342">
        <v>0</v>
      </c>
      <c r="U82" s="342" t="s">
        <v>328</v>
      </c>
      <c r="V82" s="342" t="s">
        <v>329</v>
      </c>
      <c r="X82" s="342" t="s">
        <v>331</v>
      </c>
      <c r="Y82" s="342">
        <v>3</v>
      </c>
      <c r="Z82" s="342">
        <v>412.8</v>
      </c>
      <c r="AA82" s="342">
        <v>464.6</v>
      </c>
      <c r="AB82" s="342">
        <v>51.8</v>
      </c>
      <c r="AF82" s="342">
        <v>6.1349999999999998</v>
      </c>
      <c r="AJ82" s="342">
        <v>4473</v>
      </c>
      <c r="AR82" s="342" t="s">
        <v>602</v>
      </c>
      <c r="AS82" s="342" t="s">
        <v>603</v>
      </c>
      <c r="AT82" s="342">
        <v>0</v>
      </c>
      <c r="AW82" s="342">
        <v>5.0119768999999996</v>
      </c>
      <c r="AX82" s="342" t="s">
        <v>597</v>
      </c>
    </row>
    <row r="83" spans="1:50">
      <c r="A83" s="342" t="s">
        <v>604</v>
      </c>
      <c r="B83" s="342" t="s">
        <v>295</v>
      </c>
      <c r="C83" s="342">
        <v>21</v>
      </c>
      <c r="D83" s="342" t="s">
        <v>168</v>
      </c>
      <c r="E83" s="342" t="s">
        <v>21</v>
      </c>
      <c r="F83" s="342">
        <v>7.4999999999999997E-2</v>
      </c>
      <c r="H83" s="342">
        <v>10317</v>
      </c>
      <c r="I83" s="342">
        <v>0.45700000000000002</v>
      </c>
      <c r="O83" s="342">
        <v>188.64099999999999</v>
      </c>
      <c r="P83" s="342">
        <v>187.23400000000001</v>
      </c>
      <c r="S83" s="342" t="s">
        <v>297</v>
      </c>
      <c r="T83" s="342">
        <v>0</v>
      </c>
      <c r="U83" s="342" t="s">
        <v>298</v>
      </c>
      <c r="V83" s="342" t="s">
        <v>299</v>
      </c>
      <c r="X83" s="342" t="s">
        <v>299</v>
      </c>
      <c r="Y83" s="342">
        <v>1</v>
      </c>
      <c r="Z83" s="342">
        <v>13.2</v>
      </c>
      <c r="AA83" s="342">
        <v>38.4</v>
      </c>
      <c r="AB83" s="342">
        <v>25.2</v>
      </c>
      <c r="AC83" s="342">
        <v>1.407</v>
      </c>
      <c r="AG83" s="342">
        <v>7047</v>
      </c>
      <c r="AK83" s="342" t="s">
        <v>605</v>
      </c>
      <c r="AL83" s="342" t="s">
        <v>606</v>
      </c>
      <c r="AM83" s="342" t="s">
        <v>607</v>
      </c>
      <c r="AN83" s="342">
        <v>5185</v>
      </c>
      <c r="AT83" s="342">
        <v>0</v>
      </c>
      <c r="AU83" s="342">
        <v>0.68321889999999996</v>
      </c>
      <c r="AX83" s="342" t="s">
        <v>608</v>
      </c>
    </row>
    <row r="84" spans="1:50">
      <c r="A84" s="342" t="s">
        <v>609</v>
      </c>
      <c r="B84" s="342" t="s">
        <v>295</v>
      </c>
      <c r="C84" s="342">
        <v>21</v>
      </c>
      <c r="D84" s="342" t="s">
        <v>168</v>
      </c>
      <c r="E84" s="342" t="s">
        <v>21</v>
      </c>
      <c r="F84" s="342">
        <v>7.4999999999999997E-2</v>
      </c>
      <c r="H84" s="342">
        <v>10323</v>
      </c>
      <c r="I84" s="342">
        <v>0</v>
      </c>
      <c r="O84" s="342">
        <v>189.297</v>
      </c>
      <c r="P84" s="342">
        <v>187.886</v>
      </c>
      <c r="S84" s="342" t="s">
        <v>297</v>
      </c>
      <c r="T84" s="342">
        <v>0</v>
      </c>
      <c r="U84" s="342" t="s">
        <v>298</v>
      </c>
      <c r="V84" s="342" t="s">
        <v>299</v>
      </c>
      <c r="X84" s="342" t="s">
        <v>299</v>
      </c>
      <c r="Y84" s="342">
        <v>2</v>
      </c>
      <c r="Z84" s="342">
        <v>53.5</v>
      </c>
      <c r="AA84" s="342">
        <v>78.599999999999994</v>
      </c>
      <c r="AB84" s="342">
        <v>25.2</v>
      </c>
      <c r="AC84" s="342">
        <v>1.411</v>
      </c>
      <c r="AG84" s="342">
        <v>7046</v>
      </c>
      <c r="AK84" s="342" t="s">
        <v>505</v>
      </c>
      <c r="AL84" s="342" t="s">
        <v>610</v>
      </c>
      <c r="AM84" s="342" t="s">
        <v>611</v>
      </c>
      <c r="AN84" s="342">
        <v>5039</v>
      </c>
      <c r="AT84" s="342">
        <v>1</v>
      </c>
      <c r="AU84" s="342">
        <v>0.68290700000000004</v>
      </c>
      <c r="AX84" s="342" t="s">
        <v>608</v>
      </c>
    </row>
    <row r="85" spans="1:50">
      <c r="A85" s="342" t="s">
        <v>612</v>
      </c>
      <c r="B85" s="342" t="s">
        <v>295</v>
      </c>
      <c r="C85" s="342">
        <v>21</v>
      </c>
      <c r="D85" s="342" t="s">
        <v>168</v>
      </c>
      <c r="E85" s="342" t="s">
        <v>21</v>
      </c>
      <c r="F85" s="342">
        <v>7.4999999999999997E-2</v>
      </c>
      <c r="J85" s="342">
        <v>6442</v>
      </c>
      <c r="K85" s="342">
        <v>-10.387</v>
      </c>
      <c r="O85" s="342">
        <v>183.52199999999999</v>
      </c>
      <c r="Q85" s="342">
        <v>180.648</v>
      </c>
      <c r="S85" s="342" t="s">
        <v>314</v>
      </c>
      <c r="T85" s="342">
        <v>89</v>
      </c>
      <c r="U85" s="342" t="s">
        <v>298</v>
      </c>
      <c r="V85" s="342" t="s">
        <v>299</v>
      </c>
      <c r="X85" s="342" t="s">
        <v>299</v>
      </c>
      <c r="Y85" s="342">
        <v>3</v>
      </c>
      <c r="Z85" s="342">
        <v>437.8</v>
      </c>
      <c r="AA85" s="342">
        <v>473</v>
      </c>
      <c r="AB85" s="342">
        <v>35.200000000000003</v>
      </c>
      <c r="AD85" s="342">
        <v>2.12</v>
      </c>
      <c r="AE85" s="342">
        <v>0.754</v>
      </c>
      <c r="AH85" s="342">
        <v>7555</v>
      </c>
      <c r="AI85" s="342">
        <v>8954</v>
      </c>
      <c r="AO85" s="342" t="s">
        <v>591</v>
      </c>
      <c r="AP85" s="342" t="s">
        <v>323</v>
      </c>
      <c r="AQ85" s="342" t="s">
        <v>317</v>
      </c>
      <c r="AT85" s="342">
        <v>0</v>
      </c>
      <c r="AV85" s="342">
        <v>1.1736609</v>
      </c>
      <c r="AX85" s="342" t="s">
        <v>608</v>
      </c>
    </row>
    <row r="86" spans="1:50">
      <c r="A86" s="342" t="s">
        <v>613</v>
      </c>
      <c r="B86" s="342" t="s">
        <v>295</v>
      </c>
      <c r="C86" s="342">
        <v>21</v>
      </c>
      <c r="D86" s="342" t="s">
        <v>168</v>
      </c>
      <c r="E86" s="342" t="s">
        <v>21</v>
      </c>
      <c r="F86" s="342">
        <v>7.4999999999999997E-2</v>
      </c>
      <c r="J86" s="342">
        <v>6441</v>
      </c>
      <c r="K86" s="342">
        <v>-11.5</v>
      </c>
      <c r="O86" s="342">
        <v>183.922</v>
      </c>
      <c r="Q86" s="342">
        <v>181.04499999999999</v>
      </c>
      <c r="S86" s="342" t="s">
        <v>314</v>
      </c>
      <c r="T86" s="342">
        <v>89</v>
      </c>
      <c r="U86" s="342" t="s">
        <v>298</v>
      </c>
      <c r="V86" s="342" t="s">
        <v>299</v>
      </c>
      <c r="X86" s="342" t="s">
        <v>299</v>
      </c>
      <c r="Y86" s="342">
        <v>4</v>
      </c>
      <c r="Z86" s="342">
        <v>488.1</v>
      </c>
      <c r="AA86" s="342">
        <v>523.29999999999995</v>
      </c>
      <c r="AB86" s="342">
        <v>35.200000000000003</v>
      </c>
      <c r="AD86" s="342">
        <v>2.1230000000000002</v>
      </c>
      <c r="AE86" s="342">
        <v>0.754</v>
      </c>
      <c r="AH86" s="342">
        <v>7549</v>
      </c>
      <c r="AI86" s="342">
        <v>8945</v>
      </c>
      <c r="AO86" s="342" t="s">
        <v>614</v>
      </c>
      <c r="AP86" s="342" t="s">
        <v>359</v>
      </c>
      <c r="AQ86" s="342" t="s">
        <v>415</v>
      </c>
      <c r="AT86" s="342">
        <v>1</v>
      </c>
      <c r="AV86" s="342">
        <v>1.1723779999999999</v>
      </c>
      <c r="AX86" s="342" t="s">
        <v>608</v>
      </c>
    </row>
    <row r="87" spans="1:50">
      <c r="A87" s="342" t="s">
        <v>615</v>
      </c>
      <c r="B87" s="342" t="s">
        <v>295</v>
      </c>
      <c r="C87" s="342">
        <v>22</v>
      </c>
      <c r="D87" s="342" t="s">
        <v>168</v>
      </c>
      <c r="E87" s="342" t="s">
        <v>21</v>
      </c>
      <c r="F87" s="342">
        <v>7.4999999999999997E-2</v>
      </c>
      <c r="L87" s="342">
        <v>22477</v>
      </c>
      <c r="M87" s="342">
        <v>9.6</v>
      </c>
      <c r="O87" s="342">
        <v>130.745</v>
      </c>
      <c r="R87" s="342">
        <v>124.506</v>
      </c>
      <c r="S87" s="342" t="s">
        <v>327</v>
      </c>
      <c r="T87" s="342">
        <v>0</v>
      </c>
      <c r="U87" s="342" t="s">
        <v>328</v>
      </c>
      <c r="V87" s="342" t="s">
        <v>329</v>
      </c>
      <c r="X87" s="342" t="s">
        <v>331</v>
      </c>
      <c r="Y87" s="342">
        <v>1</v>
      </c>
      <c r="Z87" s="342">
        <v>29.5</v>
      </c>
      <c r="AA87" s="342">
        <v>83</v>
      </c>
      <c r="AB87" s="342">
        <v>53.5</v>
      </c>
      <c r="AF87" s="342">
        <v>6.2389999999999999</v>
      </c>
      <c r="AJ87" s="342">
        <v>4488</v>
      </c>
      <c r="AR87" s="342" t="s">
        <v>616</v>
      </c>
      <c r="AS87" s="342" t="s">
        <v>617</v>
      </c>
      <c r="AT87" s="342">
        <v>1</v>
      </c>
      <c r="AW87" s="342">
        <v>5.0110815999999998</v>
      </c>
      <c r="AX87" s="342" t="s">
        <v>618</v>
      </c>
    </row>
    <row r="88" spans="1:50">
      <c r="A88" s="342" t="s">
        <v>619</v>
      </c>
      <c r="B88" s="342" t="s">
        <v>295</v>
      </c>
      <c r="C88" s="342">
        <v>22</v>
      </c>
      <c r="D88" s="342" t="s">
        <v>168</v>
      </c>
      <c r="E88" s="342" t="s">
        <v>21</v>
      </c>
      <c r="F88" s="342">
        <v>7.4999999999999997E-2</v>
      </c>
      <c r="G88" s="342" t="s">
        <v>492</v>
      </c>
      <c r="L88" s="342">
        <v>5289</v>
      </c>
      <c r="M88" s="342">
        <v>20.748000000000001</v>
      </c>
      <c r="O88" s="342">
        <v>8.4480000000000004</v>
      </c>
      <c r="R88" s="342">
        <v>8.0410000000000004</v>
      </c>
      <c r="S88" s="342" t="s">
        <v>327</v>
      </c>
      <c r="T88" s="342">
        <v>0</v>
      </c>
      <c r="U88" s="342" t="s">
        <v>328</v>
      </c>
      <c r="V88" s="342" t="s">
        <v>329</v>
      </c>
      <c r="X88" s="342" t="s">
        <v>331</v>
      </c>
      <c r="Y88" s="342">
        <v>2</v>
      </c>
      <c r="Z88" s="342">
        <v>231.4</v>
      </c>
      <c r="AA88" s="342">
        <v>261.3</v>
      </c>
      <c r="AB88" s="342">
        <v>29.9</v>
      </c>
      <c r="AF88" s="342">
        <v>0.40699999999999997</v>
      </c>
      <c r="AJ88" s="342">
        <v>1050</v>
      </c>
      <c r="AR88" s="342" t="s">
        <v>620</v>
      </c>
      <c r="AS88" s="342" t="s">
        <v>621</v>
      </c>
      <c r="AT88" s="342">
        <v>0</v>
      </c>
      <c r="AW88" s="342">
        <v>5.0618474999999998</v>
      </c>
      <c r="AX88" s="342" t="s">
        <v>618</v>
      </c>
    </row>
    <row r="89" spans="1:50">
      <c r="A89" s="342" t="s">
        <v>622</v>
      </c>
      <c r="B89" s="342" t="s">
        <v>295</v>
      </c>
      <c r="C89" s="342">
        <v>22</v>
      </c>
      <c r="D89" s="342" t="s">
        <v>168</v>
      </c>
      <c r="E89" s="342" t="s">
        <v>21</v>
      </c>
      <c r="F89" s="342">
        <v>7.4999999999999997E-2</v>
      </c>
      <c r="L89" s="342">
        <v>22382</v>
      </c>
      <c r="M89" s="342">
        <v>9.8559999999999999</v>
      </c>
      <c r="O89" s="342">
        <v>127.992</v>
      </c>
      <c r="R89" s="342">
        <v>121.883</v>
      </c>
      <c r="S89" s="342" t="s">
        <v>327</v>
      </c>
      <c r="T89" s="342">
        <v>0</v>
      </c>
      <c r="U89" s="342" t="s">
        <v>328</v>
      </c>
      <c r="V89" s="342" t="s">
        <v>329</v>
      </c>
      <c r="X89" s="342" t="s">
        <v>331</v>
      </c>
      <c r="Y89" s="342">
        <v>3</v>
      </c>
      <c r="Z89" s="342">
        <v>412.8</v>
      </c>
      <c r="AA89" s="342">
        <v>464.6</v>
      </c>
      <c r="AB89" s="342">
        <v>51.8</v>
      </c>
      <c r="AF89" s="342">
        <v>6.109</v>
      </c>
      <c r="AJ89" s="342">
        <v>4467</v>
      </c>
      <c r="AR89" s="342" t="s">
        <v>623</v>
      </c>
      <c r="AS89" s="342" t="s">
        <v>624</v>
      </c>
      <c r="AT89" s="342">
        <v>0</v>
      </c>
      <c r="AW89" s="342">
        <v>5.0122467000000004</v>
      </c>
      <c r="AX89" s="342" t="s">
        <v>618</v>
      </c>
    </row>
    <row r="90" spans="1:50">
      <c r="A90" s="342" t="s">
        <v>625</v>
      </c>
      <c r="B90" s="342" t="s">
        <v>295</v>
      </c>
      <c r="C90" s="342">
        <v>23</v>
      </c>
      <c r="D90" s="342" t="s">
        <v>171</v>
      </c>
      <c r="E90" s="342" t="s">
        <v>23</v>
      </c>
      <c r="F90" s="342">
        <v>4.5999999999999999E-2</v>
      </c>
      <c r="H90" s="342">
        <v>10277</v>
      </c>
      <c r="I90" s="342">
        <v>0.442</v>
      </c>
      <c r="O90" s="342">
        <v>188.07400000000001</v>
      </c>
      <c r="P90" s="342">
        <v>186.67099999999999</v>
      </c>
      <c r="S90" s="342" t="s">
        <v>297</v>
      </c>
      <c r="T90" s="342">
        <v>0</v>
      </c>
      <c r="U90" s="342" t="s">
        <v>298</v>
      </c>
      <c r="V90" s="342" t="s">
        <v>299</v>
      </c>
      <c r="X90" s="342" t="s">
        <v>299</v>
      </c>
      <c r="Y90" s="342">
        <v>1</v>
      </c>
      <c r="Z90" s="342">
        <v>13.2</v>
      </c>
      <c r="AA90" s="342">
        <v>38.4</v>
      </c>
      <c r="AB90" s="342">
        <v>25.2</v>
      </c>
      <c r="AC90" s="342">
        <v>1.403</v>
      </c>
      <c r="AG90" s="342">
        <v>7018</v>
      </c>
      <c r="AK90" s="342" t="s">
        <v>576</v>
      </c>
      <c r="AL90" s="342" t="s">
        <v>626</v>
      </c>
      <c r="AM90" s="342" t="s">
        <v>627</v>
      </c>
      <c r="AN90" s="342">
        <v>5164</v>
      </c>
      <c r="AT90" s="342">
        <v>0</v>
      </c>
      <c r="AU90" s="342">
        <v>0.68323350000000005</v>
      </c>
      <c r="AX90" s="342" t="s">
        <v>628</v>
      </c>
    </row>
    <row r="91" spans="1:50">
      <c r="A91" s="342" t="s">
        <v>629</v>
      </c>
      <c r="B91" s="342" t="s">
        <v>295</v>
      </c>
      <c r="C91" s="342">
        <v>23</v>
      </c>
      <c r="D91" s="342" t="s">
        <v>171</v>
      </c>
      <c r="E91" s="342" t="s">
        <v>23</v>
      </c>
      <c r="F91" s="342">
        <v>4.5999999999999999E-2</v>
      </c>
      <c r="H91" s="342">
        <v>10289</v>
      </c>
      <c r="I91" s="342">
        <v>0</v>
      </c>
      <c r="O91" s="342">
        <v>188.76499999999999</v>
      </c>
      <c r="P91" s="342">
        <v>187.357</v>
      </c>
      <c r="S91" s="342" t="s">
        <v>297</v>
      </c>
      <c r="T91" s="342">
        <v>0</v>
      </c>
      <c r="U91" s="342" t="s">
        <v>298</v>
      </c>
      <c r="V91" s="342" t="s">
        <v>299</v>
      </c>
      <c r="X91" s="342" t="s">
        <v>299</v>
      </c>
      <c r="Y91" s="342">
        <v>2</v>
      </c>
      <c r="Z91" s="342">
        <v>53.5</v>
      </c>
      <c r="AA91" s="342">
        <v>78.599999999999994</v>
      </c>
      <c r="AB91" s="342">
        <v>25.2</v>
      </c>
      <c r="AC91" s="342">
        <v>1.407</v>
      </c>
      <c r="AG91" s="342">
        <v>7025</v>
      </c>
      <c r="AK91" s="342" t="s">
        <v>630</v>
      </c>
      <c r="AL91" s="342" t="s">
        <v>631</v>
      </c>
      <c r="AM91" s="342" t="s">
        <v>632</v>
      </c>
      <c r="AN91" s="342">
        <v>5034</v>
      </c>
      <c r="AT91" s="342">
        <v>1</v>
      </c>
      <c r="AU91" s="342">
        <v>0.68293199999999998</v>
      </c>
      <c r="AX91" s="342" t="s">
        <v>628</v>
      </c>
    </row>
    <row r="92" spans="1:50">
      <c r="A92" s="342" t="s">
        <v>633</v>
      </c>
      <c r="B92" s="342" t="s">
        <v>295</v>
      </c>
      <c r="C92" s="342">
        <v>23</v>
      </c>
      <c r="D92" s="342" t="s">
        <v>171</v>
      </c>
      <c r="E92" s="342" t="s">
        <v>23</v>
      </c>
      <c r="F92" s="342">
        <v>4.5999999999999999E-2</v>
      </c>
      <c r="J92" s="342">
        <v>6431</v>
      </c>
      <c r="K92" s="342">
        <v>-10.414</v>
      </c>
      <c r="O92" s="342">
        <v>183.554</v>
      </c>
      <c r="Q92" s="342">
        <v>180.68</v>
      </c>
      <c r="S92" s="342" t="s">
        <v>314</v>
      </c>
      <c r="T92" s="342">
        <v>89</v>
      </c>
      <c r="U92" s="342" t="s">
        <v>298</v>
      </c>
      <c r="V92" s="342" t="s">
        <v>299</v>
      </c>
      <c r="X92" s="342" t="s">
        <v>299</v>
      </c>
      <c r="Y92" s="342">
        <v>3</v>
      </c>
      <c r="Z92" s="342">
        <v>437.8</v>
      </c>
      <c r="AA92" s="342">
        <v>473</v>
      </c>
      <c r="AB92" s="342">
        <v>35.200000000000003</v>
      </c>
      <c r="AD92" s="342">
        <v>2.121</v>
      </c>
      <c r="AE92" s="342">
        <v>0.754</v>
      </c>
      <c r="AH92" s="342">
        <v>7542</v>
      </c>
      <c r="AI92" s="342">
        <v>8939</v>
      </c>
      <c r="AO92" s="342" t="s">
        <v>591</v>
      </c>
      <c r="AP92" s="342" t="s">
        <v>386</v>
      </c>
      <c r="AQ92" s="342" t="s">
        <v>634</v>
      </c>
      <c r="AT92" s="342">
        <v>0</v>
      </c>
      <c r="AV92" s="342">
        <v>1.1736419</v>
      </c>
      <c r="AX92" s="342" t="s">
        <v>628</v>
      </c>
    </row>
    <row r="93" spans="1:50">
      <c r="A93" s="342" t="s">
        <v>635</v>
      </c>
      <c r="B93" s="342" t="s">
        <v>295</v>
      </c>
      <c r="C93" s="342">
        <v>23</v>
      </c>
      <c r="D93" s="342" t="s">
        <v>171</v>
      </c>
      <c r="E93" s="342" t="s">
        <v>23</v>
      </c>
      <c r="F93" s="342">
        <v>4.5999999999999999E-2</v>
      </c>
      <c r="J93" s="342">
        <v>6447</v>
      </c>
      <c r="K93" s="342">
        <v>-11.5</v>
      </c>
      <c r="O93" s="342">
        <v>184.20400000000001</v>
      </c>
      <c r="Q93" s="342">
        <v>181.322</v>
      </c>
      <c r="S93" s="342" t="s">
        <v>314</v>
      </c>
      <c r="T93" s="342">
        <v>89</v>
      </c>
      <c r="U93" s="342" t="s">
        <v>298</v>
      </c>
      <c r="V93" s="342" t="s">
        <v>299</v>
      </c>
      <c r="X93" s="342" t="s">
        <v>299</v>
      </c>
      <c r="Y93" s="342">
        <v>4</v>
      </c>
      <c r="Z93" s="342">
        <v>488.1</v>
      </c>
      <c r="AA93" s="342">
        <v>523.29999999999995</v>
      </c>
      <c r="AB93" s="342">
        <v>35.200000000000003</v>
      </c>
      <c r="AD93" s="342">
        <v>2.1259999999999999</v>
      </c>
      <c r="AE93" s="342">
        <v>0.75600000000000001</v>
      </c>
      <c r="AH93" s="342">
        <v>7556</v>
      </c>
      <c r="AI93" s="342">
        <v>8954</v>
      </c>
      <c r="AO93" s="342" t="s">
        <v>614</v>
      </c>
      <c r="AP93" s="342" t="s">
        <v>359</v>
      </c>
      <c r="AQ93" s="342" t="s">
        <v>636</v>
      </c>
      <c r="AT93" s="342">
        <v>1</v>
      </c>
      <c r="AV93" s="342">
        <v>1.1723882999999999</v>
      </c>
      <c r="AX93" s="342" t="s">
        <v>628</v>
      </c>
    </row>
    <row r="94" spans="1:50">
      <c r="A94" s="342" t="s">
        <v>637</v>
      </c>
      <c r="B94" s="342" t="s">
        <v>295</v>
      </c>
      <c r="C94" s="342">
        <v>24</v>
      </c>
      <c r="D94" s="342" t="s">
        <v>171</v>
      </c>
      <c r="E94" s="342" t="s">
        <v>23</v>
      </c>
      <c r="F94" s="342">
        <v>4.5999999999999999E-2</v>
      </c>
      <c r="L94" s="342">
        <v>22551</v>
      </c>
      <c r="M94" s="342">
        <v>9.6</v>
      </c>
      <c r="O94" s="342">
        <v>131.298</v>
      </c>
      <c r="R94" s="342">
        <v>125.03</v>
      </c>
      <c r="S94" s="342" t="s">
        <v>327</v>
      </c>
      <c r="T94" s="342">
        <v>0</v>
      </c>
      <c r="U94" s="342" t="s">
        <v>328</v>
      </c>
      <c r="V94" s="342" t="s">
        <v>329</v>
      </c>
      <c r="X94" s="342" t="s">
        <v>331</v>
      </c>
      <c r="Y94" s="342">
        <v>1</v>
      </c>
      <c r="Z94" s="342">
        <v>29.5</v>
      </c>
      <c r="AA94" s="342">
        <v>83</v>
      </c>
      <c r="AB94" s="342">
        <v>53.5</v>
      </c>
      <c r="AF94" s="342">
        <v>6.2670000000000003</v>
      </c>
      <c r="AJ94" s="342">
        <v>4502</v>
      </c>
      <c r="AR94" s="342" t="s">
        <v>638</v>
      </c>
      <c r="AS94" s="342" t="s">
        <v>639</v>
      </c>
      <c r="AT94" s="342">
        <v>1</v>
      </c>
      <c r="AW94" s="342">
        <v>5.0126372999999997</v>
      </c>
      <c r="AX94" s="342" t="s">
        <v>640</v>
      </c>
    </row>
    <row r="95" spans="1:50">
      <c r="A95" s="342" t="s">
        <v>641</v>
      </c>
      <c r="B95" s="342" t="s">
        <v>295</v>
      </c>
      <c r="C95" s="342">
        <v>24</v>
      </c>
      <c r="D95" s="342" t="s">
        <v>171</v>
      </c>
      <c r="E95" s="342" t="s">
        <v>23</v>
      </c>
      <c r="F95" s="342">
        <v>4.5999999999999999E-2</v>
      </c>
      <c r="G95" s="342" t="s">
        <v>492</v>
      </c>
      <c r="L95" s="342">
        <v>2706</v>
      </c>
      <c r="M95" s="342">
        <v>11.340999999999999</v>
      </c>
      <c r="O95" s="342">
        <v>4.5670000000000002</v>
      </c>
      <c r="R95" s="342">
        <v>4.3490000000000002</v>
      </c>
      <c r="S95" s="342" t="s">
        <v>327</v>
      </c>
      <c r="T95" s="342">
        <v>0</v>
      </c>
      <c r="U95" s="342" t="s">
        <v>328</v>
      </c>
      <c r="V95" s="342" t="s">
        <v>329</v>
      </c>
      <c r="X95" s="342" t="s">
        <v>331</v>
      </c>
      <c r="Y95" s="342">
        <v>2</v>
      </c>
      <c r="Z95" s="342">
        <v>232.2</v>
      </c>
      <c r="AA95" s="342">
        <v>259.8</v>
      </c>
      <c r="AB95" s="342">
        <v>27.6</v>
      </c>
      <c r="AF95" s="342">
        <v>0.218</v>
      </c>
      <c r="AJ95" s="342">
        <v>542</v>
      </c>
      <c r="AR95" s="342" t="s">
        <v>642</v>
      </c>
      <c r="AS95" s="342" t="s">
        <v>643</v>
      </c>
      <c r="AT95" s="342">
        <v>0</v>
      </c>
      <c r="AW95" s="342">
        <v>5.0205681999999996</v>
      </c>
      <c r="AX95" s="342" t="s">
        <v>640</v>
      </c>
    </row>
    <row r="96" spans="1:50">
      <c r="A96" s="342" t="s">
        <v>644</v>
      </c>
      <c r="B96" s="342" t="s">
        <v>295</v>
      </c>
      <c r="C96" s="342">
        <v>24</v>
      </c>
      <c r="D96" s="342" t="s">
        <v>171</v>
      </c>
      <c r="E96" s="342" t="s">
        <v>23</v>
      </c>
      <c r="F96" s="342">
        <v>4.5999999999999999E-2</v>
      </c>
      <c r="L96" s="342">
        <v>22347</v>
      </c>
      <c r="M96" s="342">
        <v>9.8339999999999996</v>
      </c>
      <c r="O96" s="342">
        <v>128.053</v>
      </c>
      <c r="R96" s="342">
        <v>121.93899999999999</v>
      </c>
      <c r="S96" s="342" t="s">
        <v>327</v>
      </c>
      <c r="T96" s="342">
        <v>0</v>
      </c>
      <c r="U96" s="342" t="s">
        <v>328</v>
      </c>
      <c r="V96" s="342" t="s">
        <v>329</v>
      </c>
      <c r="X96" s="342" t="s">
        <v>331</v>
      </c>
      <c r="Y96" s="342">
        <v>3</v>
      </c>
      <c r="Z96" s="342">
        <v>412.8</v>
      </c>
      <c r="AA96" s="342">
        <v>464.8</v>
      </c>
      <c r="AB96" s="342">
        <v>52</v>
      </c>
      <c r="AF96" s="342">
        <v>6.1139999999999999</v>
      </c>
      <c r="AJ96" s="342">
        <v>4459</v>
      </c>
      <c r="AR96" s="342" t="s">
        <v>645</v>
      </c>
      <c r="AS96" s="342" t="s">
        <v>646</v>
      </c>
      <c r="AT96" s="342">
        <v>0</v>
      </c>
      <c r="AW96" s="342">
        <v>5.0137017999999998</v>
      </c>
      <c r="AX96" s="342" t="s">
        <v>640</v>
      </c>
    </row>
    <row r="97" spans="1:50">
      <c r="A97" s="342" t="s">
        <v>647</v>
      </c>
      <c r="B97" s="342" t="s">
        <v>295</v>
      </c>
      <c r="C97" s="342">
        <v>25</v>
      </c>
      <c r="D97" s="342" t="s">
        <v>172</v>
      </c>
      <c r="E97" s="342" t="s">
        <v>23</v>
      </c>
      <c r="F97" s="342">
        <v>7.5999999999999998E-2</v>
      </c>
      <c r="H97" s="342">
        <v>10230</v>
      </c>
      <c r="I97" s="342">
        <v>0.439</v>
      </c>
      <c r="O97" s="342">
        <v>187.81200000000001</v>
      </c>
      <c r="P97" s="342">
        <v>186.411</v>
      </c>
      <c r="S97" s="342" t="s">
        <v>297</v>
      </c>
      <c r="T97" s="342">
        <v>0</v>
      </c>
      <c r="U97" s="342" t="s">
        <v>298</v>
      </c>
      <c r="V97" s="342" t="s">
        <v>299</v>
      </c>
      <c r="X97" s="342" t="s">
        <v>299</v>
      </c>
      <c r="Y97" s="342">
        <v>1</v>
      </c>
      <c r="Z97" s="342">
        <v>13.2</v>
      </c>
      <c r="AA97" s="342">
        <v>38.4</v>
      </c>
      <c r="AB97" s="342">
        <v>25.2</v>
      </c>
      <c r="AC97" s="342">
        <v>1.401</v>
      </c>
      <c r="AG97" s="342">
        <v>6988</v>
      </c>
      <c r="AK97" s="342" t="s">
        <v>648</v>
      </c>
      <c r="AL97" s="342" t="s">
        <v>649</v>
      </c>
      <c r="AM97" s="342" t="s">
        <v>650</v>
      </c>
      <c r="AN97" s="342">
        <v>5148</v>
      </c>
      <c r="AT97" s="342">
        <v>0</v>
      </c>
      <c r="AU97" s="342">
        <v>0.68324960000000001</v>
      </c>
      <c r="AX97" s="342" t="s">
        <v>651</v>
      </c>
    </row>
    <row r="98" spans="1:50">
      <c r="A98" s="342" t="s">
        <v>652</v>
      </c>
      <c r="B98" s="342" t="s">
        <v>295</v>
      </c>
      <c r="C98" s="342">
        <v>25</v>
      </c>
      <c r="D98" s="342" t="s">
        <v>172</v>
      </c>
      <c r="E98" s="342" t="s">
        <v>23</v>
      </c>
      <c r="F98" s="342">
        <v>7.5999999999999998E-2</v>
      </c>
      <c r="H98" s="342">
        <v>10262</v>
      </c>
      <c r="I98" s="342">
        <v>0</v>
      </c>
      <c r="O98" s="342">
        <v>188.33</v>
      </c>
      <c r="P98" s="342">
        <v>186.92599999999999</v>
      </c>
      <c r="S98" s="342" t="s">
        <v>297</v>
      </c>
      <c r="T98" s="342">
        <v>0</v>
      </c>
      <c r="U98" s="342" t="s">
        <v>298</v>
      </c>
      <c r="V98" s="342" t="s">
        <v>299</v>
      </c>
      <c r="X98" s="342" t="s">
        <v>299</v>
      </c>
      <c r="Y98" s="342">
        <v>2</v>
      </c>
      <c r="Z98" s="342">
        <v>53.5</v>
      </c>
      <c r="AA98" s="342">
        <v>78.599999999999994</v>
      </c>
      <c r="AB98" s="342">
        <v>25.2</v>
      </c>
      <c r="AC98" s="342">
        <v>1.4039999999999999</v>
      </c>
      <c r="AG98" s="342">
        <v>7005</v>
      </c>
      <c r="AK98" s="342" t="s">
        <v>528</v>
      </c>
      <c r="AL98" s="342" t="s">
        <v>653</v>
      </c>
      <c r="AM98" s="342" t="s">
        <v>654</v>
      </c>
      <c r="AN98" s="342">
        <v>5014</v>
      </c>
      <c r="AT98" s="342">
        <v>1</v>
      </c>
      <c r="AU98" s="342">
        <v>0.68294999999999995</v>
      </c>
      <c r="AX98" s="342" t="s">
        <v>651</v>
      </c>
    </row>
    <row r="99" spans="1:50">
      <c r="A99" s="342" t="s">
        <v>655</v>
      </c>
      <c r="B99" s="342" t="s">
        <v>295</v>
      </c>
      <c r="C99" s="342">
        <v>25</v>
      </c>
      <c r="D99" s="342" t="s">
        <v>172</v>
      </c>
      <c r="E99" s="342" t="s">
        <v>23</v>
      </c>
      <c r="F99" s="342">
        <v>7.5999999999999998E-2</v>
      </c>
      <c r="J99" s="342">
        <v>6439</v>
      </c>
      <c r="K99" s="342">
        <v>-10.395</v>
      </c>
      <c r="O99" s="342">
        <v>183.67</v>
      </c>
      <c r="Q99" s="342">
        <v>180.79400000000001</v>
      </c>
      <c r="S99" s="342" t="s">
        <v>314</v>
      </c>
      <c r="T99" s="342">
        <v>89</v>
      </c>
      <c r="U99" s="342" t="s">
        <v>298</v>
      </c>
      <c r="V99" s="342" t="s">
        <v>299</v>
      </c>
      <c r="X99" s="342" t="s">
        <v>299</v>
      </c>
      <c r="Y99" s="342">
        <v>3</v>
      </c>
      <c r="Z99" s="342">
        <v>437.8</v>
      </c>
      <c r="AA99" s="342">
        <v>473</v>
      </c>
      <c r="AB99" s="342">
        <v>35.200000000000003</v>
      </c>
      <c r="AD99" s="342">
        <v>2.1219999999999999</v>
      </c>
      <c r="AE99" s="342">
        <v>0.754</v>
      </c>
      <c r="AH99" s="342">
        <v>7551</v>
      </c>
      <c r="AI99" s="342">
        <v>8950</v>
      </c>
      <c r="AO99" s="342" t="s">
        <v>591</v>
      </c>
      <c r="AP99" s="342" t="s">
        <v>386</v>
      </c>
      <c r="AQ99" s="342" t="s">
        <v>656</v>
      </c>
      <c r="AT99" s="342">
        <v>0</v>
      </c>
      <c r="AV99" s="342">
        <v>1.1736181999999999</v>
      </c>
      <c r="AX99" s="342" t="s">
        <v>651</v>
      </c>
    </row>
    <row r="100" spans="1:50">
      <c r="A100" s="342" t="s">
        <v>657</v>
      </c>
      <c r="B100" s="342" t="s">
        <v>295</v>
      </c>
      <c r="C100" s="342">
        <v>25</v>
      </c>
      <c r="D100" s="342" t="s">
        <v>172</v>
      </c>
      <c r="E100" s="342" t="s">
        <v>23</v>
      </c>
      <c r="F100" s="342">
        <v>7.5999999999999998E-2</v>
      </c>
      <c r="J100" s="342">
        <v>6434</v>
      </c>
      <c r="K100" s="342">
        <v>-11.5</v>
      </c>
      <c r="O100" s="342">
        <v>183.64599999999999</v>
      </c>
      <c r="Q100" s="342">
        <v>180.774</v>
      </c>
      <c r="S100" s="342" t="s">
        <v>314</v>
      </c>
      <c r="T100" s="342">
        <v>89</v>
      </c>
      <c r="U100" s="342" t="s">
        <v>298</v>
      </c>
      <c r="V100" s="342" t="s">
        <v>299</v>
      </c>
      <c r="X100" s="342" t="s">
        <v>299</v>
      </c>
      <c r="Y100" s="342">
        <v>4</v>
      </c>
      <c r="Z100" s="342">
        <v>488.1</v>
      </c>
      <c r="AA100" s="342">
        <v>523.29999999999995</v>
      </c>
      <c r="AB100" s="342">
        <v>35.200000000000003</v>
      </c>
      <c r="AD100" s="342">
        <v>2.1190000000000002</v>
      </c>
      <c r="AE100" s="342">
        <v>0.753</v>
      </c>
      <c r="AH100" s="342">
        <v>7541</v>
      </c>
      <c r="AI100" s="342">
        <v>8936</v>
      </c>
      <c r="AO100" s="342" t="s">
        <v>614</v>
      </c>
      <c r="AP100" s="342" t="s">
        <v>359</v>
      </c>
      <c r="AQ100" s="342" t="s">
        <v>658</v>
      </c>
      <c r="AT100" s="342">
        <v>1</v>
      </c>
      <c r="AV100" s="342">
        <v>1.1723433000000001</v>
      </c>
      <c r="AX100" s="342" t="s">
        <v>651</v>
      </c>
    </row>
    <row r="101" spans="1:50">
      <c r="A101" s="342" t="s">
        <v>659</v>
      </c>
      <c r="B101" s="342" t="s">
        <v>295</v>
      </c>
      <c r="C101" s="342">
        <v>26</v>
      </c>
      <c r="D101" s="342" t="s">
        <v>172</v>
      </c>
      <c r="E101" s="342" t="s">
        <v>23</v>
      </c>
      <c r="F101" s="342">
        <v>7.5999999999999998E-2</v>
      </c>
      <c r="L101" s="342">
        <v>22529</v>
      </c>
      <c r="M101" s="342">
        <v>9.6</v>
      </c>
      <c r="O101" s="342">
        <v>131.10599999999999</v>
      </c>
      <c r="R101" s="342">
        <v>124.848</v>
      </c>
      <c r="S101" s="342" t="s">
        <v>327</v>
      </c>
      <c r="T101" s="342">
        <v>0</v>
      </c>
      <c r="U101" s="342" t="s">
        <v>328</v>
      </c>
      <c r="V101" s="342" t="s">
        <v>329</v>
      </c>
      <c r="X101" s="342" t="s">
        <v>331</v>
      </c>
      <c r="Y101" s="342">
        <v>1</v>
      </c>
      <c r="Z101" s="342">
        <v>29.5</v>
      </c>
      <c r="AA101" s="342">
        <v>83</v>
      </c>
      <c r="AB101" s="342">
        <v>53.5</v>
      </c>
      <c r="AF101" s="342">
        <v>6.258</v>
      </c>
      <c r="AJ101" s="342">
        <v>4497</v>
      </c>
      <c r="AR101" s="342" t="s">
        <v>660</v>
      </c>
      <c r="AS101" s="342" t="s">
        <v>661</v>
      </c>
      <c r="AT101" s="342">
        <v>1</v>
      </c>
      <c r="AW101" s="342">
        <v>5.0123968999999997</v>
      </c>
      <c r="AX101" s="342" t="s">
        <v>662</v>
      </c>
    </row>
    <row r="102" spans="1:50">
      <c r="A102" s="342" t="s">
        <v>663</v>
      </c>
      <c r="B102" s="342" t="s">
        <v>295</v>
      </c>
      <c r="C102" s="342">
        <v>26</v>
      </c>
      <c r="D102" s="342" t="s">
        <v>172</v>
      </c>
      <c r="E102" s="342" t="s">
        <v>23</v>
      </c>
      <c r="F102" s="342">
        <v>7.5999999999999998E-2</v>
      </c>
      <c r="G102" s="342" t="s">
        <v>492</v>
      </c>
      <c r="L102" s="342">
        <v>5180</v>
      </c>
      <c r="M102" s="342">
        <v>10.356</v>
      </c>
      <c r="O102" s="342">
        <v>8.6359999999999992</v>
      </c>
      <c r="R102" s="342">
        <v>8.2240000000000002</v>
      </c>
      <c r="S102" s="342" t="s">
        <v>327</v>
      </c>
      <c r="T102" s="342">
        <v>0</v>
      </c>
      <c r="U102" s="342" t="s">
        <v>328</v>
      </c>
      <c r="V102" s="342" t="s">
        <v>329</v>
      </c>
      <c r="X102" s="342" t="s">
        <v>331</v>
      </c>
      <c r="Y102" s="342">
        <v>2</v>
      </c>
      <c r="Z102" s="342">
        <v>232.2</v>
      </c>
      <c r="AA102" s="342">
        <v>262.7</v>
      </c>
      <c r="AB102" s="342">
        <v>30.5</v>
      </c>
      <c r="AF102" s="342">
        <v>0.41199999999999998</v>
      </c>
      <c r="AJ102" s="342">
        <v>1038</v>
      </c>
      <c r="AR102" s="342" t="s">
        <v>664</v>
      </c>
      <c r="AS102" s="342" t="s">
        <v>665</v>
      </c>
      <c r="AT102" s="342">
        <v>0</v>
      </c>
      <c r="AW102" s="342">
        <v>5.0158392999999997</v>
      </c>
      <c r="AX102" s="342" t="s">
        <v>662</v>
      </c>
    </row>
    <row r="103" spans="1:50">
      <c r="A103" s="342" t="s">
        <v>666</v>
      </c>
      <c r="B103" s="342" t="s">
        <v>295</v>
      </c>
      <c r="C103" s="342">
        <v>26</v>
      </c>
      <c r="D103" s="342" t="s">
        <v>172</v>
      </c>
      <c r="E103" s="342" t="s">
        <v>23</v>
      </c>
      <c r="F103" s="342">
        <v>7.5999999999999998E-2</v>
      </c>
      <c r="L103" s="342">
        <v>22381</v>
      </c>
      <c r="M103" s="342">
        <v>9.8510000000000009</v>
      </c>
      <c r="O103" s="342">
        <v>128.35300000000001</v>
      </c>
      <c r="R103" s="342">
        <v>122.22499999999999</v>
      </c>
      <c r="S103" s="342" t="s">
        <v>327</v>
      </c>
      <c r="T103" s="342">
        <v>0</v>
      </c>
      <c r="U103" s="342" t="s">
        <v>328</v>
      </c>
      <c r="V103" s="342" t="s">
        <v>329</v>
      </c>
      <c r="X103" s="342" t="s">
        <v>331</v>
      </c>
      <c r="Y103" s="342">
        <v>3</v>
      </c>
      <c r="Z103" s="342">
        <v>412.8</v>
      </c>
      <c r="AA103" s="342">
        <v>464.8</v>
      </c>
      <c r="AB103" s="342">
        <v>52</v>
      </c>
      <c r="AF103" s="342">
        <v>6.1280000000000001</v>
      </c>
      <c r="AJ103" s="342">
        <v>4466</v>
      </c>
      <c r="AR103" s="342" t="s">
        <v>667</v>
      </c>
      <c r="AS103" s="342" t="s">
        <v>668</v>
      </c>
      <c r="AT103" s="342">
        <v>0</v>
      </c>
      <c r="AW103" s="342">
        <v>5.0135401999999996</v>
      </c>
      <c r="AX103" s="342" t="s">
        <v>662</v>
      </c>
    </row>
    <row r="104" spans="1:50">
      <c r="A104" s="342" t="s">
        <v>669</v>
      </c>
      <c r="B104" s="342" t="s">
        <v>295</v>
      </c>
      <c r="C104" s="342">
        <v>27</v>
      </c>
      <c r="D104" s="342" t="s">
        <v>173</v>
      </c>
      <c r="E104" s="342" t="s">
        <v>23</v>
      </c>
      <c r="F104" s="342">
        <v>0.151</v>
      </c>
      <c r="H104" s="342">
        <v>10227</v>
      </c>
      <c r="I104" s="342">
        <v>0.45700000000000002</v>
      </c>
      <c r="O104" s="342">
        <v>187.16300000000001</v>
      </c>
      <c r="P104" s="342">
        <v>185.767</v>
      </c>
      <c r="S104" s="342" t="s">
        <v>297</v>
      </c>
      <c r="T104" s="342">
        <v>0</v>
      </c>
      <c r="U104" s="342" t="s">
        <v>298</v>
      </c>
      <c r="V104" s="342" t="s">
        <v>299</v>
      </c>
      <c r="X104" s="342" t="s">
        <v>299</v>
      </c>
      <c r="Y104" s="342">
        <v>1</v>
      </c>
      <c r="Z104" s="342">
        <v>13.2</v>
      </c>
      <c r="AA104" s="342">
        <v>38.4</v>
      </c>
      <c r="AB104" s="342">
        <v>25.2</v>
      </c>
      <c r="AC104" s="342">
        <v>1.3959999999999999</v>
      </c>
      <c r="AG104" s="342">
        <v>6987</v>
      </c>
      <c r="AK104" s="342" t="s">
        <v>670</v>
      </c>
      <c r="AL104" s="342" t="s">
        <v>671</v>
      </c>
      <c r="AM104" s="342" t="s">
        <v>672</v>
      </c>
      <c r="AN104" s="342">
        <v>5153</v>
      </c>
      <c r="AT104" s="342">
        <v>0</v>
      </c>
      <c r="AU104" s="342">
        <v>0.68326710000000002</v>
      </c>
      <c r="AX104" s="342" t="s">
        <v>673</v>
      </c>
    </row>
    <row r="105" spans="1:50">
      <c r="A105" s="342" t="s">
        <v>674</v>
      </c>
      <c r="B105" s="342" t="s">
        <v>295</v>
      </c>
      <c r="C105" s="342">
        <v>27</v>
      </c>
      <c r="D105" s="342" t="s">
        <v>173</v>
      </c>
      <c r="E105" s="342" t="s">
        <v>23</v>
      </c>
      <c r="F105" s="342">
        <v>0.151</v>
      </c>
      <c r="H105" s="342">
        <v>10244</v>
      </c>
      <c r="I105" s="342">
        <v>0</v>
      </c>
      <c r="O105" s="342">
        <v>188.15100000000001</v>
      </c>
      <c r="P105" s="342">
        <v>186.74799999999999</v>
      </c>
      <c r="S105" s="342" t="s">
        <v>297</v>
      </c>
      <c r="T105" s="342">
        <v>0</v>
      </c>
      <c r="U105" s="342" t="s">
        <v>298</v>
      </c>
      <c r="V105" s="342" t="s">
        <v>299</v>
      </c>
      <c r="X105" s="342" t="s">
        <v>299</v>
      </c>
      <c r="Y105" s="342">
        <v>2</v>
      </c>
      <c r="Z105" s="342">
        <v>53.5</v>
      </c>
      <c r="AA105" s="342">
        <v>78.599999999999994</v>
      </c>
      <c r="AB105" s="342">
        <v>25.2</v>
      </c>
      <c r="AC105" s="342">
        <v>1.403</v>
      </c>
      <c r="AG105" s="342">
        <v>6992</v>
      </c>
      <c r="AK105" s="342" t="s">
        <v>675</v>
      </c>
      <c r="AL105" s="342" t="s">
        <v>676</v>
      </c>
      <c r="AM105" s="342" t="s">
        <v>677</v>
      </c>
      <c r="AN105" s="342">
        <v>5016</v>
      </c>
      <c r="AT105" s="342">
        <v>1</v>
      </c>
      <c r="AU105" s="342">
        <v>0.68295479999999997</v>
      </c>
      <c r="AX105" s="342" t="s">
        <v>673</v>
      </c>
    </row>
    <row r="106" spans="1:50">
      <c r="A106" s="342" t="s">
        <v>678</v>
      </c>
      <c r="B106" s="342" t="s">
        <v>295</v>
      </c>
      <c r="C106" s="342">
        <v>27</v>
      </c>
      <c r="D106" s="342" t="s">
        <v>173</v>
      </c>
      <c r="E106" s="342" t="s">
        <v>23</v>
      </c>
      <c r="F106" s="342">
        <v>0.151</v>
      </c>
      <c r="J106" s="342">
        <v>6471</v>
      </c>
      <c r="K106" s="342">
        <v>-10.406000000000001</v>
      </c>
      <c r="O106" s="342">
        <v>183.8</v>
      </c>
      <c r="Q106" s="342">
        <v>180.922</v>
      </c>
      <c r="S106" s="342" t="s">
        <v>314</v>
      </c>
      <c r="T106" s="342">
        <v>89</v>
      </c>
      <c r="U106" s="342" t="s">
        <v>298</v>
      </c>
      <c r="V106" s="342" t="s">
        <v>299</v>
      </c>
      <c r="X106" s="342" t="s">
        <v>299</v>
      </c>
      <c r="Y106" s="342">
        <v>3</v>
      </c>
      <c r="Z106" s="342">
        <v>437.8</v>
      </c>
      <c r="AA106" s="342">
        <v>473</v>
      </c>
      <c r="AB106" s="342">
        <v>35.200000000000003</v>
      </c>
      <c r="AD106" s="342">
        <v>2.1230000000000002</v>
      </c>
      <c r="AE106" s="342">
        <v>0.755</v>
      </c>
      <c r="AH106" s="342">
        <v>7589</v>
      </c>
      <c r="AI106" s="342">
        <v>8995</v>
      </c>
      <c r="AO106" s="342" t="s">
        <v>591</v>
      </c>
      <c r="AP106" s="342" t="s">
        <v>386</v>
      </c>
      <c r="AQ106" s="342" t="s">
        <v>592</v>
      </c>
      <c r="AT106" s="342">
        <v>0</v>
      </c>
      <c r="AV106" s="342">
        <v>1.1736013999999999</v>
      </c>
      <c r="AX106" s="342" t="s">
        <v>673</v>
      </c>
    </row>
    <row r="107" spans="1:50">
      <c r="A107" s="342" t="s">
        <v>679</v>
      </c>
      <c r="B107" s="342" t="s">
        <v>295</v>
      </c>
      <c r="C107" s="342">
        <v>27</v>
      </c>
      <c r="D107" s="342" t="s">
        <v>173</v>
      </c>
      <c r="E107" s="342" t="s">
        <v>23</v>
      </c>
      <c r="F107" s="342">
        <v>0.151</v>
      </c>
      <c r="J107" s="342">
        <v>6447</v>
      </c>
      <c r="K107" s="342">
        <v>-11.5</v>
      </c>
      <c r="O107" s="342">
        <v>184.19200000000001</v>
      </c>
      <c r="Q107" s="342">
        <v>181.31100000000001</v>
      </c>
      <c r="S107" s="342" t="s">
        <v>314</v>
      </c>
      <c r="T107" s="342">
        <v>89</v>
      </c>
      <c r="U107" s="342" t="s">
        <v>298</v>
      </c>
      <c r="V107" s="342" t="s">
        <v>299</v>
      </c>
      <c r="X107" s="342" t="s">
        <v>299</v>
      </c>
      <c r="Y107" s="342">
        <v>4</v>
      </c>
      <c r="Z107" s="342">
        <v>488.1</v>
      </c>
      <c r="AA107" s="342">
        <v>523.29999999999995</v>
      </c>
      <c r="AB107" s="342">
        <v>35.200000000000003</v>
      </c>
      <c r="AD107" s="342">
        <v>2.1259999999999999</v>
      </c>
      <c r="AE107" s="342">
        <v>0.75600000000000001</v>
      </c>
      <c r="AH107" s="342">
        <v>7556</v>
      </c>
      <c r="AI107" s="342">
        <v>8954</v>
      </c>
      <c r="AO107" s="342" t="s">
        <v>614</v>
      </c>
      <c r="AP107" s="342" t="s">
        <v>514</v>
      </c>
      <c r="AQ107" s="342" t="s">
        <v>658</v>
      </c>
      <c r="AT107" s="342">
        <v>1</v>
      </c>
      <c r="AV107" s="342">
        <v>1.1723401</v>
      </c>
      <c r="AX107" s="342" t="s">
        <v>673</v>
      </c>
    </row>
    <row r="108" spans="1:50">
      <c r="A108" s="342" t="s">
        <v>680</v>
      </c>
      <c r="B108" s="342" t="s">
        <v>295</v>
      </c>
      <c r="C108" s="342">
        <v>28</v>
      </c>
      <c r="D108" s="342" t="s">
        <v>173</v>
      </c>
      <c r="E108" s="342" t="s">
        <v>23</v>
      </c>
      <c r="F108" s="342">
        <v>0.151</v>
      </c>
      <c r="L108" s="342">
        <v>22586</v>
      </c>
      <c r="M108" s="342">
        <v>9.6</v>
      </c>
      <c r="O108" s="342">
        <v>131.31</v>
      </c>
      <c r="R108" s="342">
        <v>125.039</v>
      </c>
      <c r="S108" s="342" t="s">
        <v>327</v>
      </c>
      <c r="T108" s="342">
        <v>0</v>
      </c>
      <c r="U108" s="342" t="s">
        <v>328</v>
      </c>
      <c r="V108" s="342" t="s">
        <v>681</v>
      </c>
      <c r="X108" s="342" t="s">
        <v>682</v>
      </c>
      <c r="Y108" s="342">
        <v>1</v>
      </c>
      <c r="Z108" s="342">
        <v>29.5</v>
      </c>
      <c r="AA108" s="342">
        <v>83.4</v>
      </c>
      <c r="AB108" s="342">
        <v>53.9</v>
      </c>
      <c r="AF108" s="342">
        <v>6.27</v>
      </c>
      <c r="AJ108" s="342">
        <v>4507</v>
      </c>
      <c r="AR108" s="342" t="s">
        <v>683</v>
      </c>
      <c r="AS108" s="342" t="s">
        <v>684</v>
      </c>
      <c r="AT108" s="342">
        <v>1</v>
      </c>
      <c r="AW108" s="342">
        <v>5.0146591000000003</v>
      </c>
      <c r="AX108" s="342" t="s">
        <v>685</v>
      </c>
    </row>
    <row r="109" spans="1:50">
      <c r="A109" s="342" t="s">
        <v>686</v>
      </c>
      <c r="B109" s="342" t="s">
        <v>295</v>
      </c>
      <c r="C109" s="342">
        <v>28</v>
      </c>
      <c r="D109" s="342" t="s">
        <v>173</v>
      </c>
      <c r="E109" s="342" t="s">
        <v>23</v>
      </c>
      <c r="F109" s="342">
        <v>0.151</v>
      </c>
      <c r="G109" s="342" t="s">
        <v>492</v>
      </c>
      <c r="L109" s="342">
        <v>10430</v>
      </c>
      <c r="M109" s="342">
        <v>9.26</v>
      </c>
      <c r="O109" s="342">
        <v>16.687000000000001</v>
      </c>
      <c r="R109" s="342">
        <v>15.89</v>
      </c>
      <c r="S109" s="342" t="s">
        <v>327</v>
      </c>
      <c r="T109" s="342">
        <v>0</v>
      </c>
      <c r="U109" s="342" t="s">
        <v>328</v>
      </c>
      <c r="V109" s="342" t="s">
        <v>681</v>
      </c>
      <c r="X109" s="342" t="s">
        <v>682</v>
      </c>
      <c r="Y109" s="342">
        <v>2</v>
      </c>
      <c r="Z109" s="342">
        <v>231.6</v>
      </c>
      <c r="AA109" s="342">
        <v>265</v>
      </c>
      <c r="AB109" s="342">
        <v>33.4</v>
      </c>
      <c r="AF109" s="342">
        <v>0.79700000000000004</v>
      </c>
      <c r="AJ109" s="342">
        <v>2091</v>
      </c>
      <c r="AR109" s="342" t="s">
        <v>687</v>
      </c>
      <c r="AS109" s="342" t="s">
        <v>688</v>
      </c>
      <c r="AT109" s="342">
        <v>0</v>
      </c>
      <c r="AW109" s="342">
        <v>5.0131091999999997</v>
      </c>
      <c r="AX109" s="342" t="s">
        <v>685</v>
      </c>
    </row>
    <row r="110" spans="1:50">
      <c r="A110" s="342" t="s">
        <v>689</v>
      </c>
      <c r="B110" s="342" t="s">
        <v>295</v>
      </c>
      <c r="C110" s="342">
        <v>28</v>
      </c>
      <c r="D110" s="342" t="s">
        <v>173</v>
      </c>
      <c r="E110" s="342" t="s">
        <v>23</v>
      </c>
      <c r="F110" s="342">
        <v>0.151</v>
      </c>
      <c r="L110" s="342">
        <v>22486</v>
      </c>
      <c r="M110" s="342">
        <v>9.8030000000000008</v>
      </c>
      <c r="O110" s="342">
        <v>128.74799999999999</v>
      </c>
      <c r="R110" s="342">
        <v>122.599</v>
      </c>
      <c r="S110" s="342" t="s">
        <v>327</v>
      </c>
      <c r="T110" s="342">
        <v>0</v>
      </c>
      <c r="U110" s="342" t="s">
        <v>328</v>
      </c>
      <c r="V110" s="342" t="s">
        <v>681</v>
      </c>
      <c r="X110" s="342" t="s">
        <v>682</v>
      </c>
      <c r="Y110" s="342">
        <v>3</v>
      </c>
      <c r="Z110" s="342">
        <v>412.8</v>
      </c>
      <c r="AA110" s="342">
        <v>464.8</v>
      </c>
      <c r="AB110" s="342">
        <v>52</v>
      </c>
      <c r="AF110" s="342">
        <v>6.149</v>
      </c>
      <c r="AJ110" s="342">
        <v>4485</v>
      </c>
      <c r="AR110" s="342" t="s">
        <v>690</v>
      </c>
      <c r="AS110" s="342" t="s">
        <v>691</v>
      </c>
      <c r="AT110" s="342">
        <v>0</v>
      </c>
      <c r="AW110" s="342">
        <v>5.0155852999999997</v>
      </c>
      <c r="AX110" s="342" t="s">
        <v>685</v>
      </c>
    </row>
    <row r="111" spans="1:50">
      <c r="A111" s="342" t="s">
        <v>692</v>
      </c>
      <c r="B111" s="342" t="s">
        <v>295</v>
      </c>
      <c r="C111" s="342">
        <v>29</v>
      </c>
      <c r="D111" s="342" t="s">
        <v>693</v>
      </c>
      <c r="E111" s="342" t="s">
        <v>176</v>
      </c>
      <c r="F111" s="342">
        <v>0.755</v>
      </c>
      <c r="H111" s="342">
        <v>10255</v>
      </c>
      <c r="I111" s="342">
        <v>0.45</v>
      </c>
      <c r="O111" s="342">
        <v>187.72499999999999</v>
      </c>
      <c r="P111" s="342">
        <v>186.32400000000001</v>
      </c>
      <c r="S111" s="342" t="s">
        <v>297</v>
      </c>
      <c r="T111" s="342">
        <v>0</v>
      </c>
      <c r="U111" s="342" t="s">
        <v>298</v>
      </c>
      <c r="V111" s="342" t="s">
        <v>299</v>
      </c>
      <c r="X111" s="342" t="s">
        <v>299</v>
      </c>
      <c r="Y111" s="342">
        <v>1</v>
      </c>
      <c r="Z111" s="342">
        <v>13.2</v>
      </c>
      <c r="AA111" s="342">
        <v>38.4</v>
      </c>
      <c r="AB111" s="342">
        <v>25.2</v>
      </c>
      <c r="AC111" s="342">
        <v>1.4</v>
      </c>
      <c r="AG111" s="342">
        <v>7005</v>
      </c>
      <c r="AK111" s="342" t="s">
        <v>694</v>
      </c>
      <c r="AL111" s="342" t="s">
        <v>642</v>
      </c>
      <c r="AM111" s="342" t="s">
        <v>695</v>
      </c>
      <c r="AN111" s="342">
        <v>5178</v>
      </c>
      <c r="AT111" s="342">
        <v>0</v>
      </c>
      <c r="AU111" s="342">
        <v>0.68328239999999996</v>
      </c>
      <c r="AX111" s="342" t="s">
        <v>696</v>
      </c>
    </row>
    <row r="112" spans="1:50">
      <c r="A112" s="342" t="s">
        <v>697</v>
      </c>
      <c r="B112" s="342" t="s">
        <v>295</v>
      </c>
      <c r="C112" s="342">
        <v>29</v>
      </c>
      <c r="D112" s="342" t="s">
        <v>693</v>
      </c>
      <c r="E112" s="342" t="s">
        <v>176</v>
      </c>
      <c r="F112" s="342">
        <v>0.755</v>
      </c>
      <c r="H112" s="342">
        <v>10259</v>
      </c>
      <c r="I112" s="342">
        <v>0</v>
      </c>
      <c r="O112" s="342">
        <v>188.23</v>
      </c>
      <c r="P112" s="342">
        <v>186.827</v>
      </c>
      <c r="S112" s="342" t="s">
        <v>297</v>
      </c>
      <c r="T112" s="342">
        <v>0</v>
      </c>
      <c r="U112" s="342" t="s">
        <v>298</v>
      </c>
      <c r="V112" s="342" t="s">
        <v>299</v>
      </c>
      <c r="X112" s="342" t="s">
        <v>299</v>
      </c>
      <c r="Y112" s="342">
        <v>2</v>
      </c>
      <c r="Z112" s="342">
        <v>53.5</v>
      </c>
      <c r="AA112" s="342">
        <v>78.599999999999994</v>
      </c>
      <c r="AB112" s="342">
        <v>25.2</v>
      </c>
      <c r="AC112" s="342">
        <v>1.4039999999999999</v>
      </c>
      <c r="AG112" s="342">
        <v>7004</v>
      </c>
      <c r="AK112" s="342" t="s">
        <v>557</v>
      </c>
      <c r="AL112" s="342" t="s">
        <v>698</v>
      </c>
      <c r="AM112" s="342" t="s">
        <v>699</v>
      </c>
      <c r="AN112" s="342">
        <v>5035</v>
      </c>
      <c r="AT112" s="342">
        <v>1</v>
      </c>
      <c r="AU112" s="342">
        <v>0.68297509999999995</v>
      </c>
      <c r="AX112" s="342" t="s">
        <v>696</v>
      </c>
    </row>
    <row r="113" spans="1:50">
      <c r="A113" s="342" t="s">
        <v>700</v>
      </c>
      <c r="B113" s="342" t="s">
        <v>295</v>
      </c>
      <c r="C113" s="342">
        <v>29</v>
      </c>
      <c r="D113" s="342" t="s">
        <v>693</v>
      </c>
      <c r="E113" s="342" t="s">
        <v>176</v>
      </c>
      <c r="F113" s="342">
        <v>0.755</v>
      </c>
      <c r="G113" s="342" t="s">
        <v>310</v>
      </c>
      <c r="H113" s="342">
        <v>1654</v>
      </c>
      <c r="I113" s="342">
        <v>8.7159999999999993</v>
      </c>
      <c r="N113" s="342">
        <v>8.0443213999999994</v>
      </c>
      <c r="O113" s="342">
        <v>35.569000000000003</v>
      </c>
      <c r="P113" s="342">
        <v>35.302</v>
      </c>
      <c r="S113" s="342" t="s">
        <v>297</v>
      </c>
      <c r="T113" s="342">
        <v>0</v>
      </c>
      <c r="U113" s="342" t="s">
        <v>298</v>
      </c>
      <c r="V113" s="342" t="s">
        <v>299</v>
      </c>
      <c r="X113" s="342" t="s">
        <v>299</v>
      </c>
      <c r="Y113" s="342">
        <v>3</v>
      </c>
      <c r="Z113" s="342">
        <v>84.9</v>
      </c>
      <c r="AA113" s="342">
        <v>149.1</v>
      </c>
      <c r="AB113" s="342">
        <v>64.2</v>
      </c>
      <c r="AC113" s="342">
        <v>0.26800000000000002</v>
      </c>
      <c r="AG113" s="342">
        <v>1140</v>
      </c>
      <c r="AK113" s="342" t="s">
        <v>701</v>
      </c>
      <c r="AL113" s="342" t="s">
        <v>702</v>
      </c>
      <c r="AM113" s="342" t="s">
        <v>703</v>
      </c>
      <c r="AN113" s="342">
        <v>16638</v>
      </c>
      <c r="AT113" s="342">
        <v>0</v>
      </c>
      <c r="AU113" s="342">
        <v>0.68892790000000004</v>
      </c>
      <c r="AX113" s="342" t="s">
        <v>696</v>
      </c>
    </row>
    <row r="114" spans="1:50">
      <c r="A114" s="342" t="s">
        <v>704</v>
      </c>
      <c r="B114" s="342" t="s">
        <v>295</v>
      </c>
      <c r="C114" s="342">
        <v>29</v>
      </c>
      <c r="D114" s="342" t="s">
        <v>693</v>
      </c>
      <c r="E114" s="342" t="s">
        <v>176</v>
      </c>
      <c r="F114" s="342">
        <v>0.755</v>
      </c>
      <c r="G114" s="342" t="s">
        <v>313</v>
      </c>
      <c r="J114" s="342">
        <v>5991</v>
      </c>
      <c r="K114" s="342">
        <v>13.772</v>
      </c>
      <c r="N114" s="342">
        <v>74.500170800000006</v>
      </c>
      <c r="O114" s="342">
        <v>175.84399999999999</v>
      </c>
      <c r="Q114" s="342">
        <v>173.03899999999999</v>
      </c>
      <c r="S114" s="342" t="s">
        <v>314</v>
      </c>
      <c r="T114" s="342">
        <v>89</v>
      </c>
      <c r="U114" s="342" t="s">
        <v>298</v>
      </c>
      <c r="V114" s="342" t="s">
        <v>299</v>
      </c>
      <c r="X114" s="342" t="s">
        <v>299</v>
      </c>
      <c r="Y114" s="342">
        <v>4</v>
      </c>
      <c r="Z114" s="342">
        <v>208.2</v>
      </c>
      <c r="AA114" s="342">
        <v>303.8</v>
      </c>
      <c r="AB114" s="342">
        <v>95.6</v>
      </c>
      <c r="AD114" s="342">
        <v>2.077</v>
      </c>
      <c r="AE114" s="342">
        <v>0.72899999999999998</v>
      </c>
      <c r="AH114" s="342">
        <v>7270</v>
      </c>
      <c r="AI114" s="342">
        <v>8423</v>
      </c>
      <c r="AO114" s="342" t="s">
        <v>568</v>
      </c>
      <c r="AP114" s="342" t="s">
        <v>395</v>
      </c>
      <c r="AQ114" s="342" t="s">
        <v>705</v>
      </c>
      <c r="AT114" s="342">
        <v>0</v>
      </c>
      <c r="AV114" s="342">
        <v>1.2002332</v>
      </c>
      <c r="AX114" s="342" t="s">
        <v>696</v>
      </c>
    </row>
    <row r="115" spans="1:50">
      <c r="A115" s="342" t="s">
        <v>706</v>
      </c>
      <c r="B115" s="342" t="s">
        <v>295</v>
      </c>
      <c r="C115" s="342">
        <v>29</v>
      </c>
      <c r="D115" s="342" t="s">
        <v>693</v>
      </c>
      <c r="E115" s="342" t="s">
        <v>176</v>
      </c>
      <c r="F115" s="342">
        <v>0.755</v>
      </c>
      <c r="J115" s="342">
        <v>6458</v>
      </c>
      <c r="K115" s="342">
        <v>-10.885</v>
      </c>
      <c r="O115" s="342">
        <v>184.233</v>
      </c>
      <c r="Q115" s="342">
        <v>181.35</v>
      </c>
      <c r="S115" s="342" t="s">
        <v>314</v>
      </c>
      <c r="T115" s="342">
        <v>89</v>
      </c>
      <c r="U115" s="342" t="s">
        <v>298</v>
      </c>
      <c r="V115" s="342" t="s">
        <v>299</v>
      </c>
      <c r="X115" s="342" t="s">
        <v>299</v>
      </c>
      <c r="Y115" s="342">
        <v>5</v>
      </c>
      <c r="Z115" s="342">
        <v>437.8</v>
      </c>
      <c r="AA115" s="342">
        <v>473</v>
      </c>
      <c r="AB115" s="342">
        <v>35.200000000000003</v>
      </c>
      <c r="AD115" s="342">
        <v>2.1269999999999998</v>
      </c>
      <c r="AE115" s="342">
        <v>0.75600000000000001</v>
      </c>
      <c r="AH115" s="342">
        <v>7569</v>
      </c>
      <c r="AI115" s="342">
        <v>8970</v>
      </c>
      <c r="AO115" s="342" t="s">
        <v>323</v>
      </c>
      <c r="AP115" s="342" t="s">
        <v>573</v>
      </c>
      <c r="AQ115" s="342" t="s">
        <v>707</v>
      </c>
      <c r="AT115" s="342">
        <v>0</v>
      </c>
      <c r="AV115" s="342">
        <v>1.1726076999999999</v>
      </c>
      <c r="AX115" s="342" t="s">
        <v>696</v>
      </c>
    </row>
    <row r="116" spans="1:50">
      <c r="A116" s="342" t="s">
        <v>708</v>
      </c>
      <c r="B116" s="342" t="s">
        <v>295</v>
      </c>
      <c r="C116" s="342">
        <v>29</v>
      </c>
      <c r="D116" s="342" t="s">
        <v>693</v>
      </c>
      <c r="E116" s="342" t="s">
        <v>176</v>
      </c>
      <c r="F116" s="342">
        <v>0.755</v>
      </c>
      <c r="J116" s="342">
        <v>6447</v>
      </c>
      <c r="K116" s="342">
        <v>-11.5</v>
      </c>
      <c r="O116" s="342">
        <v>184.34</v>
      </c>
      <c r="Q116" s="342">
        <v>181.45699999999999</v>
      </c>
      <c r="S116" s="342" t="s">
        <v>314</v>
      </c>
      <c r="T116" s="342">
        <v>89</v>
      </c>
      <c r="U116" s="342" t="s">
        <v>298</v>
      </c>
      <c r="V116" s="342" t="s">
        <v>299</v>
      </c>
      <c r="X116" s="342" t="s">
        <v>299</v>
      </c>
      <c r="Y116" s="342">
        <v>6</v>
      </c>
      <c r="Z116" s="342">
        <v>488.1</v>
      </c>
      <c r="AA116" s="342">
        <v>523.29999999999995</v>
      </c>
      <c r="AB116" s="342">
        <v>35.200000000000003</v>
      </c>
      <c r="AD116" s="342">
        <v>2.1259999999999999</v>
      </c>
      <c r="AE116" s="342">
        <v>0.75600000000000001</v>
      </c>
      <c r="AH116" s="342">
        <v>7554</v>
      </c>
      <c r="AI116" s="342">
        <v>8952</v>
      </c>
      <c r="AO116" s="342" t="s">
        <v>386</v>
      </c>
      <c r="AP116" s="342" t="s">
        <v>324</v>
      </c>
      <c r="AQ116" s="342" t="s">
        <v>547</v>
      </c>
      <c r="AT116" s="342">
        <v>1</v>
      </c>
      <c r="AV116" s="342">
        <v>1.1718952</v>
      </c>
      <c r="AX116" s="342" t="s">
        <v>696</v>
      </c>
    </row>
    <row r="117" spans="1:50">
      <c r="A117" s="342" t="s">
        <v>709</v>
      </c>
      <c r="B117" s="342" t="s">
        <v>295</v>
      </c>
      <c r="C117" s="342">
        <v>30</v>
      </c>
      <c r="D117" s="342" t="s">
        <v>693</v>
      </c>
      <c r="E117" s="342" t="s">
        <v>176</v>
      </c>
      <c r="F117" s="342">
        <v>0.755</v>
      </c>
      <c r="L117" s="342">
        <v>22712</v>
      </c>
      <c r="M117" s="342">
        <v>9.6</v>
      </c>
      <c r="O117" s="342">
        <v>131.80799999999999</v>
      </c>
      <c r="R117" s="342">
        <v>125.51600000000001</v>
      </c>
      <c r="S117" s="342" t="s">
        <v>327</v>
      </c>
      <c r="T117" s="342">
        <v>0</v>
      </c>
      <c r="U117" s="342" t="s">
        <v>328</v>
      </c>
      <c r="V117" s="342" t="s">
        <v>329</v>
      </c>
      <c r="X117" s="342" t="s">
        <v>331</v>
      </c>
      <c r="Y117" s="342">
        <v>1</v>
      </c>
      <c r="Z117" s="342">
        <v>29.5</v>
      </c>
      <c r="AA117" s="342">
        <v>83.2</v>
      </c>
      <c r="AB117" s="342">
        <v>53.7</v>
      </c>
      <c r="AF117" s="342">
        <v>6.2919999999999998</v>
      </c>
      <c r="AJ117" s="342">
        <v>4533</v>
      </c>
      <c r="AR117" s="342" t="s">
        <v>710</v>
      </c>
      <c r="AS117" s="342" t="s">
        <v>711</v>
      </c>
      <c r="AT117" s="342">
        <v>1</v>
      </c>
      <c r="AW117" s="342">
        <v>5.0126922</v>
      </c>
      <c r="AX117" s="342" t="s">
        <v>712</v>
      </c>
    </row>
    <row r="118" spans="1:50">
      <c r="A118" s="342" t="s">
        <v>713</v>
      </c>
      <c r="B118" s="342" t="s">
        <v>295</v>
      </c>
      <c r="C118" s="342">
        <v>30</v>
      </c>
      <c r="D118" s="342" t="s">
        <v>693</v>
      </c>
      <c r="E118" s="342" t="s">
        <v>176</v>
      </c>
      <c r="F118" s="342">
        <v>0.755</v>
      </c>
      <c r="G118" s="342" t="s">
        <v>492</v>
      </c>
      <c r="L118" s="342">
        <v>4613</v>
      </c>
      <c r="M118" s="342">
        <v>2.9129999999999998</v>
      </c>
      <c r="O118" s="342">
        <v>7.2130000000000001</v>
      </c>
      <c r="R118" s="342">
        <v>6.8710000000000004</v>
      </c>
      <c r="S118" s="342" t="s">
        <v>327</v>
      </c>
      <c r="T118" s="342">
        <v>0</v>
      </c>
      <c r="U118" s="342" t="s">
        <v>328</v>
      </c>
      <c r="V118" s="342" t="s">
        <v>329</v>
      </c>
      <c r="X118" s="342" t="s">
        <v>331</v>
      </c>
      <c r="Y118" s="342">
        <v>2</v>
      </c>
      <c r="Z118" s="342">
        <v>232.2</v>
      </c>
      <c r="AA118" s="342">
        <v>261</v>
      </c>
      <c r="AB118" s="342">
        <v>28.8</v>
      </c>
      <c r="AF118" s="342">
        <v>0.34200000000000003</v>
      </c>
      <c r="AJ118" s="342">
        <v>931</v>
      </c>
      <c r="AR118" s="342" t="s">
        <v>714</v>
      </c>
      <c r="AS118" s="342" t="s">
        <v>715</v>
      </c>
      <c r="AT118" s="342">
        <v>0</v>
      </c>
      <c r="AW118" s="342">
        <v>4.9822316000000004</v>
      </c>
      <c r="AX118" s="342" t="s">
        <v>712</v>
      </c>
    </row>
    <row r="119" spans="1:50">
      <c r="A119" s="342" t="s">
        <v>716</v>
      </c>
      <c r="B119" s="342" t="s">
        <v>295</v>
      </c>
      <c r="C119" s="342">
        <v>30</v>
      </c>
      <c r="D119" s="342" t="s">
        <v>693</v>
      </c>
      <c r="E119" s="342" t="s">
        <v>176</v>
      </c>
      <c r="F119" s="342">
        <v>0.755</v>
      </c>
      <c r="L119" s="342">
        <v>22509</v>
      </c>
      <c r="M119" s="342">
        <v>9.8450000000000006</v>
      </c>
      <c r="O119" s="342">
        <v>129.02799999999999</v>
      </c>
      <c r="R119" s="342">
        <v>122.86799999999999</v>
      </c>
      <c r="S119" s="342" t="s">
        <v>327</v>
      </c>
      <c r="T119" s="342">
        <v>0</v>
      </c>
      <c r="U119" s="342" t="s">
        <v>328</v>
      </c>
      <c r="V119" s="342" t="s">
        <v>329</v>
      </c>
      <c r="X119" s="342" t="s">
        <v>331</v>
      </c>
      <c r="Y119" s="342">
        <v>3</v>
      </c>
      <c r="Z119" s="342">
        <v>412.8</v>
      </c>
      <c r="AA119" s="342">
        <v>465</v>
      </c>
      <c r="AB119" s="342">
        <v>52.3</v>
      </c>
      <c r="AF119" s="342">
        <v>6.16</v>
      </c>
      <c r="AJ119" s="342">
        <v>4491</v>
      </c>
      <c r="AR119" s="342" t="s">
        <v>717</v>
      </c>
      <c r="AS119" s="342" t="s">
        <v>718</v>
      </c>
      <c r="AT119" s="342">
        <v>0</v>
      </c>
      <c r="AW119" s="342">
        <v>5.0138090000000002</v>
      </c>
      <c r="AX119" s="342" t="s">
        <v>712</v>
      </c>
    </row>
    <row r="120" spans="1:50">
      <c r="A120" s="342" t="s">
        <v>719</v>
      </c>
      <c r="B120" s="342" t="s">
        <v>295</v>
      </c>
      <c r="C120" s="342">
        <v>31</v>
      </c>
      <c r="D120" s="342" t="s">
        <v>720</v>
      </c>
      <c r="E120" s="342" t="s">
        <v>177</v>
      </c>
      <c r="F120" s="342">
        <v>0.78500000000000003</v>
      </c>
      <c r="H120" s="342">
        <v>10256</v>
      </c>
      <c r="I120" s="342">
        <v>0.44800000000000001</v>
      </c>
      <c r="O120" s="342">
        <v>187.71</v>
      </c>
      <c r="P120" s="342">
        <v>186.309</v>
      </c>
      <c r="S120" s="342" t="s">
        <v>297</v>
      </c>
      <c r="T120" s="342">
        <v>0</v>
      </c>
      <c r="U120" s="342" t="s">
        <v>298</v>
      </c>
      <c r="V120" s="342" t="s">
        <v>299</v>
      </c>
      <c r="X120" s="342" t="s">
        <v>299</v>
      </c>
      <c r="Y120" s="342">
        <v>1</v>
      </c>
      <c r="Z120" s="342">
        <v>13.2</v>
      </c>
      <c r="AA120" s="342">
        <v>38.4</v>
      </c>
      <c r="AB120" s="342">
        <v>25.2</v>
      </c>
      <c r="AC120" s="342">
        <v>1.4</v>
      </c>
      <c r="AG120" s="342">
        <v>7006</v>
      </c>
      <c r="AK120" s="342" t="s">
        <v>721</v>
      </c>
      <c r="AL120" s="342" t="s">
        <v>722</v>
      </c>
      <c r="AM120" s="342" t="s">
        <v>723</v>
      </c>
      <c r="AN120" s="342">
        <v>5183</v>
      </c>
      <c r="AT120" s="342">
        <v>0</v>
      </c>
      <c r="AU120" s="342">
        <v>0.68327899999999997</v>
      </c>
      <c r="AX120" s="342" t="s">
        <v>724</v>
      </c>
    </row>
    <row r="121" spans="1:50">
      <c r="A121" s="342" t="s">
        <v>725</v>
      </c>
      <c r="B121" s="342" t="s">
        <v>295</v>
      </c>
      <c r="C121" s="342">
        <v>31</v>
      </c>
      <c r="D121" s="342" t="s">
        <v>720</v>
      </c>
      <c r="E121" s="342" t="s">
        <v>177</v>
      </c>
      <c r="F121" s="342">
        <v>0.78500000000000003</v>
      </c>
      <c r="H121" s="342">
        <v>10253</v>
      </c>
      <c r="I121" s="342">
        <v>0</v>
      </c>
      <c r="O121" s="342">
        <v>188.113</v>
      </c>
      <c r="P121" s="342">
        <v>186.71100000000001</v>
      </c>
      <c r="S121" s="342" t="s">
        <v>297</v>
      </c>
      <c r="T121" s="342">
        <v>0</v>
      </c>
      <c r="U121" s="342" t="s">
        <v>298</v>
      </c>
      <c r="V121" s="342" t="s">
        <v>299</v>
      </c>
      <c r="X121" s="342" t="s">
        <v>299</v>
      </c>
      <c r="Y121" s="342">
        <v>2</v>
      </c>
      <c r="Z121" s="342">
        <v>53.5</v>
      </c>
      <c r="AA121" s="342">
        <v>78.599999999999994</v>
      </c>
      <c r="AB121" s="342">
        <v>25.2</v>
      </c>
      <c r="AC121" s="342">
        <v>1.403</v>
      </c>
      <c r="AG121" s="342">
        <v>6998</v>
      </c>
      <c r="AK121" s="342" t="s">
        <v>726</v>
      </c>
      <c r="AL121" s="342" t="s">
        <v>727</v>
      </c>
      <c r="AM121" s="342" t="s">
        <v>728</v>
      </c>
      <c r="AN121" s="342">
        <v>5035</v>
      </c>
      <c r="AT121" s="342">
        <v>1</v>
      </c>
      <c r="AU121" s="342">
        <v>0.68297269999999999</v>
      </c>
      <c r="AX121" s="342" t="s">
        <v>724</v>
      </c>
    </row>
    <row r="122" spans="1:50">
      <c r="A122" s="342" t="s">
        <v>729</v>
      </c>
      <c r="B122" s="342" t="s">
        <v>295</v>
      </c>
      <c r="C122" s="342">
        <v>31</v>
      </c>
      <c r="D122" s="342" t="s">
        <v>720</v>
      </c>
      <c r="E122" s="342" t="s">
        <v>177</v>
      </c>
      <c r="F122" s="342">
        <v>0.78500000000000003</v>
      </c>
      <c r="G122" s="342" t="s">
        <v>310</v>
      </c>
      <c r="H122" s="342">
        <v>1264</v>
      </c>
      <c r="I122" s="342">
        <v>8.2509999999999994</v>
      </c>
      <c r="N122" s="342">
        <v>5.9281937999999998</v>
      </c>
      <c r="O122" s="342">
        <v>27.254000000000001</v>
      </c>
      <c r="P122" s="342">
        <v>27.048999999999999</v>
      </c>
      <c r="S122" s="342" t="s">
        <v>297</v>
      </c>
      <c r="T122" s="342">
        <v>0</v>
      </c>
      <c r="U122" s="342" t="s">
        <v>298</v>
      </c>
      <c r="V122" s="342" t="s">
        <v>299</v>
      </c>
      <c r="X122" s="342" t="s">
        <v>299</v>
      </c>
      <c r="Y122" s="342">
        <v>3</v>
      </c>
      <c r="Z122" s="342">
        <v>85.5</v>
      </c>
      <c r="AA122" s="342">
        <v>147.80000000000001</v>
      </c>
      <c r="AB122" s="342">
        <v>62.3</v>
      </c>
      <c r="AC122" s="342">
        <v>0.20499999999999999</v>
      </c>
      <c r="AG122" s="342">
        <v>871</v>
      </c>
      <c r="AK122" s="342" t="s">
        <v>670</v>
      </c>
      <c r="AL122" s="342" t="s">
        <v>671</v>
      </c>
      <c r="AM122" s="342" t="s">
        <v>730</v>
      </c>
      <c r="AN122" s="342">
        <v>13084</v>
      </c>
      <c r="AT122" s="342">
        <v>0</v>
      </c>
      <c r="AU122" s="342">
        <v>0.68860790000000005</v>
      </c>
      <c r="AX122" s="342" t="s">
        <v>724</v>
      </c>
    </row>
    <row r="123" spans="1:50">
      <c r="A123" s="342" t="s">
        <v>731</v>
      </c>
      <c r="B123" s="342" t="s">
        <v>295</v>
      </c>
      <c r="C123" s="342">
        <v>31</v>
      </c>
      <c r="D123" s="342" t="s">
        <v>720</v>
      </c>
      <c r="E123" s="342" t="s">
        <v>177</v>
      </c>
      <c r="F123" s="342">
        <v>0.78500000000000003</v>
      </c>
      <c r="G123" s="342" t="s">
        <v>313</v>
      </c>
      <c r="J123" s="342">
        <v>2777</v>
      </c>
      <c r="K123" s="342">
        <v>7.6260000000000003</v>
      </c>
      <c r="N123" s="342">
        <v>31.9838241</v>
      </c>
      <c r="O123" s="342">
        <v>78.492000000000004</v>
      </c>
      <c r="Q123" s="342">
        <v>77.245000000000005</v>
      </c>
      <c r="S123" s="342" t="s">
        <v>314</v>
      </c>
      <c r="T123" s="342">
        <v>89</v>
      </c>
      <c r="U123" s="342" t="s">
        <v>298</v>
      </c>
      <c r="V123" s="342" t="s">
        <v>299</v>
      </c>
      <c r="X123" s="342" t="s">
        <v>299</v>
      </c>
      <c r="Y123" s="342">
        <v>4</v>
      </c>
      <c r="Z123" s="342">
        <v>212</v>
      </c>
      <c r="AA123" s="342">
        <v>298.8</v>
      </c>
      <c r="AB123" s="342">
        <v>86.8</v>
      </c>
      <c r="AD123" s="342">
        <v>0.92200000000000004</v>
      </c>
      <c r="AE123" s="342">
        <v>0.32500000000000001</v>
      </c>
      <c r="AH123" s="342">
        <v>3338</v>
      </c>
      <c r="AI123" s="342">
        <v>3906</v>
      </c>
      <c r="AO123" s="342" t="s">
        <v>732</v>
      </c>
      <c r="AP123" s="342" t="s">
        <v>573</v>
      </c>
      <c r="AQ123" s="342" t="s">
        <v>733</v>
      </c>
      <c r="AT123" s="342">
        <v>0</v>
      </c>
      <c r="AV123" s="342">
        <v>1.1935932</v>
      </c>
      <c r="AX123" s="342" t="s">
        <v>724</v>
      </c>
    </row>
    <row r="124" spans="1:50">
      <c r="A124" s="342" t="s">
        <v>734</v>
      </c>
      <c r="B124" s="342" t="s">
        <v>295</v>
      </c>
      <c r="C124" s="342">
        <v>31</v>
      </c>
      <c r="D124" s="342" t="s">
        <v>720</v>
      </c>
      <c r="E124" s="342" t="s">
        <v>177</v>
      </c>
      <c r="F124" s="342">
        <v>0.78500000000000003</v>
      </c>
      <c r="J124" s="342">
        <v>6464</v>
      </c>
      <c r="K124" s="342">
        <v>-10.706</v>
      </c>
      <c r="O124" s="342">
        <v>184.07900000000001</v>
      </c>
      <c r="Q124" s="342">
        <v>181.197</v>
      </c>
      <c r="S124" s="342" t="s">
        <v>314</v>
      </c>
      <c r="T124" s="342">
        <v>89</v>
      </c>
      <c r="U124" s="342" t="s">
        <v>298</v>
      </c>
      <c r="V124" s="342" t="s">
        <v>299</v>
      </c>
      <c r="X124" s="342" t="s">
        <v>299</v>
      </c>
      <c r="Y124" s="342">
        <v>5</v>
      </c>
      <c r="Z124" s="342">
        <v>437.8</v>
      </c>
      <c r="AA124" s="342">
        <v>473</v>
      </c>
      <c r="AB124" s="342">
        <v>35.200000000000003</v>
      </c>
      <c r="AD124" s="342">
        <v>2.125</v>
      </c>
      <c r="AE124" s="342">
        <v>0.75600000000000001</v>
      </c>
      <c r="AH124" s="342">
        <v>7578</v>
      </c>
      <c r="AI124" s="342">
        <v>8983</v>
      </c>
      <c r="AO124" s="342" t="s">
        <v>735</v>
      </c>
      <c r="AP124" s="342" t="s">
        <v>362</v>
      </c>
      <c r="AQ124" s="342" t="s">
        <v>736</v>
      </c>
      <c r="AT124" s="342">
        <v>0</v>
      </c>
      <c r="AV124" s="342">
        <v>1.1729923</v>
      </c>
      <c r="AX124" s="342" t="s">
        <v>724</v>
      </c>
    </row>
    <row r="125" spans="1:50">
      <c r="A125" s="342" t="s">
        <v>737</v>
      </c>
      <c r="B125" s="342" t="s">
        <v>295</v>
      </c>
      <c r="C125" s="342">
        <v>31</v>
      </c>
      <c r="D125" s="342" t="s">
        <v>720</v>
      </c>
      <c r="E125" s="342" t="s">
        <v>177</v>
      </c>
      <c r="F125" s="342">
        <v>0.78500000000000003</v>
      </c>
      <c r="J125" s="342">
        <v>6459</v>
      </c>
      <c r="K125" s="342">
        <v>-11.5</v>
      </c>
      <c r="O125" s="342">
        <v>184.40600000000001</v>
      </c>
      <c r="Q125" s="342">
        <v>181.52199999999999</v>
      </c>
      <c r="S125" s="342" t="s">
        <v>314</v>
      </c>
      <c r="T125" s="342">
        <v>89</v>
      </c>
      <c r="U125" s="342" t="s">
        <v>298</v>
      </c>
      <c r="V125" s="342" t="s">
        <v>299</v>
      </c>
      <c r="X125" s="342" t="s">
        <v>299</v>
      </c>
      <c r="Y125" s="342">
        <v>6</v>
      </c>
      <c r="Z125" s="342">
        <v>488.1</v>
      </c>
      <c r="AA125" s="342">
        <v>523.29999999999995</v>
      </c>
      <c r="AB125" s="342">
        <v>35.200000000000003</v>
      </c>
      <c r="AD125" s="342">
        <v>2.1280000000000001</v>
      </c>
      <c r="AE125" s="342">
        <v>0.75600000000000001</v>
      </c>
      <c r="AH125" s="342">
        <v>7568</v>
      </c>
      <c r="AI125" s="342">
        <v>8969</v>
      </c>
      <c r="AO125" s="342" t="s">
        <v>390</v>
      </c>
      <c r="AP125" s="342" t="s">
        <v>391</v>
      </c>
      <c r="AQ125" s="342" t="s">
        <v>738</v>
      </c>
      <c r="AT125" s="342">
        <v>1</v>
      </c>
      <c r="AV125" s="342">
        <v>1.1720737999999999</v>
      </c>
      <c r="AX125" s="342" t="s">
        <v>724</v>
      </c>
    </row>
    <row r="126" spans="1:50">
      <c r="A126" s="342" t="s">
        <v>739</v>
      </c>
      <c r="B126" s="342" t="s">
        <v>295</v>
      </c>
      <c r="C126" s="342">
        <v>32</v>
      </c>
      <c r="D126" s="342" t="s">
        <v>720</v>
      </c>
      <c r="E126" s="342" t="s">
        <v>177</v>
      </c>
      <c r="F126" s="342">
        <v>0.78500000000000003</v>
      </c>
      <c r="L126" s="342">
        <v>22515</v>
      </c>
      <c r="M126" s="342">
        <v>9.6</v>
      </c>
      <c r="O126" s="342">
        <v>131.11500000000001</v>
      </c>
      <c r="R126" s="342">
        <v>124.85599999999999</v>
      </c>
      <c r="S126" s="342" t="s">
        <v>327</v>
      </c>
      <c r="T126" s="342">
        <v>0</v>
      </c>
      <c r="U126" s="342" t="s">
        <v>328</v>
      </c>
      <c r="V126" s="342" t="s">
        <v>329</v>
      </c>
      <c r="X126" s="342" t="s">
        <v>331</v>
      </c>
      <c r="Y126" s="342">
        <v>1</v>
      </c>
      <c r="Z126" s="342">
        <v>29.5</v>
      </c>
      <c r="AA126" s="342">
        <v>83</v>
      </c>
      <c r="AB126" s="342">
        <v>53.5</v>
      </c>
      <c r="AF126" s="342">
        <v>6.2590000000000003</v>
      </c>
      <c r="AJ126" s="342">
        <v>4494</v>
      </c>
      <c r="AR126" s="342" t="s">
        <v>740</v>
      </c>
      <c r="AS126" s="342" t="s">
        <v>741</v>
      </c>
      <c r="AT126" s="342">
        <v>1</v>
      </c>
      <c r="AW126" s="342">
        <v>5.012975</v>
      </c>
      <c r="AX126" s="342" t="s">
        <v>742</v>
      </c>
    </row>
    <row r="127" spans="1:50">
      <c r="A127" s="342" t="s">
        <v>743</v>
      </c>
      <c r="B127" s="342" t="s">
        <v>295</v>
      </c>
      <c r="C127" s="342">
        <v>32</v>
      </c>
      <c r="D127" s="342" t="s">
        <v>720</v>
      </c>
      <c r="E127" s="342" t="s">
        <v>177</v>
      </c>
      <c r="F127" s="342">
        <v>0.78500000000000003</v>
      </c>
      <c r="G127" s="342" t="s">
        <v>492</v>
      </c>
      <c r="L127" s="342">
        <v>1451</v>
      </c>
      <c r="M127" s="342">
        <v>5.3079999999999998</v>
      </c>
      <c r="O127" s="342">
        <v>2.4430000000000001</v>
      </c>
      <c r="R127" s="342">
        <v>2.327</v>
      </c>
      <c r="S127" s="342" t="s">
        <v>327</v>
      </c>
      <c r="T127" s="342">
        <v>0</v>
      </c>
      <c r="U127" s="342" t="s">
        <v>328</v>
      </c>
      <c r="V127" s="342" t="s">
        <v>329</v>
      </c>
      <c r="X127" s="342" t="s">
        <v>331</v>
      </c>
      <c r="Y127" s="342">
        <v>2</v>
      </c>
      <c r="Z127" s="342">
        <v>235.3</v>
      </c>
      <c r="AA127" s="342">
        <v>260</v>
      </c>
      <c r="AB127" s="342">
        <v>24.7</v>
      </c>
      <c r="AF127" s="342">
        <v>0.11600000000000001</v>
      </c>
      <c r="AJ127" s="342">
        <v>292</v>
      </c>
      <c r="AR127" s="342" t="s">
        <v>714</v>
      </c>
      <c r="AS127" s="342" t="s">
        <v>744</v>
      </c>
      <c r="AT127" s="342">
        <v>0</v>
      </c>
      <c r="AW127" s="342">
        <v>4.9934234000000002</v>
      </c>
      <c r="AX127" s="342" t="s">
        <v>742</v>
      </c>
    </row>
    <row r="128" spans="1:50">
      <c r="A128" s="342" t="s">
        <v>745</v>
      </c>
      <c r="B128" s="342" t="s">
        <v>295</v>
      </c>
      <c r="C128" s="342">
        <v>32</v>
      </c>
      <c r="D128" s="342" t="s">
        <v>720</v>
      </c>
      <c r="E128" s="342" t="s">
        <v>177</v>
      </c>
      <c r="F128" s="342">
        <v>0.78500000000000003</v>
      </c>
      <c r="L128" s="342">
        <v>22368</v>
      </c>
      <c r="M128" s="342">
        <v>9.8870000000000005</v>
      </c>
      <c r="O128" s="342">
        <v>127.953</v>
      </c>
      <c r="R128" s="342">
        <v>121.84399999999999</v>
      </c>
      <c r="S128" s="342" t="s">
        <v>327</v>
      </c>
      <c r="T128" s="342">
        <v>0</v>
      </c>
      <c r="U128" s="342" t="s">
        <v>328</v>
      </c>
      <c r="V128" s="342" t="s">
        <v>329</v>
      </c>
      <c r="X128" s="342" t="s">
        <v>331</v>
      </c>
      <c r="Y128" s="342">
        <v>3</v>
      </c>
      <c r="Z128" s="342">
        <v>412.8</v>
      </c>
      <c r="AA128" s="342">
        <v>464.8</v>
      </c>
      <c r="AB128" s="342">
        <v>52</v>
      </c>
      <c r="AF128" s="342">
        <v>6.11</v>
      </c>
      <c r="AJ128" s="342">
        <v>4464</v>
      </c>
      <c r="AR128" s="342" t="s">
        <v>746</v>
      </c>
      <c r="AS128" s="342" t="s">
        <v>668</v>
      </c>
      <c r="AT128" s="342">
        <v>0</v>
      </c>
      <c r="AW128" s="342">
        <v>5.0142845999999999</v>
      </c>
      <c r="AX128" s="342" t="s">
        <v>742</v>
      </c>
    </row>
    <row r="129" spans="1:50">
      <c r="A129" s="342" t="s">
        <v>747</v>
      </c>
      <c r="B129" s="342" t="s">
        <v>295</v>
      </c>
      <c r="C129" s="342">
        <v>33</v>
      </c>
      <c r="D129" s="342" t="s">
        <v>748</v>
      </c>
      <c r="E129" s="342" t="s">
        <v>178</v>
      </c>
      <c r="F129" s="342">
        <v>0.79400000000000004</v>
      </c>
      <c r="H129" s="342">
        <v>10286</v>
      </c>
      <c r="I129" s="342">
        <v>0.43099999999999999</v>
      </c>
      <c r="O129" s="342">
        <v>188.27099999999999</v>
      </c>
      <c r="P129" s="342">
        <v>186.86600000000001</v>
      </c>
      <c r="S129" s="342" t="s">
        <v>297</v>
      </c>
      <c r="T129" s="342">
        <v>0</v>
      </c>
      <c r="U129" s="342" t="s">
        <v>298</v>
      </c>
      <c r="V129" s="342" t="s">
        <v>299</v>
      </c>
      <c r="X129" s="342" t="s">
        <v>299</v>
      </c>
      <c r="Y129" s="342">
        <v>1</v>
      </c>
      <c r="Z129" s="342">
        <v>13.2</v>
      </c>
      <c r="AA129" s="342">
        <v>38.4</v>
      </c>
      <c r="AB129" s="342">
        <v>25.2</v>
      </c>
      <c r="AC129" s="342">
        <v>1.4039999999999999</v>
      </c>
      <c r="AG129" s="342">
        <v>7026</v>
      </c>
      <c r="AK129" s="342" t="s">
        <v>749</v>
      </c>
      <c r="AL129" s="342" t="s">
        <v>750</v>
      </c>
      <c r="AM129" s="342" t="s">
        <v>751</v>
      </c>
      <c r="AN129" s="342">
        <v>5195</v>
      </c>
      <c r="AT129" s="342">
        <v>0</v>
      </c>
      <c r="AU129" s="342">
        <v>0.68326430000000005</v>
      </c>
      <c r="AX129" s="342" t="s">
        <v>752</v>
      </c>
    </row>
    <row r="130" spans="1:50">
      <c r="A130" s="342" t="s">
        <v>753</v>
      </c>
      <c r="B130" s="342" t="s">
        <v>295</v>
      </c>
      <c r="C130" s="342">
        <v>33</v>
      </c>
      <c r="D130" s="342" t="s">
        <v>748</v>
      </c>
      <c r="E130" s="342" t="s">
        <v>178</v>
      </c>
      <c r="F130" s="342">
        <v>0.79400000000000004</v>
      </c>
      <c r="H130" s="342">
        <v>10296</v>
      </c>
      <c r="I130" s="342">
        <v>0</v>
      </c>
      <c r="O130" s="342">
        <v>189.101</v>
      </c>
      <c r="P130" s="342">
        <v>187.69</v>
      </c>
      <c r="S130" s="342" t="s">
        <v>297</v>
      </c>
      <c r="T130" s="342">
        <v>0</v>
      </c>
      <c r="U130" s="342" t="s">
        <v>298</v>
      </c>
      <c r="V130" s="342" t="s">
        <v>299</v>
      </c>
      <c r="X130" s="342" t="s">
        <v>299</v>
      </c>
      <c r="Y130" s="342">
        <v>2</v>
      </c>
      <c r="Z130" s="342">
        <v>53.5</v>
      </c>
      <c r="AA130" s="342">
        <v>78.599999999999994</v>
      </c>
      <c r="AB130" s="342">
        <v>25.2</v>
      </c>
      <c r="AC130" s="342">
        <v>1.41</v>
      </c>
      <c r="AG130" s="342">
        <v>7025</v>
      </c>
      <c r="AK130" s="342" t="s">
        <v>306</v>
      </c>
      <c r="AL130" s="342" t="s">
        <v>754</v>
      </c>
      <c r="AM130" s="342" t="s">
        <v>755</v>
      </c>
      <c r="AN130" s="342">
        <v>5063</v>
      </c>
      <c r="AT130" s="342">
        <v>1</v>
      </c>
      <c r="AU130" s="342">
        <v>0.68296979999999996</v>
      </c>
      <c r="AX130" s="342" t="s">
        <v>752</v>
      </c>
    </row>
    <row r="131" spans="1:50">
      <c r="A131" s="342" t="s">
        <v>756</v>
      </c>
      <c r="B131" s="342" t="s">
        <v>295</v>
      </c>
      <c r="C131" s="342">
        <v>33</v>
      </c>
      <c r="D131" s="342" t="s">
        <v>748</v>
      </c>
      <c r="E131" s="342" t="s">
        <v>178</v>
      </c>
      <c r="F131" s="342">
        <v>0.79400000000000004</v>
      </c>
      <c r="G131" s="342" t="s">
        <v>310</v>
      </c>
      <c r="H131" s="342">
        <v>1715</v>
      </c>
      <c r="I131" s="342">
        <v>3.375</v>
      </c>
      <c r="N131" s="342">
        <v>7.8466300000000002</v>
      </c>
      <c r="O131" s="342">
        <v>36.487000000000002</v>
      </c>
      <c r="P131" s="342">
        <v>36.213999999999999</v>
      </c>
      <c r="S131" s="342" t="s">
        <v>297</v>
      </c>
      <c r="T131" s="342">
        <v>0</v>
      </c>
      <c r="U131" s="342" t="s">
        <v>298</v>
      </c>
      <c r="V131" s="342" t="s">
        <v>299</v>
      </c>
      <c r="X131" s="342" t="s">
        <v>299</v>
      </c>
      <c r="Y131" s="342">
        <v>3</v>
      </c>
      <c r="Z131" s="342">
        <v>84.9</v>
      </c>
      <c r="AA131" s="342">
        <v>149.1</v>
      </c>
      <c r="AB131" s="342">
        <v>64.2</v>
      </c>
      <c r="AC131" s="342">
        <v>0.27300000000000002</v>
      </c>
      <c r="AG131" s="342">
        <v>1176</v>
      </c>
      <c r="AK131" s="342" t="s">
        <v>757</v>
      </c>
      <c r="AL131" s="342" t="s">
        <v>758</v>
      </c>
      <c r="AM131" s="342" t="s">
        <v>759</v>
      </c>
      <c r="AN131" s="342">
        <v>16806</v>
      </c>
      <c r="AT131" s="342">
        <v>0</v>
      </c>
      <c r="AU131" s="342">
        <v>0.68527450000000001</v>
      </c>
      <c r="AX131" s="342" t="s">
        <v>752</v>
      </c>
    </row>
    <row r="132" spans="1:50">
      <c r="A132" s="342" t="s">
        <v>760</v>
      </c>
      <c r="B132" s="342" t="s">
        <v>295</v>
      </c>
      <c r="C132" s="342">
        <v>33</v>
      </c>
      <c r="D132" s="342" t="s">
        <v>748</v>
      </c>
      <c r="E132" s="342" t="s">
        <v>178</v>
      </c>
      <c r="F132" s="342">
        <v>0.79400000000000004</v>
      </c>
      <c r="G132" s="342" t="s">
        <v>313</v>
      </c>
      <c r="J132" s="342">
        <v>5173</v>
      </c>
      <c r="K132" s="342">
        <v>8.0640000000000001</v>
      </c>
      <c r="N132" s="342">
        <v>61.452119600000003</v>
      </c>
      <c r="O132" s="342">
        <v>152.53899999999999</v>
      </c>
      <c r="Q132" s="342">
        <v>150.11500000000001</v>
      </c>
      <c r="S132" s="342" t="s">
        <v>314</v>
      </c>
      <c r="T132" s="342">
        <v>89</v>
      </c>
      <c r="U132" s="342" t="s">
        <v>298</v>
      </c>
      <c r="V132" s="342" t="s">
        <v>299</v>
      </c>
      <c r="X132" s="342" t="s">
        <v>299</v>
      </c>
      <c r="Y132" s="342">
        <v>4</v>
      </c>
      <c r="Z132" s="342">
        <v>208.8</v>
      </c>
      <c r="AA132" s="342">
        <v>301.89999999999998</v>
      </c>
      <c r="AB132" s="342">
        <v>93.1</v>
      </c>
      <c r="AD132" s="342">
        <v>1.792</v>
      </c>
      <c r="AE132" s="342">
        <v>0.63200000000000001</v>
      </c>
      <c r="AH132" s="342">
        <v>6247</v>
      </c>
      <c r="AI132" s="342">
        <v>7274</v>
      </c>
      <c r="AO132" s="342" t="s">
        <v>761</v>
      </c>
      <c r="AP132" s="342" t="s">
        <v>762</v>
      </c>
      <c r="AQ132" s="342" t="s">
        <v>763</v>
      </c>
      <c r="AT132" s="342">
        <v>0</v>
      </c>
      <c r="AV132" s="342">
        <v>1.1939985</v>
      </c>
      <c r="AX132" s="342" t="s">
        <v>752</v>
      </c>
    </row>
    <row r="133" spans="1:50">
      <c r="A133" s="342" t="s">
        <v>764</v>
      </c>
      <c r="B133" s="342" t="s">
        <v>295</v>
      </c>
      <c r="C133" s="342">
        <v>33</v>
      </c>
      <c r="D133" s="342" t="s">
        <v>748</v>
      </c>
      <c r="E133" s="342" t="s">
        <v>178</v>
      </c>
      <c r="F133" s="342">
        <v>0.79400000000000004</v>
      </c>
      <c r="J133" s="342">
        <v>6430</v>
      </c>
      <c r="K133" s="342">
        <v>-10.853</v>
      </c>
      <c r="O133" s="342">
        <v>183.315</v>
      </c>
      <c r="Q133" s="342">
        <v>180.447</v>
      </c>
      <c r="S133" s="342" t="s">
        <v>314</v>
      </c>
      <c r="T133" s="342">
        <v>89</v>
      </c>
      <c r="U133" s="342" t="s">
        <v>298</v>
      </c>
      <c r="V133" s="342" t="s">
        <v>299</v>
      </c>
      <c r="X133" s="342" t="s">
        <v>299</v>
      </c>
      <c r="Y133" s="342">
        <v>5</v>
      </c>
      <c r="Z133" s="342">
        <v>437.8</v>
      </c>
      <c r="AA133" s="342">
        <v>473</v>
      </c>
      <c r="AB133" s="342">
        <v>35.200000000000003</v>
      </c>
      <c r="AD133" s="342">
        <v>2.1160000000000001</v>
      </c>
      <c r="AE133" s="342">
        <v>0.753</v>
      </c>
      <c r="AH133" s="342">
        <v>7537</v>
      </c>
      <c r="AI133" s="342">
        <v>8934</v>
      </c>
      <c r="AO133" s="342" t="s">
        <v>386</v>
      </c>
      <c r="AP133" s="342" t="s">
        <v>765</v>
      </c>
      <c r="AQ133" s="342" t="s">
        <v>766</v>
      </c>
      <c r="AT133" s="342">
        <v>0</v>
      </c>
      <c r="AV133" s="342">
        <v>1.1727196</v>
      </c>
      <c r="AX133" s="342" t="s">
        <v>752</v>
      </c>
    </row>
    <row r="134" spans="1:50">
      <c r="A134" s="342" t="s">
        <v>767</v>
      </c>
      <c r="B134" s="342" t="s">
        <v>295</v>
      </c>
      <c r="C134" s="342">
        <v>33</v>
      </c>
      <c r="D134" s="342" t="s">
        <v>748</v>
      </c>
      <c r="E134" s="342" t="s">
        <v>178</v>
      </c>
      <c r="F134" s="342">
        <v>0.79400000000000004</v>
      </c>
      <c r="J134" s="342">
        <v>6428</v>
      </c>
      <c r="K134" s="342">
        <v>-11.5</v>
      </c>
      <c r="O134" s="342">
        <v>183.68100000000001</v>
      </c>
      <c r="Q134" s="342">
        <v>180.809</v>
      </c>
      <c r="S134" s="342" t="s">
        <v>314</v>
      </c>
      <c r="T134" s="342">
        <v>89</v>
      </c>
      <c r="U134" s="342" t="s">
        <v>298</v>
      </c>
      <c r="V134" s="342" t="s">
        <v>299</v>
      </c>
      <c r="X134" s="342" t="s">
        <v>299</v>
      </c>
      <c r="Y134" s="342">
        <v>6</v>
      </c>
      <c r="Z134" s="342">
        <v>488.1</v>
      </c>
      <c r="AA134" s="342">
        <v>523.29999999999995</v>
      </c>
      <c r="AB134" s="342">
        <v>35.200000000000003</v>
      </c>
      <c r="AD134" s="342">
        <v>2.1190000000000002</v>
      </c>
      <c r="AE134" s="342">
        <v>0.753</v>
      </c>
      <c r="AH134" s="342">
        <v>7532</v>
      </c>
      <c r="AI134" s="342">
        <v>8927</v>
      </c>
      <c r="AO134" s="342" t="s">
        <v>732</v>
      </c>
      <c r="AP134" s="342" t="s">
        <v>765</v>
      </c>
      <c r="AQ134" s="342" t="s">
        <v>768</v>
      </c>
      <c r="AT134" s="342">
        <v>1</v>
      </c>
      <c r="AV134" s="342">
        <v>1.1719691999999999</v>
      </c>
      <c r="AX134" s="342" t="s">
        <v>752</v>
      </c>
    </row>
    <row r="135" spans="1:50">
      <c r="A135" s="342" t="s">
        <v>769</v>
      </c>
      <c r="B135" s="342" t="s">
        <v>295</v>
      </c>
      <c r="C135" s="342">
        <v>34</v>
      </c>
      <c r="D135" s="342" t="s">
        <v>748</v>
      </c>
      <c r="E135" s="342" t="s">
        <v>178</v>
      </c>
      <c r="F135" s="342">
        <v>0.79400000000000004</v>
      </c>
      <c r="L135" s="342">
        <v>22431</v>
      </c>
      <c r="M135" s="342">
        <v>9.6</v>
      </c>
      <c r="O135" s="342">
        <v>130.46600000000001</v>
      </c>
      <c r="R135" s="342">
        <v>124.23699999999999</v>
      </c>
      <c r="S135" s="342" t="s">
        <v>327</v>
      </c>
      <c r="T135" s="342">
        <v>0</v>
      </c>
      <c r="U135" s="342" t="s">
        <v>328</v>
      </c>
      <c r="V135" s="342" t="s">
        <v>329</v>
      </c>
      <c r="X135" s="342" t="s">
        <v>331</v>
      </c>
      <c r="Y135" s="342">
        <v>1</v>
      </c>
      <c r="Z135" s="342">
        <v>29.5</v>
      </c>
      <c r="AA135" s="342">
        <v>83.2</v>
      </c>
      <c r="AB135" s="342">
        <v>53.7</v>
      </c>
      <c r="AF135" s="342">
        <v>6.2290000000000001</v>
      </c>
      <c r="AJ135" s="342">
        <v>4477</v>
      </c>
      <c r="AR135" s="342" t="s">
        <v>770</v>
      </c>
      <c r="AS135" s="342" t="s">
        <v>771</v>
      </c>
      <c r="AT135" s="342">
        <v>1</v>
      </c>
      <c r="AW135" s="342">
        <v>5.0135622</v>
      </c>
      <c r="AX135" s="342" t="s">
        <v>772</v>
      </c>
    </row>
    <row r="136" spans="1:50">
      <c r="A136" s="342" t="s">
        <v>773</v>
      </c>
      <c r="B136" s="342" t="s">
        <v>295</v>
      </c>
      <c r="C136" s="342">
        <v>34</v>
      </c>
      <c r="D136" s="342" t="s">
        <v>748</v>
      </c>
      <c r="E136" s="342" t="s">
        <v>178</v>
      </c>
      <c r="F136" s="342">
        <v>0.79400000000000004</v>
      </c>
      <c r="G136" s="342" t="s">
        <v>492</v>
      </c>
      <c r="L136" s="342">
        <v>2055</v>
      </c>
      <c r="M136" s="342">
        <v>18.547000000000001</v>
      </c>
      <c r="O136" s="342">
        <v>3.3319999999999999</v>
      </c>
      <c r="R136" s="342">
        <v>3.1709999999999998</v>
      </c>
      <c r="S136" s="342" t="s">
        <v>327</v>
      </c>
      <c r="T136" s="342">
        <v>0</v>
      </c>
      <c r="U136" s="342" t="s">
        <v>328</v>
      </c>
      <c r="V136" s="342" t="s">
        <v>329</v>
      </c>
      <c r="X136" s="342" t="s">
        <v>331</v>
      </c>
      <c r="Y136" s="342">
        <v>2</v>
      </c>
      <c r="Z136" s="342">
        <v>233.9</v>
      </c>
      <c r="AA136" s="342">
        <v>259.60000000000002</v>
      </c>
      <c r="AB136" s="342">
        <v>25.7</v>
      </c>
      <c r="AF136" s="342">
        <v>0.16</v>
      </c>
      <c r="AJ136" s="342">
        <v>409</v>
      </c>
      <c r="AR136" s="342" t="s">
        <v>774</v>
      </c>
      <c r="AS136" s="342" t="s">
        <v>775</v>
      </c>
      <c r="AT136" s="342">
        <v>0</v>
      </c>
      <c r="AW136" s="342">
        <v>5.0543247999999998</v>
      </c>
      <c r="AX136" s="342" t="s">
        <v>772</v>
      </c>
    </row>
    <row r="137" spans="1:50">
      <c r="A137" s="342" t="s">
        <v>776</v>
      </c>
      <c r="B137" s="342" t="s">
        <v>295</v>
      </c>
      <c r="C137" s="342">
        <v>34</v>
      </c>
      <c r="D137" s="342" t="s">
        <v>748</v>
      </c>
      <c r="E137" s="342" t="s">
        <v>178</v>
      </c>
      <c r="F137" s="342">
        <v>0.79400000000000004</v>
      </c>
      <c r="L137" s="342">
        <v>22289</v>
      </c>
      <c r="M137" s="342">
        <v>9.8989999999999991</v>
      </c>
      <c r="O137" s="342">
        <v>127.768</v>
      </c>
      <c r="R137" s="342">
        <v>121.666</v>
      </c>
      <c r="S137" s="342" t="s">
        <v>327</v>
      </c>
      <c r="T137" s="342">
        <v>0</v>
      </c>
      <c r="U137" s="342" t="s">
        <v>328</v>
      </c>
      <c r="V137" s="342" t="s">
        <v>329</v>
      </c>
      <c r="X137" s="342" t="s">
        <v>331</v>
      </c>
      <c r="Y137" s="342">
        <v>3</v>
      </c>
      <c r="Z137" s="342">
        <v>412.8</v>
      </c>
      <c r="AA137" s="342">
        <v>464.8</v>
      </c>
      <c r="AB137" s="342">
        <v>52</v>
      </c>
      <c r="AF137" s="342">
        <v>6.101</v>
      </c>
      <c r="AJ137" s="342">
        <v>4446</v>
      </c>
      <c r="AR137" s="342" t="s">
        <v>777</v>
      </c>
      <c r="AS137" s="342" t="s">
        <v>778</v>
      </c>
      <c r="AT137" s="342">
        <v>0</v>
      </c>
      <c r="AW137" s="342">
        <v>5.0149233999999998</v>
      </c>
      <c r="AX137" s="342" t="s">
        <v>772</v>
      </c>
    </row>
    <row r="138" spans="1:50">
      <c r="A138" s="342" t="s">
        <v>779</v>
      </c>
      <c r="B138" s="342" t="s">
        <v>295</v>
      </c>
      <c r="C138" s="342">
        <v>35</v>
      </c>
      <c r="D138" s="342" t="s">
        <v>780</v>
      </c>
      <c r="E138" s="342" t="s">
        <v>179</v>
      </c>
      <c r="F138" s="342">
        <v>0.84199999999999997</v>
      </c>
      <c r="H138" s="342">
        <v>10254</v>
      </c>
      <c r="I138" s="342">
        <v>0.44</v>
      </c>
      <c r="O138" s="342">
        <v>187.489</v>
      </c>
      <c r="P138" s="342">
        <v>186.09100000000001</v>
      </c>
      <c r="S138" s="342" t="s">
        <v>297</v>
      </c>
      <c r="T138" s="342">
        <v>0</v>
      </c>
      <c r="U138" s="342" t="s">
        <v>298</v>
      </c>
      <c r="V138" s="342" t="s">
        <v>299</v>
      </c>
      <c r="X138" s="342" t="s">
        <v>299</v>
      </c>
      <c r="Y138" s="342">
        <v>1</v>
      </c>
      <c r="Z138" s="342">
        <v>13.2</v>
      </c>
      <c r="AA138" s="342">
        <v>38.4</v>
      </c>
      <c r="AB138" s="342">
        <v>25.2</v>
      </c>
      <c r="AC138" s="342">
        <v>1.399</v>
      </c>
      <c r="AG138" s="342">
        <v>7004</v>
      </c>
      <c r="AK138" s="342" t="s">
        <v>781</v>
      </c>
      <c r="AL138" s="342" t="s">
        <v>782</v>
      </c>
      <c r="AM138" s="342" t="s">
        <v>783</v>
      </c>
      <c r="AN138" s="342">
        <v>5180</v>
      </c>
      <c r="AT138" s="342">
        <v>0</v>
      </c>
      <c r="AU138" s="342">
        <v>0.68325860000000005</v>
      </c>
      <c r="AX138" s="342" t="s">
        <v>784</v>
      </c>
    </row>
    <row r="139" spans="1:50">
      <c r="A139" s="342" t="s">
        <v>785</v>
      </c>
      <c r="B139" s="342" t="s">
        <v>295</v>
      </c>
      <c r="C139" s="342">
        <v>35</v>
      </c>
      <c r="D139" s="342" t="s">
        <v>780</v>
      </c>
      <c r="E139" s="342" t="s">
        <v>179</v>
      </c>
      <c r="F139" s="342">
        <v>0.84199999999999997</v>
      </c>
      <c r="H139" s="342">
        <v>10276</v>
      </c>
      <c r="I139" s="342">
        <v>0</v>
      </c>
      <c r="O139" s="342">
        <v>188.59800000000001</v>
      </c>
      <c r="P139" s="342">
        <v>187.19200000000001</v>
      </c>
      <c r="S139" s="342" t="s">
        <v>297</v>
      </c>
      <c r="T139" s="342">
        <v>0</v>
      </c>
      <c r="U139" s="342" t="s">
        <v>298</v>
      </c>
      <c r="V139" s="342" t="s">
        <v>299</v>
      </c>
      <c r="X139" s="342" t="s">
        <v>299</v>
      </c>
      <c r="Y139" s="342">
        <v>2</v>
      </c>
      <c r="Z139" s="342">
        <v>53.5</v>
      </c>
      <c r="AA139" s="342">
        <v>78.599999999999994</v>
      </c>
      <c r="AB139" s="342">
        <v>25.2</v>
      </c>
      <c r="AC139" s="342">
        <v>1.4059999999999999</v>
      </c>
      <c r="AG139" s="342">
        <v>7014</v>
      </c>
      <c r="AK139" s="342" t="s">
        <v>786</v>
      </c>
      <c r="AL139" s="342" t="s">
        <v>307</v>
      </c>
      <c r="AM139" s="342" t="s">
        <v>787</v>
      </c>
      <c r="AN139" s="342">
        <v>5048</v>
      </c>
      <c r="AT139" s="342">
        <v>1</v>
      </c>
      <c r="AU139" s="342">
        <v>0.68295839999999997</v>
      </c>
      <c r="AX139" s="342" t="s">
        <v>784</v>
      </c>
    </row>
    <row r="140" spans="1:50">
      <c r="A140" s="342" t="s">
        <v>788</v>
      </c>
      <c r="B140" s="342" t="s">
        <v>295</v>
      </c>
      <c r="C140" s="342">
        <v>35</v>
      </c>
      <c r="D140" s="342" t="s">
        <v>780</v>
      </c>
      <c r="E140" s="342" t="s">
        <v>179</v>
      </c>
      <c r="F140" s="342">
        <v>0.84199999999999997</v>
      </c>
      <c r="G140" s="342" t="s">
        <v>310</v>
      </c>
      <c r="H140" s="342">
        <v>2642</v>
      </c>
      <c r="I140" s="342">
        <v>6.1319999999999997</v>
      </c>
      <c r="N140" s="342">
        <v>11.437294</v>
      </c>
      <c r="O140" s="342">
        <v>56.399000000000001</v>
      </c>
      <c r="P140" s="342">
        <v>55.975999999999999</v>
      </c>
      <c r="S140" s="342" t="s">
        <v>297</v>
      </c>
      <c r="T140" s="342">
        <v>0</v>
      </c>
      <c r="U140" s="342" t="s">
        <v>298</v>
      </c>
      <c r="V140" s="342" t="s">
        <v>299</v>
      </c>
      <c r="X140" s="342" t="s">
        <v>299</v>
      </c>
      <c r="Y140" s="342">
        <v>3</v>
      </c>
      <c r="Z140" s="342">
        <v>84.9</v>
      </c>
      <c r="AA140" s="342">
        <v>152.19999999999999</v>
      </c>
      <c r="AB140" s="342">
        <v>67.3</v>
      </c>
      <c r="AC140" s="342">
        <v>0.42299999999999999</v>
      </c>
      <c r="AG140" s="342">
        <v>1815</v>
      </c>
      <c r="AK140" s="342" t="s">
        <v>789</v>
      </c>
      <c r="AL140" s="342" t="s">
        <v>664</v>
      </c>
      <c r="AM140" s="342" t="s">
        <v>790</v>
      </c>
      <c r="AN140" s="342">
        <v>20505</v>
      </c>
      <c r="AT140" s="342">
        <v>0</v>
      </c>
      <c r="AU140" s="342">
        <v>0.68714649999999999</v>
      </c>
      <c r="AX140" s="342" t="s">
        <v>784</v>
      </c>
    </row>
    <row r="141" spans="1:50">
      <c r="A141" s="342" t="s">
        <v>791</v>
      </c>
      <c r="B141" s="342" t="s">
        <v>295</v>
      </c>
      <c r="C141" s="342">
        <v>35</v>
      </c>
      <c r="D141" s="342" t="s">
        <v>780</v>
      </c>
      <c r="E141" s="342" t="s">
        <v>179</v>
      </c>
      <c r="F141" s="342">
        <v>0.84199999999999997</v>
      </c>
      <c r="G141" s="342" t="s">
        <v>313</v>
      </c>
      <c r="J141" s="342">
        <v>6651</v>
      </c>
      <c r="K141" s="342">
        <v>5.8570000000000002</v>
      </c>
      <c r="N141" s="342">
        <v>75.428762399999997</v>
      </c>
      <c r="O141" s="342">
        <v>198.55199999999999</v>
      </c>
      <c r="Q141" s="342">
        <v>195.40100000000001</v>
      </c>
      <c r="S141" s="342" t="s">
        <v>314</v>
      </c>
      <c r="T141" s="342">
        <v>89</v>
      </c>
      <c r="U141" s="342" t="s">
        <v>298</v>
      </c>
      <c r="V141" s="342" t="s">
        <v>299</v>
      </c>
      <c r="X141" s="342" t="s">
        <v>299</v>
      </c>
      <c r="Y141" s="342">
        <v>4</v>
      </c>
      <c r="Z141" s="342">
        <v>207.6</v>
      </c>
      <c r="AA141" s="342">
        <v>304.39999999999998</v>
      </c>
      <c r="AB141" s="342">
        <v>96.9</v>
      </c>
      <c r="AD141" s="342">
        <v>2.3279999999999998</v>
      </c>
      <c r="AE141" s="342">
        <v>0.82199999999999995</v>
      </c>
      <c r="AH141" s="342">
        <v>8030</v>
      </c>
      <c r="AI141" s="342">
        <v>9348</v>
      </c>
      <c r="AO141" s="342" t="s">
        <v>735</v>
      </c>
      <c r="AP141" s="342" t="s">
        <v>391</v>
      </c>
      <c r="AQ141" s="342" t="s">
        <v>792</v>
      </c>
      <c r="AT141" s="342">
        <v>0</v>
      </c>
      <c r="AV141" s="342">
        <v>1.1914876000000001</v>
      </c>
      <c r="AX141" s="342" t="s">
        <v>784</v>
      </c>
    </row>
    <row r="142" spans="1:50">
      <c r="A142" s="342" t="s">
        <v>793</v>
      </c>
      <c r="B142" s="342" t="s">
        <v>295</v>
      </c>
      <c r="C142" s="342">
        <v>35</v>
      </c>
      <c r="D142" s="342" t="s">
        <v>780</v>
      </c>
      <c r="E142" s="342" t="s">
        <v>179</v>
      </c>
      <c r="F142" s="342">
        <v>0.84199999999999997</v>
      </c>
      <c r="J142" s="342">
        <v>6446</v>
      </c>
      <c r="K142" s="342">
        <v>-10.933999999999999</v>
      </c>
      <c r="O142" s="342">
        <v>183.81200000000001</v>
      </c>
      <c r="Q142" s="342">
        <v>180.93600000000001</v>
      </c>
      <c r="S142" s="342" t="s">
        <v>314</v>
      </c>
      <c r="T142" s="342">
        <v>89</v>
      </c>
      <c r="U142" s="342" t="s">
        <v>298</v>
      </c>
      <c r="V142" s="342" t="s">
        <v>299</v>
      </c>
      <c r="X142" s="342" t="s">
        <v>299</v>
      </c>
      <c r="Y142" s="342">
        <v>5</v>
      </c>
      <c r="Z142" s="342">
        <v>437.8</v>
      </c>
      <c r="AA142" s="342">
        <v>473</v>
      </c>
      <c r="AB142" s="342">
        <v>35.200000000000003</v>
      </c>
      <c r="AD142" s="342">
        <v>2.1219999999999999</v>
      </c>
      <c r="AE142" s="342">
        <v>0.755</v>
      </c>
      <c r="AH142" s="342">
        <v>7555</v>
      </c>
      <c r="AI142" s="342">
        <v>8957</v>
      </c>
      <c r="AO142" s="342" t="s">
        <v>319</v>
      </c>
      <c r="AP142" s="342" t="s">
        <v>544</v>
      </c>
      <c r="AQ142" s="342" t="s">
        <v>794</v>
      </c>
      <c r="AT142" s="342">
        <v>0</v>
      </c>
      <c r="AV142" s="342">
        <v>1.1725664</v>
      </c>
      <c r="AX142" s="342" t="s">
        <v>784</v>
      </c>
    </row>
    <row r="143" spans="1:50">
      <c r="A143" s="342" t="s">
        <v>795</v>
      </c>
      <c r="B143" s="342" t="s">
        <v>295</v>
      </c>
      <c r="C143" s="342">
        <v>35</v>
      </c>
      <c r="D143" s="342" t="s">
        <v>780</v>
      </c>
      <c r="E143" s="342" t="s">
        <v>179</v>
      </c>
      <c r="F143" s="342">
        <v>0.84199999999999997</v>
      </c>
      <c r="J143" s="342">
        <v>6449</v>
      </c>
      <c r="K143" s="342">
        <v>-11.5</v>
      </c>
      <c r="O143" s="342">
        <v>184.18</v>
      </c>
      <c r="Q143" s="342">
        <v>181.3</v>
      </c>
      <c r="S143" s="342" t="s">
        <v>314</v>
      </c>
      <c r="T143" s="342">
        <v>89</v>
      </c>
      <c r="U143" s="342" t="s">
        <v>298</v>
      </c>
      <c r="V143" s="342" t="s">
        <v>299</v>
      </c>
      <c r="X143" s="342" t="s">
        <v>299</v>
      </c>
      <c r="Y143" s="342">
        <v>6</v>
      </c>
      <c r="Z143" s="342">
        <v>488.1</v>
      </c>
      <c r="AA143" s="342">
        <v>523.29999999999995</v>
      </c>
      <c r="AB143" s="342">
        <v>35.200000000000003</v>
      </c>
      <c r="AD143" s="342">
        <v>2.125</v>
      </c>
      <c r="AE143" s="342">
        <v>0.755</v>
      </c>
      <c r="AH143" s="342">
        <v>7556</v>
      </c>
      <c r="AI143" s="342">
        <v>8955</v>
      </c>
      <c r="AO143" s="342" t="s">
        <v>323</v>
      </c>
      <c r="AP143" s="342" t="s">
        <v>387</v>
      </c>
      <c r="AQ143" s="342" t="s">
        <v>796</v>
      </c>
      <c r="AT143" s="342">
        <v>1</v>
      </c>
      <c r="AV143" s="342">
        <v>1.1719090999999999</v>
      </c>
      <c r="AX143" s="342" t="s">
        <v>784</v>
      </c>
    </row>
    <row r="144" spans="1:50">
      <c r="A144" s="342" t="s">
        <v>797</v>
      </c>
      <c r="B144" s="342" t="s">
        <v>295</v>
      </c>
      <c r="C144" s="342">
        <v>36</v>
      </c>
      <c r="D144" s="342" t="s">
        <v>780</v>
      </c>
      <c r="E144" s="342" t="s">
        <v>179</v>
      </c>
      <c r="F144" s="342">
        <v>0.84199999999999997</v>
      </c>
      <c r="L144" s="342">
        <v>22605</v>
      </c>
      <c r="M144" s="342">
        <v>9.6</v>
      </c>
      <c r="O144" s="342">
        <v>131.41900000000001</v>
      </c>
      <c r="R144" s="342">
        <v>125.145</v>
      </c>
      <c r="S144" s="342" t="s">
        <v>327</v>
      </c>
      <c r="T144" s="342">
        <v>0</v>
      </c>
      <c r="U144" s="342" t="s">
        <v>328</v>
      </c>
      <c r="V144" s="342" t="s">
        <v>329</v>
      </c>
      <c r="X144" s="342" t="s">
        <v>331</v>
      </c>
      <c r="Y144" s="342">
        <v>1</v>
      </c>
      <c r="Z144" s="342">
        <v>29.5</v>
      </c>
      <c r="AA144" s="342">
        <v>83</v>
      </c>
      <c r="AB144" s="342">
        <v>53.5</v>
      </c>
      <c r="AF144" s="342">
        <v>6.274</v>
      </c>
      <c r="AJ144" s="342">
        <v>4512</v>
      </c>
      <c r="AR144" s="342" t="s">
        <v>798</v>
      </c>
      <c r="AS144" s="342" t="s">
        <v>799</v>
      </c>
      <c r="AT144" s="342">
        <v>1</v>
      </c>
      <c r="AW144" s="342">
        <v>5.0131351000000004</v>
      </c>
      <c r="AX144" s="342" t="s">
        <v>800</v>
      </c>
    </row>
    <row r="145" spans="1:50">
      <c r="A145" s="342" t="s">
        <v>801</v>
      </c>
      <c r="B145" s="342" t="s">
        <v>295</v>
      </c>
      <c r="C145" s="342">
        <v>36</v>
      </c>
      <c r="D145" s="342" t="s">
        <v>780</v>
      </c>
      <c r="E145" s="342" t="s">
        <v>179</v>
      </c>
      <c r="F145" s="342">
        <v>0.84199999999999997</v>
      </c>
      <c r="G145" s="342" t="s">
        <v>492</v>
      </c>
      <c r="L145" s="342">
        <v>2664</v>
      </c>
      <c r="M145" s="342">
        <v>6.16</v>
      </c>
      <c r="O145" s="342">
        <v>4.577</v>
      </c>
      <c r="R145" s="342">
        <v>4.359</v>
      </c>
      <c r="S145" s="342" t="s">
        <v>327</v>
      </c>
      <c r="T145" s="342">
        <v>0</v>
      </c>
      <c r="U145" s="342" t="s">
        <v>328</v>
      </c>
      <c r="V145" s="342" t="s">
        <v>329</v>
      </c>
      <c r="X145" s="342" t="s">
        <v>331</v>
      </c>
      <c r="Y145" s="342">
        <v>2</v>
      </c>
      <c r="Z145" s="342">
        <v>233.5</v>
      </c>
      <c r="AA145" s="342">
        <v>260.8</v>
      </c>
      <c r="AB145" s="342">
        <v>27.4</v>
      </c>
      <c r="AF145" s="342">
        <v>0.218</v>
      </c>
      <c r="AJ145" s="342">
        <v>536</v>
      </c>
      <c r="AR145" s="342" t="s">
        <v>802</v>
      </c>
      <c r="AS145" s="342" t="s">
        <v>803</v>
      </c>
      <c r="AT145" s="342">
        <v>0</v>
      </c>
      <c r="AW145" s="342">
        <v>4.9974631</v>
      </c>
      <c r="AX145" s="342" t="s">
        <v>800</v>
      </c>
    </row>
    <row r="146" spans="1:50">
      <c r="A146" s="342" t="s">
        <v>804</v>
      </c>
      <c r="B146" s="342" t="s">
        <v>295</v>
      </c>
      <c r="C146" s="342">
        <v>36</v>
      </c>
      <c r="D146" s="342" t="s">
        <v>780</v>
      </c>
      <c r="E146" s="342" t="s">
        <v>179</v>
      </c>
      <c r="F146" s="342">
        <v>0.84199999999999997</v>
      </c>
      <c r="L146" s="342">
        <v>22420</v>
      </c>
      <c r="M146" s="342">
        <v>9.8989999999999991</v>
      </c>
      <c r="O146" s="342">
        <v>128.26499999999999</v>
      </c>
      <c r="R146" s="342">
        <v>122.14</v>
      </c>
      <c r="S146" s="342" t="s">
        <v>327</v>
      </c>
      <c r="T146" s="342">
        <v>0</v>
      </c>
      <c r="U146" s="342" t="s">
        <v>328</v>
      </c>
      <c r="V146" s="342" t="s">
        <v>329</v>
      </c>
      <c r="X146" s="342" t="s">
        <v>331</v>
      </c>
      <c r="Y146" s="342">
        <v>3</v>
      </c>
      <c r="Z146" s="342">
        <v>412.8</v>
      </c>
      <c r="AA146" s="342">
        <v>464.8</v>
      </c>
      <c r="AB146" s="342">
        <v>52</v>
      </c>
      <c r="AF146" s="342">
        <v>6.125</v>
      </c>
      <c r="AJ146" s="342">
        <v>4474</v>
      </c>
      <c r="AR146" s="342" t="s">
        <v>805</v>
      </c>
      <c r="AS146" s="342" t="s">
        <v>806</v>
      </c>
      <c r="AT146" s="342">
        <v>0</v>
      </c>
      <c r="AW146" s="342">
        <v>5.0144957000000003</v>
      </c>
      <c r="AX146" s="342" t="s">
        <v>800</v>
      </c>
    </row>
    <row r="147" spans="1:50">
      <c r="A147" s="342" t="s">
        <v>807</v>
      </c>
      <c r="B147" s="342" t="s">
        <v>295</v>
      </c>
      <c r="C147" s="342">
        <v>37</v>
      </c>
      <c r="D147" s="342" t="s">
        <v>808</v>
      </c>
      <c r="E147" s="342" t="s">
        <v>180</v>
      </c>
      <c r="F147" s="342">
        <v>0.81599999999999995</v>
      </c>
      <c r="H147" s="342">
        <v>10260</v>
      </c>
      <c r="I147" s="342">
        <v>0.45500000000000002</v>
      </c>
      <c r="O147" s="342">
        <v>187.68100000000001</v>
      </c>
      <c r="P147" s="342">
        <v>186.28100000000001</v>
      </c>
      <c r="S147" s="342" t="s">
        <v>297</v>
      </c>
      <c r="T147" s="342">
        <v>0</v>
      </c>
      <c r="U147" s="342" t="s">
        <v>298</v>
      </c>
      <c r="V147" s="342" t="s">
        <v>299</v>
      </c>
      <c r="X147" s="342" t="s">
        <v>299</v>
      </c>
      <c r="Y147" s="342">
        <v>1</v>
      </c>
      <c r="Z147" s="342">
        <v>13.2</v>
      </c>
      <c r="AA147" s="342">
        <v>38.4</v>
      </c>
      <c r="AB147" s="342">
        <v>25.2</v>
      </c>
      <c r="AC147" s="342">
        <v>1.4</v>
      </c>
      <c r="AG147" s="342">
        <v>7009</v>
      </c>
      <c r="AK147" s="342" t="s">
        <v>809</v>
      </c>
      <c r="AL147" s="342" t="s">
        <v>810</v>
      </c>
      <c r="AM147" s="342" t="s">
        <v>811</v>
      </c>
      <c r="AN147" s="342">
        <v>5193</v>
      </c>
      <c r="AT147" s="342">
        <v>0</v>
      </c>
      <c r="AU147" s="342">
        <v>0.68327859999999996</v>
      </c>
      <c r="AX147" s="342" t="s">
        <v>812</v>
      </c>
    </row>
    <row r="148" spans="1:50">
      <c r="A148" s="342" t="s">
        <v>813</v>
      </c>
      <c r="B148" s="342" t="s">
        <v>295</v>
      </c>
      <c r="C148" s="342">
        <v>37</v>
      </c>
      <c r="D148" s="342" t="s">
        <v>808</v>
      </c>
      <c r="E148" s="342" t="s">
        <v>180</v>
      </c>
      <c r="F148" s="342">
        <v>0.81599999999999995</v>
      </c>
      <c r="H148" s="342">
        <v>10266</v>
      </c>
      <c r="I148" s="342">
        <v>0</v>
      </c>
      <c r="O148" s="342">
        <v>188.59800000000001</v>
      </c>
      <c r="P148" s="342">
        <v>187.19200000000001</v>
      </c>
      <c r="S148" s="342" t="s">
        <v>297</v>
      </c>
      <c r="T148" s="342">
        <v>0</v>
      </c>
      <c r="U148" s="342" t="s">
        <v>298</v>
      </c>
      <c r="V148" s="342" t="s">
        <v>299</v>
      </c>
      <c r="X148" s="342" t="s">
        <v>299</v>
      </c>
      <c r="Y148" s="342">
        <v>2</v>
      </c>
      <c r="Z148" s="342">
        <v>53.5</v>
      </c>
      <c r="AA148" s="342">
        <v>78.599999999999994</v>
      </c>
      <c r="AB148" s="342">
        <v>25.2</v>
      </c>
      <c r="AC148" s="342">
        <v>1.4059999999999999</v>
      </c>
      <c r="AG148" s="342">
        <v>7007</v>
      </c>
      <c r="AK148" s="342" t="s">
        <v>814</v>
      </c>
      <c r="AL148" s="342" t="s">
        <v>815</v>
      </c>
      <c r="AM148" s="342" t="s">
        <v>816</v>
      </c>
      <c r="AN148" s="342">
        <v>5049</v>
      </c>
      <c r="AT148" s="342">
        <v>1</v>
      </c>
      <c r="AU148" s="342">
        <v>0.68296760000000001</v>
      </c>
      <c r="AX148" s="342" t="s">
        <v>812</v>
      </c>
    </row>
    <row r="149" spans="1:50">
      <c r="A149" s="342" t="s">
        <v>817</v>
      </c>
      <c r="B149" s="342" t="s">
        <v>295</v>
      </c>
      <c r="C149" s="342">
        <v>37</v>
      </c>
      <c r="D149" s="342" t="s">
        <v>808</v>
      </c>
      <c r="E149" s="342" t="s">
        <v>180</v>
      </c>
      <c r="F149" s="342">
        <v>0.81599999999999995</v>
      </c>
      <c r="G149" s="342" t="s">
        <v>310</v>
      </c>
      <c r="H149" s="342">
        <v>2180</v>
      </c>
      <c r="I149" s="342">
        <v>7.0670000000000002</v>
      </c>
      <c r="N149" s="342">
        <v>9.7619857000000003</v>
      </c>
      <c r="O149" s="342">
        <v>46.651000000000003</v>
      </c>
      <c r="P149" s="342">
        <v>46.301000000000002</v>
      </c>
      <c r="S149" s="342" t="s">
        <v>297</v>
      </c>
      <c r="T149" s="342">
        <v>0</v>
      </c>
      <c r="U149" s="342" t="s">
        <v>298</v>
      </c>
      <c r="V149" s="342" t="s">
        <v>299</v>
      </c>
      <c r="X149" s="342" t="s">
        <v>299</v>
      </c>
      <c r="Y149" s="342">
        <v>3</v>
      </c>
      <c r="Z149" s="342">
        <v>84.9</v>
      </c>
      <c r="AA149" s="342">
        <v>151</v>
      </c>
      <c r="AB149" s="342">
        <v>66</v>
      </c>
      <c r="AC149" s="342">
        <v>0.35</v>
      </c>
      <c r="AG149" s="342">
        <v>1500</v>
      </c>
      <c r="AK149" s="342" t="s">
        <v>818</v>
      </c>
      <c r="AL149" s="342" t="s">
        <v>620</v>
      </c>
      <c r="AM149" s="342" t="s">
        <v>819</v>
      </c>
      <c r="AN149" s="342">
        <v>18107</v>
      </c>
      <c r="AT149" s="342">
        <v>0</v>
      </c>
      <c r="AU149" s="342">
        <v>0.68779440000000003</v>
      </c>
      <c r="AX149" s="342" t="s">
        <v>812</v>
      </c>
    </row>
    <row r="150" spans="1:50">
      <c r="A150" s="342" t="s">
        <v>820</v>
      </c>
      <c r="B150" s="342" t="s">
        <v>295</v>
      </c>
      <c r="C150" s="342">
        <v>37</v>
      </c>
      <c r="D150" s="342" t="s">
        <v>808</v>
      </c>
      <c r="E150" s="342" t="s">
        <v>180</v>
      </c>
      <c r="F150" s="342">
        <v>0.81599999999999995</v>
      </c>
      <c r="G150" s="342" t="s">
        <v>313</v>
      </c>
      <c r="J150" s="342">
        <v>5883</v>
      </c>
      <c r="K150" s="342">
        <v>9.5589999999999993</v>
      </c>
      <c r="N150" s="342">
        <v>68.099658399999996</v>
      </c>
      <c r="O150" s="342">
        <v>173.72399999999999</v>
      </c>
      <c r="Q150" s="342">
        <v>170.96100000000001</v>
      </c>
      <c r="S150" s="342" t="s">
        <v>314</v>
      </c>
      <c r="T150" s="342">
        <v>89</v>
      </c>
      <c r="U150" s="342" t="s">
        <v>298</v>
      </c>
      <c r="V150" s="342" t="s">
        <v>299</v>
      </c>
      <c r="X150" s="342" t="s">
        <v>299</v>
      </c>
      <c r="Y150" s="342">
        <v>4</v>
      </c>
      <c r="Z150" s="342">
        <v>208.2</v>
      </c>
      <c r="AA150" s="342">
        <v>303.8</v>
      </c>
      <c r="AB150" s="342">
        <v>95.6</v>
      </c>
      <c r="AD150" s="342">
        <v>2.044</v>
      </c>
      <c r="AE150" s="342">
        <v>0.71899999999999997</v>
      </c>
      <c r="AH150" s="342">
        <v>7116</v>
      </c>
      <c r="AI150" s="342">
        <v>8268</v>
      </c>
      <c r="AO150" s="342" t="s">
        <v>390</v>
      </c>
      <c r="AP150" s="342" t="s">
        <v>540</v>
      </c>
      <c r="AQ150" s="342" t="s">
        <v>525</v>
      </c>
      <c r="AT150" s="342">
        <v>0</v>
      </c>
      <c r="AV150" s="342">
        <v>1.1954933999999999</v>
      </c>
      <c r="AX150" s="342" t="s">
        <v>812</v>
      </c>
    </row>
    <row r="151" spans="1:50">
      <c r="A151" s="342" t="s">
        <v>821</v>
      </c>
      <c r="B151" s="342" t="s">
        <v>295</v>
      </c>
      <c r="C151" s="342">
        <v>37</v>
      </c>
      <c r="D151" s="342" t="s">
        <v>808</v>
      </c>
      <c r="E151" s="342" t="s">
        <v>180</v>
      </c>
      <c r="F151" s="342">
        <v>0.81599999999999995</v>
      </c>
      <c r="J151" s="342">
        <v>6464</v>
      </c>
      <c r="K151" s="342">
        <v>-10.885999999999999</v>
      </c>
      <c r="O151" s="342">
        <v>184.18700000000001</v>
      </c>
      <c r="Q151" s="342">
        <v>181.30500000000001</v>
      </c>
      <c r="S151" s="342" t="s">
        <v>314</v>
      </c>
      <c r="T151" s="342">
        <v>89</v>
      </c>
      <c r="U151" s="342" t="s">
        <v>298</v>
      </c>
      <c r="V151" s="342" t="s">
        <v>299</v>
      </c>
      <c r="X151" s="342" t="s">
        <v>299</v>
      </c>
      <c r="Y151" s="342">
        <v>5</v>
      </c>
      <c r="Z151" s="342">
        <v>437.8</v>
      </c>
      <c r="AA151" s="342">
        <v>473</v>
      </c>
      <c r="AB151" s="342">
        <v>35.200000000000003</v>
      </c>
      <c r="AD151" s="342">
        <v>2.1259999999999999</v>
      </c>
      <c r="AE151" s="342">
        <v>0.75600000000000001</v>
      </c>
      <c r="AH151" s="342">
        <v>7575</v>
      </c>
      <c r="AI151" s="342">
        <v>8981</v>
      </c>
      <c r="AO151" s="342" t="s">
        <v>426</v>
      </c>
      <c r="AP151" s="342" t="s">
        <v>573</v>
      </c>
      <c r="AQ151" s="342" t="s">
        <v>822</v>
      </c>
      <c r="AT151" s="342">
        <v>0</v>
      </c>
      <c r="AV151" s="342">
        <v>1.1725454</v>
      </c>
      <c r="AX151" s="342" t="s">
        <v>812</v>
      </c>
    </row>
    <row r="152" spans="1:50">
      <c r="A152" s="342" t="s">
        <v>823</v>
      </c>
      <c r="B152" s="342" t="s">
        <v>295</v>
      </c>
      <c r="C152" s="342">
        <v>37</v>
      </c>
      <c r="D152" s="342" t="s">
        <v>808</v>
      </c>
      <c r="E152" s="342" t="s">
        <v>180</v>
      </c>
      <c r="F152" s="342">
        <v>0.81599999999999995</v>
      </c>
      <c r="J152" s="342">
        <v>6458</v>
      </c>
      <c r="K152" s="342">
        <v>-11.5</v>
      </c>
      <c r="O152" s="342">
        <v>184.559</v>
      </c>
      <c r="Q152" s="342">
        <v>181.673</v>
      </c>
      <c r="S152" s="342" t="s">
        <v>314</v>
      </c>
      <c r="T152" s="342">
        <v>89</v>
      </c>
      <c r="U152" s="342" t="s">
        <v>298</v>
      </c>
      <c r="V152" s="342" t="s">
        <v>299</v>
      </c>
      <c r="X152" s="342" t="s">
        <v>299</v>
      </c>
      <c r="Y152" s="342">
        <v>6</v>
      </c>
      <c r="Z152" s="342">
        <v>488.1</v>
      </c>
      <c r="AA152" s="342">
        <v>523.29999999999995</v>
      </c>
      <c r="AB152" s="342">
        <v>35.200000000000003</v>
      </c>
      <c r="AD152" s="342">
        <v>2.129</v>
      </c>
      <c r="AE152" s="342">
        <v>0.75700000000000001</v>
      </c>
      <c r="AH152" s="342">
        <v>7566</v>
      </c>
      <c r="AI152" s="342">
        <v>8967</v>
      </c>
      <c r="AO152" s="342" t="s">
        <v>386</v>
      </c>
      <c r="AP152" s="342" t="s">
        <v>573</v>
      </c>
      <c r="AQ152" s="342" t="s">
        <v>824</v>
      </c>
      <c r="AT152" s="342">
        <v>1</v>
      </c>
      <c r="AV152" s="342">
        <v>1.1718348000000001</v>
      </c>
      <c r="AX152" s="342" t="s">
        <v>812</v>
      </c>
    </row>
    <row r="153" spans="1:50">
      <c r="A153" s="342" t="s">
        <v>825</v>
      </c>
      <c r="B153" s="342" t="s">
        <v>295</v>
      </c>
      <c r="C153" s="342">
        <v>38</v>
      </c>
      <c r="D153" s="342" t="s">
        <v>808</v>
      </c>
      <c r="E153" s="342" t="s">
        <v>180</v>
      </c>
      <c r="F153" s="342">
        <v>0.81599999999999995</v>
      </c>
      <c r="L153" s="342">
        <v>22671</v>
      </c>
      <c r="M153" s="342">
        <v>9.6</v>
      </c>
      <c r="O153" s="342">
        <v>131.45400000000001</v>
      </c>
      <c r="R153" s="342">
        <v>125.18</v>
      </c>
      <c r="S153" s="342" t="s">
        <v>327</v>
      </c>
      <c r="T153" s="342">
        <v>0</v>
      </c>
      <c r="U153" s="342" t="s">
        <v>328</v>
      </c>
      <c r="V153" s="342" t="s">
        <v>329</v>
      </c>
      <c r="X153" s="342" t="s">
        <v>331</v>
      </c>
      <c r="Y153" s="342">
        <v>1</v>
      </c>
      <c r="Z153" s="342">
        <v>29.5</v>
      </c>
      <c r="AA153" s="342">
        <v>83.2</v>
      </c>
      <c r="AB153" s="342">
        <v>53.7</v>
      </c>
      <c r="AF153" s="342">
        <v>6.2750000000000004</v>
      </c>
      <c r="AJ153" s="342">
        <v>4526</v>
      </c>
      <c r="AR153" s="342" t="s">
        <v>798</v>
      </c>
      <c r="AS153" s="342" t="s">
        <v>826</v>
      </c>
      <c r="AT153" s="342">
        <v>1</v>
      </c>
      <c r="AW153" s="342">
        <v>5.0124012999999996</v>
      </c>
      <c r="AX153" s="342" t="s">
        <v>827</v>
      </c>
    </row>
    <row r="154" spans="1:50">
      <c r="A154" s="342" t="s">
        <v>828</v>
      </c>
      <c r="B154" s="342" t="s">
        <v>295</v>
      </c>
      <c r="C154" s="342">
        <v>38</v>
      </c>
      <c r="D154" s="342" t="s">
        <v>808</v>
      </c>
      <c r="E154" s="342" t="s">
        <v>180</v>
      </c>
      <c r="F154" s="342">
        <v>0.81599999999999995</v>
      </c>
      <c r="G154" s="342" t="s">
        <v>492</v>
      </c>
      <c r="L154" s="342">
        <v>2016</v>
      </c>
      <c r="M154" s="342">
        <v>9.8800000000000008</v>
      </c>
      <c r="O154" s="342">
        <v>3.2909999999999999</v>
      </c>
      <c r="R154" s="342">
        <v>3.133</v>
      </c>
      <c r="S154" s="342" t="s">
        <v>327</v>
      </c>
      <c r="T154" s="342">
        <v>0</v>
      </c>
      <c r="U154" s="342" t="s">
        <v>328</v>
      </c>
      <c r="V154" s="342" t="s">
        <v>329</v>
      </c>
      <c r="X154" s="342" t="s">
        <v>331</v>
      </c>
      <c r="Y154" s="342">
        <v>2</v>
      </c>
      <c r="Z154" s="342">
        <v>233</v>
      </c>
      <c r="AA154" s="342">
        <v>258.3</v>
      </c>
      <c r="AB154" s="342">
        <v>25.3</v>
      </c>
      <c r="AF154" s="342">
        <v>0.157</v>
      </c>
      <c r="AJ154" s="342">
        <v>405</v>
      </c>
      <c r="AR154" s="342" t="s">
        <v>676</v>
      </c>
      <c r="AS154" s="342" t="s">
        <v>829</v>
      </c>
      <c r="AT154" s="342">
        <v>0</v>
      </c>
      <c r="AW154" s="342">
        <v>5.0136773999999997</v>
      </c>
      <c r="AX154" s="342" t="s">
        <v>827</v>
      </c>
    </row>
    <row r="155" spans="1:50">
      <c r="A155" s="342" t="s">
        <v>830</v>
      </c>
      <c r="B155" s="342" t="s">
        <v>295</v>
      </c>
      <c r="C155" s="342">
        <v>38</v>
      </c>
      <c r="D155" s="342" t="s">
        <v>808</v>
      </c>
      <c r="E155" s="342" t="s">
        <v>180</v>
      </c>
      <c r="F155" s="342">
        <v>0.81599999999999995</v>
      </c>
      <c r="L155" s="342">
        <v>22469</v>
      </c>
      <c r="M155" s="342">
        <v>9.8979999999999997</v>
      </c>
      <c r="O155" s="342">
        <v>128.68199999999999</v>
      </c>
      <c r="R155" s="342">
        <v>122.539</v>
      </c>
      <c r="S155" s="342" t="s">
        <v>327</v>
      </c>
      <c r="T155" s="342">
        <v>0</v>
      </c>
      <c r="U155" s="342" t="s">
        <v>328</v>
      </c>
      <c r="V155" s="342" t="s">
        <v>329</v>
      </c>
      <c r="X155" s="342" t="s">
        <v>331</v>
      </c>
      <c r="Y155" s="342">
        <v>3</v>
      </c>
      <c r="Z155" s="342">
        <v>412.8</v>
      </c>
      <c r="AA155" s="342">
        <v>464.8</v>
      </c>
      <c r="AB155" s="342">
        <v>52</v>
      </c>
      <c r="AF155" s="342">
        <v>6.1440000000000001</v>
      </c>
      <c r="AJ155" s="342">
        <v>4484</v>
      </c>
      <c r="AR155" s="342" t="s">
        <v>831</v>
      </c>
      <c r="AS155" s="342" t="s">
        <v>832</v>
      </c>
      <c r="AT155" s="342">
        <v>0</v>
      </c>
      <c r="AW155" s="342">
        <v>5.0137596999999996</v>
      </c>
      <c r="AX155" s="342" t="s">
        <v>827</v>
      </c>
    </row>
    <row r="156" spans="1:50">
      <c r="A156" s="342" t="s">
        <v>833</v>
      </c>
      <c r="B156" s="342" t="s">
        <v>295</v>
      </c>
      <c r="C156" s="342">
        <v>39</v>
      </c>
      <c r="D156" s="342" t="s">
        <v>834</v>
      </c>
      <c r="E156" s="342" t="s">
        <v>181</v>
      </c>
      <c r="F156" s="342">
        <v>0.83799999999999997</v>
      </c>
      <c r="H156" s="342">
        <v>10289</v>
      </c>
      <c r="I156" s="342">
        <v>0.45400000000000001</v>
      </c>
      <c r="O156" s="342">
        <v>187.96299999999999</v>
      </c>
      <c r="P156" s="342">
        <v>186.56100000000001</v>
      </c>
      <c r="S156" s="342" t="s">
        <v>297</v>
      </c>
      <c r="T156" s="342">
        <v>0</v>
      </c>
      <c r="U156" s="342" t="s">
        <v>298</v>
      </c>
      <c r="V156" s="342" t="s">
        <v>340</v>
      </c>
      <c r="X156" s="342" t="s">
        <v>340</v>
      </c>
      <c r="Y156" s="342">
        <v>1</v>
      </c>
      <c r="Z156" s="342">
        <v>13.2</v>
      </c>
      <c r="AA156" s="342">
        <v>38.4</v>
      </c>
      <c r="AB156" s="342">
        <v>25.2</v>
      </c>
      <c r="AC156" s="342">
        <v>1.4019999999999999</v>
      </c>
      <c r="AG156" s="342">
        <v>7027</v>
      </c>
      <c r="AK156" s="342" t="s">
        <v>835</v>
      </c>
      <c r="AL156" s="342" t="s">
        <v>836</v>
      </c>
      <c r="AM156" s="342" t="s">
        <v>837</v>
      </c>
      <c r="AN156" s="342">
        <v>5205</v>
      </c>
      <c r="AT156" s="342">
        <v>0</v>
      </c>
      <c r="AU156" s="342">
        <v>0.68313939999999995</v>
      </c>
      <c r="AX156" s="342" t="s">
        <v>838</v>
      </c>
    </row>
    <row r="157" spans="1:50">
      <c r="A157" s="342" t="s">
        <v>839</v>
      </c>
      <c r="B157" s="342" t="s">
        <v>295</v>
      </c>
      <c r="C157" s="342">
        <v>39</v>
      </c>
      <c r="D157" s="342" t="s">
        <v>834</v>
      </c>
      <c r="E157" s="342" t="s">
        <v>181</v>
      </c>
      <c r="F157" s="342">
        <v>0.83799999999999997</v>
      </c>
      <c r="H157" s="342">
        <v>10303</v>
      </c>
      <c r="I157" s="342">
        <v>0</v>
      </c>
      <c r="O157" s="342">
        <v>188.959</v>
      </c>
      <c r="P157" s="342">
        <v>187.55</v>
      </c>
      <c r="S157" s="342" t="s">
        <v>297</v>
      </c>
      <c r="T157" s="342">
        <v>0</v>
      </c>
      <c r="U157" s="342" t="s">
        <v>298</v>
      </c>
      <c r="V157" s="342" t="s">
        <v>340</v>
      </c>
      <c r="X157" s="342" t="s">
        <v>340</v>
      </c>
      <c r="Y157" s="342">
        <v>2</v>
      </c>
      <c r="Z157" s="342">
        <v>53.5</v>
      </c>
      <c r="AA157" s="342">
        <v>78.599999999999994</v>
      </c>
      <c r="AB157" s="342">
        <v>25.2</v>
      </c>
      <c r="AC157" s="342">
        <v>1.409</v>
      </c>
      <c r="AG157" s="342">
        <v>7033</v>
      </c>
      <c r="AK157" s="342" t="s">
        <v>781</v>
      </c>
      <c r="AL157" s="342" t="s">
        <v>840</v>
      </c>
      <c r="AM157" s="342" t="s">
        <v>841</v>
      </c>
      <c r="AN157" s="342">
        <v>5070</v>
      </c>
      <c r="AT157" s="342">
        <v>1</v>
      </c>
      <c r="AU157" s="342">
        <v>0.68282909999999997</v>
      </c>
      <c r="AX157" s="342" t="s">
        <v>838</v>
      </c>
    </row>
    <row r="158" spans="1:50">
      <c r="A158" s="342" t="s">
        <v>842</v>
      </c>
      <c r="B158" s="342" t="s">
        <v>295</v>
      </c>
      <c r="C158" s="342">
        <v>39</v>
      </c>
      <c r="D158" s="342" t="s">
        <v>834</v>
      </c>
      <c r="E158" s="342" t="s">
        <v>181</v>
      </c>
      <c r="F158" s="342">
        <v>0.83799999999999997</v>
      </c>
      <c r="G158" s="342" t="s">
        <v>310</v>
      </c>
      <c r="H158" s="342">
        <v>1178</v>
      </c>
      <c r="I158" s="342">
        <v>10.159000000000001</v>
      </c>
      <c r="N158" s="342">
        <v>5.1216125000000003</v>
      </c>
      <c r="O158" s="342">
        <v>25.135000000000002</v>
      </c>
      <c r="P158" s="342">
        <v>24.946000000000002</v>
      </c>
      <c r="S158" s="342" t="s">
        <v>297</v>
      </c>
      <c r="T158" s="342">
        <v>0</v>
      </c>
      <c r="U158" s="342" t="s">
        <v>298</v>
      </c>
      <c r="V158" s="342" t="s">
        <v>340</v>
      </c>
      <c r="X158" s="342" t="s">
        <v>340</v>
      </c>
      <c r="Y158" s="342">
        <v>3</v>
      </c>
      <c r="Z158" s="342">
        <v>85.5</v>
      </c>
      <c r="AA158" s="342">
        <v>147.19999999999999</v>
      </c>
      <c r="AB158" s="342">
        <v>61.6</v>
      </c>
      <c r="AC158" s="342">
        <v>0.189</v>
      </c>
      <c r="AG158" s="342">
        <v>813</v>
      </c>
      <c r="AK158" s="342" t="s">
        <v>843</v>
      </c>
      <c r="AL158" s="342" t="s">
        <v>307</v>
      </c>
      <c r="AM158" s="342" t="s">
        <v>844</v>
      </c>
      <c r="AN158" s="342">
        <v>15037</v>
      </c>
      <c r="AT158" s="342">
        <v>0</v>
      </c>
      <c r="AU158" s="342">
        <v>0.68976599999999999</v>
      </c>
      <c r="AX158" s="342" t="s">
        <v>838</v>
      </c>
    </row>
    <row r="159" spans="1:50">
      <c r="A159" s="342" t="s">
        <v>845</v>
      </c>
      <c r="B159" s="342" t="s">
        <v>295</v>
      </c>
      <c r="C159" s="342">
        <v>39</v>
      </c>
      <c r="D159" s="342" t="s">
        <v>834</v>
      </c>
      <c r="E159" s="342" t="s">
        <v>181</v>
      </c>
      <c r="F159" s="342">
        <v>0.83799999999999997</v>
      </c>
      <c r="G159" s="342" t="s">
        <v>313</v>
      </c>
      <c r="J159" s="342">
        <v>4607</v>
      </c>
      <c r="K159" s="342">
        <v>5.1790000000000003</v>
      </c>
      <c r="N159" s="342">
        <v>50.699836500000004</v>
      </c>
      <c r="O159" s="342">
        <v>132.82400000000001</v>
      </c>
      <c r="Q159" s="342">
        <v>130.71700000000001</v>
      </c>
      <c r="S159" s="342" t="s">
        <v>314</v>
      </c>
      <c r="T159" s="342">
        <v>89</v>
      </c>
      <c r="U159" s="342" t="s">
        <v>298</v>
      </c>
      <c r="V159" s="342" t="s">
        <v>340</v>
      </c>
      <c r="X159" s="342" t="s">
        <v>340</v>
      </c>
      <c r="Y159" s="342">
        <v>4</v>
      </c>
      <c r="Z159" s="342">
        <v>208.8</v>
      </c>
      <c r="AA159" s="342">
        <v>299.39999999999998</v>
      </c>
      <c r="AB159" s="342">
        <v>90.6</v>
      </c>
      <c r="AD159" s="342">
        <v>1.5569999999999999</v>
      </c>
      <c r="AE159" s="342">
        <v>0.55000000000000004</v>
      </c>
      <c r="AH159" s="342">
        <v>5536</v>
      </c>
      <c r="AI159" s="342">
        <v>6478</v>
      </c>
      <c r="AO159" s="342" t="s">
        <v>386</v>
      </c>
      <c r="AP159" s="342" t="s">
        <v>387</v>
      </c>
      <c r="AQ159" s="342" t="s">
        <v>846</v>
      </c>
      <c r="AT159" s="342">
        <v>0</v>
      </c>
      <c r="AV159" s="342">
        <v>1.1907631999999999</v>
      </c>
      <c r="AX159" s="342" t="s">
        <v>838</v>
      </c>
    </row>
    <row r="160" spans="1:50">
      <c r="A160" s="342" t="s">
        <v>847</v>
      </c>
      <c r="B160" s="342" t="s">
        <v>295</v>
      </c>
      <c r="C160" s="342">
        <v>39</v>
      </c>
      <c r="D160" s="342" t="s">
        <v>834</v>
      </c>
      <c r="E160" s="342" t="s">
        <v>181</v>
      </c>
      <c r="F160" s="342">
        <v>0.83799999999999997</v>
      </c>
      <c r="J160" s="342">
        <v>6466</v>
      </c>
      <c r="K160" s="342">
        <v>-10.836</v>
      </c>
      <c r="O160" s="342">
        <v>183.85</v>
      </c>
      <c r="Q160" s="342">
        <v>180.97300000000001</v>
      </c>
      <c r="S160" s="342" t="s">
        <v>314</v>
      </c>
      <c r="T160" s="342">
        <v>89</v>
      </c>
      <c r="U160" s="342" t="s">
        <v>298</v>
      </c>
      <c r="V160" s="342" t="s">
        <v>340</v>
      </c>
      <c r="X160" s="342" t="s">
        <v>340</v>
      </c>
      <c r="Y160" s="342">
        <v>5</v>
      </c>
      <c r="Z160" s="342">
        <v>437.8</v>
      </c>
      <c r="AA160" s="342">
        <v>473</v>
      </c>
      <c r="AB160" s="342">
        <v>35.200000000000003</v>
      </c>
      <c r="AD160" s="342">
        <v>2.1219999999999999</v>
      </c>
      <c r="AE160" s="342">
        <v>0.755</v>
      </c>
      <c r="AH160" s="342">
        <v>7578</v>
      </c>
      <c r="AI160" s="342">
        <v>8984</v>
      </c>
      <c r="AO160" s="342" t="s">
        <v>848</v>
      </c>
      <c r="AP160" s="342" t="s">
        <v>849</v>
      </c>
      <c r="AQ160" s="342" t="s">
        <v>850</v>
      </c>
      <c r="AT160" s="342">
        <v>0</v>
      </c>
      <c r="AV160" s="342">
        <v>1.1726958999999999</v>
      </c>
      <c r="AX160" s="342" t="s">
        <v>838</v>
      </c>
    </row>
    <row r="161" spans="1:50">
      <c r="A161" s="342" t="s">
        <v>851</v>
      </c>
      <c r="B161" s="342" t="s">
        <v>295</v>
      </c>
      <c r="C161" s="342">
        <v>39</v>
      </c>
      <c r="D161" s="342" t="s">
        <v>834</v>
      </c>
      <c r="E161" s="342" t="s">
        <v>181</v>
      </c>
      <c r="F161" s="342">
        <v>0.83799999999999997</v>
      </c>
      <c r="J161" s="342">
        <v>6446</v>
      </c>
      <c r="K161" s="342">
        <v>-11.5</v>
      </c>
      <c r="O161" s="342">
        <v>184.166</v>
      </c>
      <c r="Q161" s="342">
        <v>181.286</v>
      </c>
      <c r="S161" s="342" t="s">
        <v>314</v>
      </c>
      <c r="T161" s="342">
        <v>89</v>
      </c>
      <c r="U161" s="342" t="s">
        <v>298</v>
      </c>
      <c r="V161" s="342" t="s">
        <v>340</v>
      </c>
      <c r="X161" s="342" t="s">
        <v>340</v>
      </c>
      <c r="Y161" s="342">
        <v>6</v>
      </c>
      <c r="Z161" s="342">
        <v>488.1</v>
      </c>
      <c r="AA161" s="342">
        <v>523.29999999999995</v>
      </c>
      <c r="AB161" s="342">
        <v>35.200000000000003</v>
      </c>
      <c r="AD161" s="342">
        <v>2.125</v>
      </c>
      <c r="AE161" s="342">
        <v>0.755</v>
      </c>
      <c r="AH161" s="342">
        <v>7552</v>
      </c>
      <c r="AI161" s="342">
        <v>8950</v>
      </c>
      <c r="AO161" s="342" t="s">
        <v>848</v>
      </c>
      <c r="AP161" s="342" t="s">
        <v>762</v>
      </c>
      <c r="AQ161" s="342" t="s">
        <v>512</v>
      </c>
      <c r="AT161" s="342">
        <v>1</v>
      </c>
      <c r="AV161" s="342">
        <v>1.1719261999999999</v>
      </c>
      <c r="AX161" s="342" t="s">
        <v>838</v>
      </c>
    </row>
    <row r="162" spans="1:50">
      <c r="A162" s="342" t="s">
        <v>852</v>
      </c>
      <c r="B162" s="342" t="s">
        <v>295</v>
      </c>
      <c r="C162" s="342">
        <v>40</v>
      </c>
      <c r="D162" s="342" t="s">
        <v>834</v>
      </c>
      <c r="E162" s="342" t="s">
        <v>181</v>
      </c>
      <c r="F162" s="342">
        <v>0.83799999999999997</v>
      </c>
      <c r="L162" s="342">
        <v>22512</v>
      </c>
      <c r="M162" s="342">
        <v>9.6</v>
      </c>
      <c r="O162" s="342">
        <v>130.905</v>
      </c>
      <c r="R162" s="342">
        <v>124.655</v>
      </c>
      <c r="S162" s="342" t="s">
        <v>327</v>
      </c>
      <c r="T162" s="342">
        <v>0</v>
      </c>
      <c r="U162" s="342" t="s">
        <v>328</v>
      </c>
      <c r="V162" s="342" t="s">
        <v>329</v>
      </c>
      <c r="X162" s="342" t="s">
        <v>331</v>
      </c>
      <c r="Y162" s="342">
        <v>1</v>
      </c>
      <c r="Z162" s="342">
        <v>29.7</v>
      </c>
      <c r="AA162" s="342">
        <v>83.2</v>
      </c>
      <c r="AB162" s="342">
        <v>53.5</v>
      </c>
      <c r="AF162" s="342">
        <v>6.25</v>
      </c>
      <c r="AJ162" s="342">
        <v>4493</v>
      </c>
      <c r="AR162" s="342" t="s">
        <v>853</v>
      </c>
      <c r="AS162" s="342" t="s">
        <v>854</v>
      </c>
      <c r="AT162" s="342">
        <v>1</v>
      </c>
      <c r="AW162" s="342">
        <v>5.0139420000000001</v>
      </c>
      <c r="AX162" s="342" t="s">
        <v>855</v>
      </c>
    </row>
    <row r="163" spans="1:50">
      <c r="A163" s="342" t="s">
        <v>856</v>
      </c>
      <c r="B163" s="342" t="s">
        <v>295</v>
      </c>
      <c r="C163" s="342">
        <v>40</v>
      </c>
      <c r="D163" s="342" t="s">
        <v>834</v>
      </c>
      <c r="E163" s="342" t="s">
        <v>181</v>
      </c>
      <c r="F163" s="342">
        <v>0.83799999999999997</v>
      </c>
      <c r="G163" s="342" t="s">
        <v>492</v>
      </c>
      <c r="L163" s="342">
        <v>3288</v>
      </c>
      <c r="M163" s="342">
        <v>4.6210000000000004</v>
      </c>
      <c r="O163" s="342">
        <v>5.2389999999999999</v>
      </c>
      <c r="R163" s="342">
        <v>4.99</v>
      </c>
      <c r="S163" s="342" t="s">
        <v>327</v>
      </c>
      <c r="T163" s="342">
        <v>0</v>
      </c>
      <c r="U163" s="342" t="s">
        <v>328</v>
      </c>
      <c r="V163" s="342" t="s">
        <v>329</v>
      </c>
      <c r="X163" s="342" t="s">
        <v>331</v>
      </c>
      <c r="Y163" s="342">
        <v>2</v>
      </c>
      <c r="Z163" s="342">
        <v>233.5</v>
      </c>
      <c r="AA163" s="342">
        <v>261</v>
      </c>
      <c r="AB163" s="342">
        <v>27.6</v>
      </c>
      <c r="AF163" s="342">
        <v>0.249</v>
      </c>
      <c r="AJ163" s="342">
        <v>663</v>
      </c>
      <c r="AR163" s="342" t="s">
        <v>857</v>
      </c>
      <c r="AS163" s="342" t="s">
        <v>858</v>
      </c>
      <c r="AT163" s="342">
        <v>0</v>
      </c>
      <c r="AW163" s="342">
        <v>4.9912558000000002</v>
      </c>
      <c r="AX163" s="342" t="s">
        <v>855</v>
      </c>
    </row>
    <row r="164" spans="1:50">
      <c r="A164" s="342" t="s">
        <v>859</v>
      </c>
      <c r="B164" s="342" t="s">
        <v>295</v>
      </c>
      <c r="C164" s="342">
        <v>40</v>
      </c>
      <c r="D164" s="342" t="s">
        <v>834</v>
      </c>
      <c r="E164" s="342" t="s">
        <v>181</v>
      </c>
      <c r="F164" s="342">
        <v>0.83799999999999997</v>
      </c>
      <c r="L164" s="342">
        <v>22396</v>
      </c>
      <c r="M164" s="342">
        <v>9.8780000000000001</v>
      </c>
      <c r="O164" s="342">
        <v>128.298</v>
      </c>
      <c r="R164" s="342">
        <v>122.17</v>
      </c>
      <c r="S164" s="342" t="s">
        <v>327</v>
      </c>
      <c r="T164" s="342">
        <v>0</v>
      </c>
      <c r="U164" s="342" t="s">
        <v>328</v>
      </c>
      <c r="V164" s="342" t="s">
        <v>329</v>
      </c>
      <c r="X164" s="342" t="s">
        <v>331</v>
      </c>
      <c r="Y164" s="342">
        <v>3</v>
      </c>
      <c r="Z164" s="342">
        <v>412.8</v>
      </c>
      <c r="AA164" s="342">
        <v>464.8</v>
      </c>
      <c r="AB164" s="342">
        <v>52</v>
      </c>
      <c r="AF164" s="342">
        <v>6.1269999999999998</v>
      </c>
      <c r="AJ164" s="342">
        <v>4468</v>
      </c>
      <c r="AR164" s="342" t="s">
        <v>690</v>
      </c>
      <c r="AS164" s="342" t="s">
        <v>860</v>
      </c>
      <c r="AT164" s="342">
        <v>0</v>
      </c>
      <c r="AW164" s="342">
        <v>5.0152079000000001</v>
      </c>
      <c r="AX164" s="342" t="s">
        <v>855</v>
      </c>
    </row>
    <row r="165" spans="1:50">
      <c r="A165" s="342" t="s">
        <v>861</v>
      </c>
      <c r="B165" s="342" t="s">
        <v>295</v>
      </c>
      <c r="C165" s="342">
        <v>41</v>
      </c>
      <c r="D165" s="342" t="s">
        <v>862</v>
      </c>
      <c r="E165" s="342" t="s">
        <v>182</v>
      </c>
      <c r="F165" s="342">
        <v>0.78800000000000003</v>
      </c>
      <c r="H165" s="342">
        <v>10283</v>
      </c>
      <c r="I165" s="342">
        <v>0.47199999999999998</v>
      </c>
      <c r="O165" s="342">
        <v>188.28700000000001</v>
      </c>
      <c r="P165" s="342">
        <v>186.88200000000001</v>
      </c>
      <c r="S165" s="342" t="s">
        <v>297</v>
      </c>
      <c r="T165" s="342">
        <v>0</v>
      </c>
      <c r="U165" s="342" t="s">
        <v>298</v>
      </c>
      <c r="V165" s="342" t="s">
        <v>299</v>
      </c>
      <c r="X165" s="342" t="s">
        <v>299</v>
      </c>
      <c r="Y165" s="342">
        <v>1</v>
      </c>
      <c r="Z165" s="342">
        <v>13.2</v>
      </c>
      <c r="AA165" s="342">
        <v>38.4</v>
      </c>
      <c r="AB165" s="342">
        <v>25.2</v>
      </c>
      <c r="AC165" s="342">
        <v>1.405</v>
      </c>
      <c r="AG165" s="342">
        <v>7023</v>
      </c>
      <c r="AK165" s="342" t="s">
        <v>863</v>
      </c>
      <c r="AL165" s="342" t="s">
        <v>864</v>
      </c>
      <c r="AM165" s="342" t="s">
        <v>865</v>
      </c>
      <c r="AN165" s="342">
        <v>5209</v>
      </c>
      <c r="AT165" s="342">
        <v>0</v>
      </c>
      <c r="AU165" s="342">
        <v>0.68328809999999995</v>
      </c>
      <c r="AX165" s="342" t="s">
        <v>866</v>
      </c>
    </row>
    <row r="166" spans="1:50">
      <c r="A166" s="342" t="s">
        <v>867</v>
      </c>
      <c r="B166" s="342" t="s">
        <v>295</v>
      </c>
      <c r="C166" s="342">
        <v>41</v>
      </c>
      <c r="D166" s="342" t="s">
        <v>862</v>
      </c>
      <c r="E166" s="342" t="s">
        <v>182</v>
      </c>
      <c r="F166" s="342">
        <v>0.78800000000000003</v>
      </c>
      <c r="H166" s="342">
        <v>10302</v>
      </c>
      <c r="I166" s="342">
        <v>0</v>
      </c>
      <c r="O166" s="342">
        <v>188.68700000000001</v>
      </c>
      <c r="P166" s="342">
        <v>187.28</v>
      </c>
      <c r="S166" s="342" t="s">
        <v>297</v>
      </c>
      <c r="T166" s="342">
        <v>0</v>
      </c>
      <c r="U166" s="342" t="s">
        <v>298</v>
      </c>
      <c r="V166" s="342" t="s">
        <v>299</v>
      </c>
      <c r="X166" s="342" t="s">
        <v>299</v>
      </c>
      <c r="Y166" s="342">
        <v>2</v>
      </c>
      <c r="Z166" s="342">
        <v>53.5</v>
      </c>
      <c r="AA166" s="342">
        <v>78.599999999999994</v>
      </c>
      <c r="AB166" s="342">
        <v>25.2</v>
      </c>
      <c r="AC166" s="342">
        <v>1.407</v>
      </c>
      <c r="AG166" s="342">
        <v>7033</v>
      </c>
      <c r="AK166" s="342" t="s">
        <v>610</v>
      </c>
      <c r="AL166" s="342" t="s">
        <v>868</v>
      </c>
      <c r="AM166" s="342" t="s">
        <v>869</v>
      </c>
      <c r="AN166" s="342">
        <v>5074</v>
      </c>
      <c r="AT166" s="342">
        <v>1</v>
      </c>
      <c r="AU166" s="342">
        <v>0.68296579999999996</v>
      </c>
      <c r="AX166" s="342" t="s">
        <v>866</v>
      </c>
    </row>
    <row r="167" spans="1:50">
      <c r="A167" s="342" t="s">
        <v>870</v>
      </c>
      <c r="B167" s="342" t="s">
        <v>295</v>
      </c>
      <c r="C167" s="342">
        <v>41</v>
      </c>
      <c r="D167" s="342" t="s">
        <v>862</v>
      </c>
      <c r="E167" s="342" t="s">
        <v>182</v>
      </c>
      <c r="F167" s="342">
        <v>0.78800000000000003</v>
      </c>
      <c r="G167" s="342" t="s">
        <v>310</v>
      </c>
      <c r="H167" s="342">
        <v>2150</v>
      </c>
      <c r="I167" s="342">
        <v>4.7830000000000004</v>
      </c>
      <c r="N167" s="342">
        <v>9.9708745000000008</v>
      </c>
      <c r="O167" s="342">
        <v>46.015000000000001</v>
      </c>
      <c r="P167" s="342">
        <v>45.67</v>
      </c>
      <c r="S167" s="342" t="s">
        <v>297</v>
      </c>
      <c r="T167" s="342">
        <v>0</v>
      </c>
      <c r="U167" s="342" t="s">
        <v>298</v>
      </c>
      <c r="V167" s="342" t="s">
        <v>299</v>
      </c>
      <c r="X167" s="342" t="s">
        <v>299</v>
      </c>
      <c r="Y167" s="342">
        <v>3</v>
      </c>
      <c r="Z167" s="342">
        <v>84.9</v>
      </c>
      <c r="AA167" s="342">
        <v>150.30000000000001</v>
      </c>
      <c r="AB167" s="342">
        <v>65.400000000000006</v>
      </c>
      <c r="AC167" s="342">
        <v>0.34499999999999997</v>
      </c>
      <c r="AG167" s="342">
        <v>1476</v>
      </c>
      <c r="AK167" s="342" t="s">
        <v>584</v>
      </c>
      <c r="AL167" s="342" t="s">
        <v>599</v>
      </c>
      <c r="AM167" s="342" t="s">
        <v>871</v>
      </c>
      <c r="AN167" s="342">
        <v>18914</v>
      </c>
      <c r="AT167" s="342">
        <v>0</v>
      </c>
      <c r="AU167" s="342">
        <v>0.68623239999999996</v>
      </c>
      <c r="AX167" s="342" t="s">
        <v>866</v>
      </c>
    </row>
    <row r="168" spans="1:50">
      <c r="A168" s="342" t="s">
        <v>872</v>
      </c>
      <c r="B168" s="342" t="s">
        <v>295</v>
      </c>
      <c r="C168" s="342">
        <v>41</v>
      </c>
      <c r="D168" s="342" t="s">
        <v>862</v>
      </c>
      <c r="E168" s="342" t="s">
        <v>182</v>
      </c>
      <c r="F168" s="342">
        <v>0.78800000000000003</v>
      </c>
      <c r="G168" s="342" t="s">
        <v>313</v>
      </c>
      <c r="J168" s="342">
        <v>5646</v>
      </c>
      <c r="K168" s="342">
        <v>6.3630000000000004</v>
      </c>
      <c r="N168" s="342">
        <v>67.6071606</v>
      </c>
      <c r="O168" s="342">
        <v>166.55</v>
      </c>
      <c r="Q168" s="342">
        <v>163.90600000000001</v>
      </c>
      <c r="S168" s="342" t="s">
        <v>314</v>
      </c>
      <c r="T168" s="342">
        <v>89</v>
      </c>
      <c r="U168" s="342" t="s">
        <v>298</v>
      </c>
      <c r="V168" s="342" t="s">
        <v>299</v>
      </c>
      <c r="X168" s="342" t="s">
        <v>299</v>
      </c>
      <c r="Y168" s="342">
        <v>4</v>
      </c>
      <c r="Z168" s="342">
        <v>208.8</v>
      </c>
      <c r="AA168" s="342">
        <v>303.2</v>
      </c>
      <c r="AB168" s="342">
        <v>94.3</v>
      </c>
      <c r="AD168" s="342">
        <v>1.954</v>
      </c>
      <c r="AE168" s="342">
        <v>0.69</v>
      </c>
      <c r="AH168" s="342">
        <v>6810</v>
      </c>
      <c r="AI168" s="342">
        <v>7936</v>
      </c>
      <c r="AO168" s="342" t="s">
        <v>390</v>
      </c>
      <c r="AP168" s="342" t="s">
        <v>849</v>
      </c>
      <c r="AQ168" s="342" t="s">
        <v>873</v>
      </c>
      <c r="AT168" s="342">
        <v>0</v>
      </c>
      <c r="AV168" s="342">
        <v>1.1919944</v>
      </c>
      <c r="AX168" s="342" t="s">
        <v>866</v>
      </c>
    </row>
    <row r="169" spans="1:50">
      <c r="A169" s="342" t="s">
        <v>874</v>
      </c>
      <c r="B169" s="342" t="s">
        <v>295</v>
      </c>
      <c r="C169" s="342">
        <v>41</v>
      </c>
      <c r="D169" s="342" t="s">
        <v>862</v>
      </c>
      <c r="E169" s="342" t="s">
        <v>182</v>
      </c>
      <c r="F169" s="342">
        <v>0.78800000000000003</v>
      </c>
      <c r="J169" s="342">
        <v>6466</v>
      </c>
      <c r="K169" s="342">
        <v>-10.863</v>
      </c>
      <c r="O169" s="342">
        <v>184.16</v>
      </c>
      <c r="Q169" s="342">
        <v>181.27799999999999</v>
      </c>
      <c r="S169" s="342" t="s">
        <v>314</v>
      </c>
      <c r="T169" s="342">
        <v>89</v>
      </c>
      <c r="U169" s="342" t="s">
        <v>298</v>
      </c>
      <c r="V169" s="342" t="s">
        <v>299</v>
      </c>
      <c r="X169" s="342" t="s">
        <v>299</v>
      </c>
      <c r="Y169" s="342">
        <v>5</v>
      </c>
      <c r="Z169" s="342">
        <v>437.8</v>
      </c>
      <c r="AA169" s="342">
        <v>473</v>
      </c>
      <c r="AB169" s="342">
        <v>35.200000000000003</v>
      </c>
      <c r="AD169" s="342">
        <v>2.1259999999999999</v>
      </c>
      <c r="AE169" s="342">
        <v>0.75600000000000001</v>
      </c>
      <c r="AH169" s="342">
        <v>7579</v>
      </c>
      <c r="AI169" s="342">
        <v>8985</v>
      </c>
      <c r="AO169" s="342" t="s">
        <v>323</v>
      </c>
      <c r="AP169" s="342" t="s">
        <v>573</v>
      </c>
      <c r="AQ169" s="342" t="s">
        <v>875</v>
      </c>
      <c r="AT169" s="342">
        <v>0</v>
      </c>
      <c r="AV169" s="342">
        <v>1.1726011000000001</v>
      </c>
      <c r="AX169" s="342" t="s">
        <v>866</v>
      </c>
    </row>
    <row r="170" spans="1:50">
      <c r="A170" s="342" t="s">
        <v>876</v>
      </c>
      <c r="B170" s="342" t="s">
        <v>295</v>
      </c>
      <c r="C170" s="342">
        <v>41</v>
      </c>
      <c r="D170" s="342" t="s">
        <v>862</v>
      </c>
      <c r="E170" s="342" t="s">
        <v>182</v>
      </c>
      <c r="F170" s="342">
        <v>0.78800000000000003</v>
      </c>
      <c r="J170" s="342">
        <v>6451</v>
      </c>
      <c r="K170" s="342">
        <v>-11.5</v>
      </c>
      <c r="O170" s="342">
        <v>184.30600000000001</v>
      </c>
      <c r="Q170" s="342">
        <v>181.42400000000001</v>
      </c>
      <c r="S170" s="342" t="s">
        <v>314</v>
      </c>
      <c r="T170" s="342">
        <v>89</v>
      </c>
      <c r="U170" s="342" t="s">
        <v>298</v>
      </c>
      <c r="V170" s="342" t="s">
        <v>299</v>
      </c>
      <c r="X170" s="342" t="s">
        <v>299</v>
      </c>
      <c r="Y170" s="342">
        <v>6</v>
      </c>
      <c r="Z170" s="342">
        <v>488.1</v>
      </c>
      <c r="AA170" s="342">
        <v>523.29999999999995</v>
      </c>
      <c r="AB170" s="342">
        <v>35.200000000000003</v>
      </c>
      <c r="AD170" s="342">
        <v>2.1259999999999999</v>
      </c>
      <c r="AE170" s="342">
        <v>0.75600000000000001</v>
      </c>
      <c r="AH170" s="342">
        <v>7558</v>
      </c>
      <c r="AI170" s="342">
        <v>8958</v>
      </c>
      <c r="AO170" s="342" t="s">
        <v>386</v>
      </c>
      <c r="AP170" s="342" t="s">
        <v>324</v>
      </c>
      <c r="AQ170" s="342" t="s">
        <v>796</v>
      </c>
      <c r="AT170" s="342">
        <v>1</v>
      </c>
      <c r="AV170" s="342">
        <v>1.1718630999999999</v>
      </c>
      <c r="AX170" s="342" t="s">
        <v>866</v>
      </c>
    </row>
    <row r="171" spans="1:50">
      <c r="A171" s="342" t="s">
        <v>877</v>
      </c>
      <c r="B171" s="342" t="s">
        <v>295</v>
      </c>
      <c r="C171" s="342">
        <v>42</v>
      </c>
      <c r="D171" s="342" t="s">
        <v>862</v>
      </c>
      <c r="E171" s="342" t="s">
        <v>182</v>
      </c>
      <c r="F171" s="342">
        <v>0.78800000000000003</v>
      </c>
      <c r="L171" s="342">
        <v>22526</v>
      </c>
      <c r="M171" s="342">
        <v>9.6</v>
      </c>
      <c r="O171" s="342">
        <v>130.91200000000001</v>
      </c>
      <c r="R171" s="342">
        <v>124.66200000000001</v>
      </c>
      <c r="S171" s="342" t="s">
        <v>327</v>
      </c>
      <c r="T171" s="342">
        <v>0</v>
      </c>
      <c r="U171" s="342" t="s">
        <v>328</v>
      </c>
      <c r="V171" s="342" t="s">
        <v>329</v>
      </c>
      <c r="X171" s="342" t="s">
        <v>331</v>
      </c>
      <c r="Y171" s="342">
        <v>1</v>
      </c>
      <c r="Z171" s="342">
        <v>29.5</v>
      </c>
      <c r="AA171" s="342">
        <v>83</v>
      </c>
      <c r="AB171" s="342">
        <v>53.5</v>
      </c>
      <c r="AF171" s="342">
        <v>6.25</v>
      </c>
      <c r="AJ171" s="342">
        <v>4496</v>
      </c>
      <c r="AR171" s="342" t="s">
        <v>505</v>
      </c>
      <c r="AS171" s="342" t="s">
        <v>878</v>
      </c>
      <c r="AT171" s="342">
        <v>1</v>
      </c>
      <c r="AW171" s="342">
        <v>5.0136418999999997</v>
      </c>
      <c r="AX171" s="342" t="s">
        <v>879</v>
      </c>
    </row>
    <row r="172" spans="1:50">
      <c r="A172" s="342" t="s">
        <v>880</v>
      </c>
      <c r="B172" s="342" t="s">
        <v>295</v>
      </c>
      <c r="C172" s="342">
        <v>42</v>
      </c>
      <c r="D172" s="342" t="s">
        <v>862</v>
      </c>
      <c r="E172" s="342" t="s">
        <v>182</v>
      </c>
      <c r="F172" s="342">
        <v>0.78800000000000003</v>
      </c>
      <c r="G172" s="342" t="s">
        <v>492</v>
      </c>
      <c r="L172" s="342">
        <v>2472</v>
      </c>
      <c r="M172" s="342">
        <v>18.448</v>
      </c>
      <c r="O172" s="342">
        <v>3.9</v>
      </c>
      <c r="R172" s="342">
        <v>3.7130000000000001</v>
      </c>
      <c r="S172" s="342" t="s">
        <v>327</v>
      </c>
      <c r="T172" s="342">
        <v>0</v>
      </c>
      <c r="U172" s="342" t="s">
        <v>328</v>
      </c>
      <c r="V172" s="342" t="s">
        <v>329</v>
      </c>
      <c r="X172" s="342" t="s">
        <v>331</v>
      </c>
      <c r="Y172" s="342">
        <v>2</v>
      </c>
      <c r="Z172" s="342">
        <v>232.8</v>
      </c>
      <c r="AA172" s="342">
        <v>259.2</v>
      </c>
      <c r="AB172" s="342">
        <v>26.3</v>
      </c>
      <c r="AF172" s="342">
        <v>0.188</v>
      </c>
      <c r="AJ172" s="342">
        <v>492</v>
      </c>
      <c r="AR172" s="342" t="s">
        <v>881</v>
      </c>
      <c r="AS172" s="342" t="s">
        <v>882</v>
      </c>
      <c r="AT172" s="342">
        <v>0</v>
      </c>
      <c r="AW172" s="342">
        <v>5.0539541999999997</v>
      </c>
      <c r="AX172" s="342" t="s">
        <v>879</v>
      </c>
    </row>
    <row r="173" spans="1:50">
      <c r="A173" s="342" t="s">
        <v>883</v>
      </c>
      <c r="B173" s="342" t="s">
        <v>295</v>
      </c>
      <c r="C173" s="342">
        <v>42</v>
      </c>
      <c r="D173" s="342" t="s">
        <v>862</v>
      </c>
      <c r="E173" s="342" t="s">
        <v>182</v>
      </c>
      <c r="F173" s="342">
        <v>0.78800000000000003</v>
      </c>
      <c r="L173" s="342">
        <v>22358</v>
      </c>
      <c r="M173" s="342">
        <v>9.9559999999999995</v>
      </c>
      <c r="O173" s="342">
        <v>127.932</v>
      </c>
      <c r="R173" s="342">
        <v>121.822</v>
      </c>
      <c r="S173" s="342" t="s">
        <v>327</v>
      </c>
      <c r="T173" s="342">
        <v>0</v>
      </c>
      <c r="U173" s="342" t="s">
        <v>328</v>
      </c>
      <c r="V173" s="342" t="s">
        <v>329</v>
      </c>
      <c r="X173" s="342" t="s">
        <v>331</v>
      </c>
      <c r="Y173" s="342">
        <v>3</v>
      </c>
      <c r="Z173" s="342">
        <v>412.8</v>
      </c>
      <c r="AA173" s="342">
        <v>465</v>
      </c>
      <c r="AB173" s="342">
        <v>52.3</v>
      </c>
      <c r="AF173" s="342">
        <v>6.11</v>
      </c>
      <c r="AJ173" s="342">
        <v>4460</v>
      </c>
      <c r="AR173" s="342" t="s">
        <v>884</v>
      </c>
      <c r="AS173" s="342" t="s">
        <v>885</v>
      </c>
      <c r="AT173" s="342">
        <v>0</v>
      </c>
      <c r="AW173" s="342">
        <v>5.0152619999999999</v>
      </c>
      <c r="AX173" s="342" t="s">
        <v>879</v>
      </c>
    </row>
    <row r="174" spans="1:50">
      <c r="A174" s="342" t="s">
        <v>886</v>
      </c>
      <c r="B174" s="342" t="s">
        <v>295</v>
      </c>
      <c r="C174" s="342">
        <v>43</v>
      </c>
      <c r="D174" s="342" t="s">
        <v>887</v>
      </c>
      <c r="E174" s="342" t="s">
        <v>183</v>
      </c>
      <c r="F174" s="342">
        <v>0.76</v>
      </c>
      <c r="H174" s="342">
        <v>10273</v>
      </c>
      <c r="I174" s="342">
        <v>0.441</v>
      </c>
      <c r="O174" s="342">
        <v>188.49700000000001</v>
      </c>
      <c r="P174" s="342">
        <v>187.09</v>
      </c>
      <c r="S174" s="342" t="s">
        <v>297</v>
      </c>
      <c r="T174" s="342">
        <v>0</v>
      </c>
      <c r="U174" s="342" t="s">
        <v>298</v>
      </c>
      <c r="V174" s="342" t="s">
        <v>299</v>
      </c>
      <c r="X174" s="342" t="s">
        <v>299</v>
      </c>
      <c r="Y174" s="342">
        <v>1</v>
      </c>
      <c r="Z174" s="342">
        <v>13.2</v>
      </c>
      <c r="AA174" s="342">
        <v>38.4</v>
      </c>
      <c r="AB174" s="342">
        <v>25.2</v>
      </c>
      <c r="AC174" s="342">
        <v>1.4059999999999999</v>
      </c>
      <c r="AG174" s="342">
        <v>7018</v>
      </c>
      <c r="AK174" s="342" t="s">
        <v>888</v>
      </c>
      <c r="AL174" s="342" t="s">
        <v>889</v>
      </c>
      <c r="AM174" s="342" t="s">
        <v>890</v>
      </c>
      <c r="AN174" s="342">
        <v>5212</v>
      </c>
      <c r="AT174" s="342">
        <v>0</v>
      </c>
      <c r="AU174" s="342">
        <v>0.6832724</v>
      </c>
      <c r="AX174" s="342" t="s">
        <v>891</v>
      </c>
    </row>
    <row r="175" spans="1:50">
      <c r="A175" s="342" t="s">
        <v>892</v>
      </c>
      <c r="B175" s="342" t="s">
        <v>295</v>
      </c>
      <c r="C175" s="342">
        <v>43</v>
      </c>
      <c r="D175" s="342" t="s">
        <v>887</v>
      </c>
      <c r="E175" s="342" t="s">
        <v>183</v>
      </c>
      <c r="F175" s="342">
        <v>0.76</v>
      </c>
      <c r="H175" s="342">
        <v>10309</v>
      </c>
      <c r="I175" s="342">
        <v>0</v>
      </c>
      <c r="O175" s="342">
        <v>188.946</v>
      </c>
      <c r="P175" s="342">
        <v>187.53700000000001</v>
      </c>
      <c r="S175" s="342" t="s">
        <v>297</v>
      </c>
      <c r="T175" s="342">
        <v>0</v>
      </c>
      <c r="U175" s="342" t="s">
        <v>298</v>
      </c>
      <c r="V175" s="342" t="s">
        <v>299</v>
      </c>
      <c r="X175" s="342" t="s">
        <v>299</v>
      </c>
      <c r="Y175" s="342">
        <v>2</v>
      </c>
      <c r="Z175" s="342">
        <v>53.5</v>
      </c>
      <c r="AA175" s="342">
        <v>78.599999999999994</v>
      </c>
      <c r="AB175" s="342">
        <v>25.2</v>
      </c>
      <c r="AC175" s="342">
        <v>1.409</v>
      </c>
      <c r="AG175" s="342">
        <v>7037</v>
      </c>
      <c r="AK175" s="342" t="s">
        <v>893</v>
      </c>
      <c r="AL175" s="342" t="s">
        <v>894</v>
      </c>
      <c r="AM175" s="342" t="s">
        <v>895</v>
      </c>
      <c r="AN175" s="342">
        <v>5084</v>
      </c>
      <c r="AT175" s="342">
        <v>1</v>
      </c>
      <c r="AU175" s="342">
        <v>0.68297090000000005</v>
      </c>
      <c r="AX175" s="342" t="s">
        <v>891</v>
      </c>
    </row>
    <row r="176" spans="1:50">
      <c r="A176" s="342" t="s">
        <v>896</v>
      </c>
      <c r="B176" s="342" t="s">
        <v>295</v>
      </c>
      <c r="C176" s="342">
        <v>43</v>
      </c>
      <c r="D176" s="342" t="s">
        <v>887</v>
      </c>
      <c r="E176" s="342" t="s">
        <v>183</v>
      </c>
      <c r="F176" s="342">
        <v>0.76</v>
      </c>
      <c r="G176" s="342" t="s">
        <v>310</v>
      </c>
      <c r="H176" s="342">
        <v>1146</v>
      </c>
      <c r="I176" s="342">
        <v>9.8279999999999994</v>
      </c>
      <c r="N176" s="342">
        <v>5.4526781</v>
      </c>
      <c r="O176" s="342">
        <v>24.268999999999998</v>
      </c>
      <c r="P176" s="342">
        <v>24.087</v>
      </c>
      <c r="S176" s="342" t="s">
        <v>297</v>
      </c>
      <c r="T176" s="342">
        <v>0</v>
      </c>
      <c r="U176" s="342" t="s">
        <v>298</v>
      </c>
      <c r="V176" s="342" t="s">
        <v>299</v>
      </c>
      <c r="X176" s="342" t="s">
        <v>299</v>
      </c>
      <c r="Y176" s="342">
        <v>3</v>
      </c>
      <c r="Z176" s="342">
        <v>84.9</v>
      </c>
      <c r="AA176" s="342">
        <v>145.9</v>
      </c>
      <c r="AB176" s="342">
        <v>61</v>
      </c>
      <c r="AC176" s="342">
        <v>0.183</v>
      </c>
      <c r="AG176" s="342">
        <v>791</v>
      </c>
      <c r="AK176" s="342" t="s">
        <v>897</v>
      </c>
      <c r="AL176" s="342" t="s">
        <v>599</v>
      </c>
      <c r="AM176" s="342" t="s">
        <v>898</v>
      </c>
      <c r="AN176" s="342">
        <v>13833</v>
      </c>
      <c r="AT176" s="342">
        <v>0</v>
      </c>
      <c r="AU176" s="342">
        <v>0.68968339999999995</v>
      </c>
      <c r="AX176" s="342" t="s">
        <v>891</v>
      </c>
    </row>
    <row r="177" spans="1:50">
      <c r="A177" s="342" t="s">
        <v>899</v>
      </c>
      <c r="B177" s="342" t="s">
        <v>295</v>
      </c>
      <c r="C177" s="342">
        <v>43</v>
      </c>
      <c r="D177" s="342" t="s">
        <v>887</v>
      </c>
      <c r="E177" s="342" t="s">
        <v>183</v>
      </c>
      <c r="F177" s="342">
        <v>0.76</v>
      </c>
      <c r="G177" s="342" t="s">
        <v>313</v>
      </c>
      <c r="J177" s="342">
        <v>4456</v>
      </c>
      <c r="K177" s="342">
        <v>6.1790000000000003</v>
      </c>
      <c r="N177" s="342">
        <v>54.189171199999997</v>
      </c>
      <c r="O177" s="342">
        <v>128.751</v>
      </c>
      <c r="Q177" s="342">
        <v>126.70699999999999</v>
      </c>
      <c r="S177" s="342" t="s">
        <v>314</v>
      </c>
      <c r="T177" s="342">
        <v>89</v>
      </c>
      <c r="U177" s="342" t="s">
        <v>298</v>
      </c>
      <c r="V177" s="342" t="s">
        <v>299</v>
      </c>
      <c r="X177" s="342" t="s">
        <v>299</v>
      </c>
      <c r="Y177" s="342">
        <v>4</v>
      </c>
      <c r="Z177" s="342">
        <v>208.8</v>
      </c>
      <c r="AA177" s="342">
        <v>299.39999999999998</v>
      </c>
      <c r="AB177" s="342">
        <v>90.6</v>
      </c>
      <c r="AD177" s="342">
        <v>1.51</v>
      </c>
      <c r="AE177" s="342">
        <v>0.53400000000000003</v>
      </c>
      <c r="AH177" s="342">
        <v>5360</v>
      </c>
      <c r="AI177" s="342">
        <v>6266</v>
      </c>
      <c r="AO177" s="342" t="s">
        <v>732</v>
      </c>
      <c r="AP177" s="342" t="s">
        <v>387</v>
      </c>
      <c r="AQ177" s="342" t="s">
        <v>900</v>
      </c>
      <c r="AT177" s="342">
        <v>0</v>
      </c>
      <c r="AV177" s="342">
        <v>1.1919526</v>
      </c>
      <c r="AX177" s="342" t="s">
        <v>891</v>
      </c>
    </row>
    <row r="178" spans="1:50">
      <c r="A178" s="342" t="s">
        <v>901</v>
      </c>
      <c r="B178" s="342" t="s">
        <v>295</v>
      </c>
      <c r="C178" s="342">
        <v>43</v>
      </c>
      <c r="D178" s="342" t="s">
        <v>887</v>
      </c>
      <c r="E178" s="342" t="s">
        <v>183</v>
      </c>
      <c r="F178" s="342">
        <v>0.76</v>
      </c>
      <c r="J178" s="342">
        <v>6432</v>
      </c>
      <c r="K178" s="342">
        <v>-10.835000000000001</v>
      </c>
      <c r="O178" s="342">
        <v>183.31399999999999</v>
      </c>
      <c r="Q178" s="342">
        <v>180.44499999999999</v>
      </c>
      <c r="S178" s="342" t="s">
        <v>314</v>
      </c>
      <c r="T178" s="342">
        <v>89</v>
      </c>
      <c r="U178" s="342" t="s">
        <v>298</v>
      </c>
      <c r="V178" s="342" t="s">
        <v>299</v>
      </c>
      <c r="X178" s="342" t="s">
        <v>299</v>
      </c>
      <c r="Y178" s="342">
        <v>5</v>
      </c>
      <c r="Z178" s="342">
        <v>437.8</v>
      </c>
      <c r="AA178" s="342">
        <v>473</v>
      </c>
      <c r="AB178" s="342">
        <v>35.200000000000003</v>
      </c>
      <c r="AD178" s="342">
        <v>2.1160000000000001</v>
      </c>
      <c r="AE178" s="342">
        <v>0.753</v>
      </c>
      <c r="AH178" s="342">
        <v>7540</v>
      </c>
      <c r="AI178" s="342">
        <v>8938</v>
      </c>
      <c r="AO178" s="342" t="s">
        <v>848</v>
      </c>
      <c r="AP178" s="342" t="s">
        <v>849</v>
      </c>
      <c r="AQ178" s="342" t="s">
        <v>547</v>
      </c>
      <c r="AT178" s="342">
        <v>0</v>
      </c>
      <c r="AV178" s="342">
        <v>1.1727707999999999</v>
      </c>
      <c r="AX178" s="342" t="s">
        <v>891</v>
      </c>
    </row>
    <row r="179" spans="1:50">
      <c r="A179" s="342" t="s">
        <v>902</v>
      </c>
      <c r="B179" s="342" t="s">
        <v>295</v>
      </c>
      <c r="C179" s="342">
        <v>43</v>
      </c>
      <c r="D179" s="342" t="s">
        <v>887</v>
      </c>
      <c r="E179" s="342" t="s">
        <v>183</v>
      </c>
      <c r="F179" s="342">
        <v>0.76</v>
      </c>
      <c r="J179" s="342">
        <v>6425</v>
      </c>
      <c r="K179" s="342">
        <v>-11.5</v>
      </c>
      <c r="O179" s="342">
        <v>183.33799999999999</v>
      </c>
      <c r="Q179" s="342">
        <v>180.471</v>
      </c>
      <c r="S179" s="342" t="s">
        <v>314</v>
      </c>
      <c r="T179" s="342">
        <v>89</v>
      </c>
      <c r="U179" s="342" t="s">
        <v>298</v>
      </c>
      <c r="V179" s="342" t="s">
        <v>299</v>
      </c>
      <c r="X179" s="342" t="s">
        <v>299</v>
      </c>
      <c r="Y179" s="342">
        <v>6</v>
      </c>
      <c r="Z179" s="342">
        <v>488.1</v>
      </c>
      <c r="AA179" s="342">
        <v>523.29999999999995</v>
      </c>
      <c r="AB179" s="342">
        <v>35.200000000000003</v>
      </c>
      <c r="AD179" s="342">
        <v>2.1150000000000002</v>
      </c>
      <c r="AE179" s="342">
        <v>0.752</v>
      </c>
      <c r="AH179" s="342">
        <v>7528</v>
      </c>
      <c r="AI179" s="342">
        <v>8921</v>
      </c>
      <c r="AO179" s="342" t="s">
        <v>848</v>
      </c>
      <c r="AP179" s="342" t="s">
        <v>762</v>
      </c>
      <c r="AQ179" s="342" t="s">
        <v>824</v>
      </c>
      <c r="AT179" s="342">
        <v>1</v>
      </c>
      <c r="AV179" s="342">
        <v>1.1719998</v>
      </c>
      <c r="AX179" s="342" t="s">
        <v>891</v>
      </c>
    </row>
    <row r="180" spans="1:50">
      <c r="A180" s="342" t="s">
        <v>903</v>
      </c>
      <c r="B180" s="342" t="s">
        <v>295</v>
      </c>
      <c r="C180" s="342">
        <v>44</v>
      </c>
      <c r="D180" s="342" t="s">
        <v>887</v>
      </c>
      <c r="E180" s="342" t="s">
        <v>183</v>
      </c>
      <c r="F180" s="342">
        <v>0.76</v>
      </c>
      <c r="L180" s="342">
        <v>22422</v>
      </c>
      <c r="M180" s="342">
        <v>9.6</v>
      </c>
      <c r="O180" s="342">
        <v>130.334</v>
      </c>
      <c r="R180" s="342">
        <v>124.111</v>
      </c>
      <c r="S180" s="342" t="s">
        <v>327</v>
      </c>
      <c r="T180" s="342">
        <v>0</v>
      </c>
      <c r="U180" s="342" t="s">
        <v>328</v>
      </c>
      <c r="V180" s="342" t="s">
        <v>329</v>
      </c>
      <c r="X180" s="342" t="s">
        <v>331</v>
      </c>
      <c r="Y180" s="342">
        <v>1</v>
      </c>
      <c r="Z180" s="342">
        <v>29.5</v>
      </c>
      <c r="AA180" s="342">
        <v>83.2</v>
      </c>
      <c r="AB180" s="342">
        <v>53.7</v>
      </c>
      <c r="AF180" s="342">
        <v>6.2229999999999999</v>
      </c>
      <c r="AJ180" s="342">
        <v>4475</v>
      </c>
      <c r="AR180" s="342" t="s">
        <v>904</v>
      </c>
      <c r="AS180" s="342" t="s">
        <v>905</v>
      </c>
      <c r="AT180" s="342">
        <v>1</v>
      </c>
      <c r="AW180" s="342">
        <v>5.0140361000000002</v>
      </c>
      <c r="AX180" s="342" t="s">
        <v>906</v>
      </c>
    </row>
    <row r="181" spans="1:50">
      <c r="A181" s="342" t="s">
        <v>907</v>
      </c>
      <c r="B181" s="342" t="s">
        <v>295</v>
      </c>
      <c r="C181" s="342">
        <v>44</v>
      </c>
      <c r="D181" s="342" t="s">
        <v>887</v>
      </c>
      <c r="E181" s="342" t="s">
        <v>183</v>
      </c>
      <c r="F181" s="342">
        <v>0.76</v>
      </c>
      <c r="G181" s="342" t="s">
        <v>492</v>
      </c>
      <c r="L181" s="342">
        <v>2683</v>
      </c>
      <c r="M181" s="342">
        <v>5.1059999999999999</v>
      </c>
      <c r="O181" s="342">
        <v>4.6509999999999998</v>
      </c>
      <c r="R181" s="342">
        <v>4.43</v>
      </c>
      <c r="S181" s="342" t="s">
        <v>327</v>
      </c>
      <c r="T181" s="342">
        <v>0</v>
      </c>
      <c r="U181" s="342" t="s">
        <v>328</v>
      </c>
      <c r="V181" s="342" t="s">
        <v>329</v>
      </c>
      <c r="X181" s="342" t="s">
        <v>331</v>
      </c>
      <c r="Y181" s="342">
        <v>2</v>
      </c>
      <c r="Z181" s="342">
        <v>230.7</v>
      </c>
      <c r="AA181" s="342">
        <v>258.5</v>
      </c>
      <c r="AB181" s="342">
        <v>27.8</v>
      </c>
      <c r="AF181" s="342">
        <v>0.221</v>
      </c>
      <c r="AJ181" s="342">
        <v>541</v>
      </c>
      <c r="AR181" s="342" t="s">
        <v>908</v>
      </c>
      <c r="AS181" s="342" t="s">
        <v>909</v>
      </c>
      <c r="AT181" s="342">
        <v>0</v>
      </c>
      <c r="AW181" s="342">
        <v>4.9935603000000004</v>
      </c>
      <c r="AX181" s="342" t="s">
        <v>906</v>
      </c>
    </row>
    <row r="182" spans="1:50">
      <c r="A182" s="342" t="s">
        <v>910</v>
      </c>
      <c r="B182" s="342" t="s">
        <v>295</v>
      </c>
      <c r="C182" s="342">
        <v>44</v>
      </c>
      <c r="D182" s="342" t="s">
        <v>887</v>
      </c>
      <c r="E182" s="342" t="s">
        <v>183</v>
      </c>
      <c r="F182" s="342">
        <v>0.76</v>
      </c>
      <c r="L182" s="342">
        <v>22402</v>
      </c>
      <c r="M182" s="342">
        <v>9.9179999999999993</v>
      </c>
      <c r="O182" s="342">
        <v>128.08699999999999</v>
      </c>
      <c r="R182" s="342">
        <v>121.96899999999999</v>
      </c>
      <c r="S182" s="342" t="s">
        <v>327</v>
      </c>
      <c r="T182" s="342">
        <v>0</v>
      </c>
      <c r="U182" s="342" t="s">
        <v>328</v>
      </c>
      <c r="V182" s="342" t="s">
        <v>329</v>
      </c>
      <c r="X182" s="342" t="s">
        <v>331</v>
      </c>
      <c r="Y182" s="342">
        <v>3</v>
      </c>
      <c r="Z182" s="342">
        <v>412.8</v>
      </c>
      <c r="AA182" s="342">
        <v>464.8</v>
      </c>
      <c r="AB182" s="342">
        <v>52</v>
      </c>
      <c r="AF182" s="342">
        <v>6.117</v>
      </c>
      <c r="AJ182" s="342">
        <v>4469</v>
      </c>
      <c r="AR182" s="342" t="s">
        <v>911</v>
      </c>
      <c r="AS182" s="342" t="s">
        <v>912</v>
      </c>
      <c r="AT182" s="342">
        <v>0</v>
      </c>
      <c r="AW182" s="342">
        <v>5.0154845000000003</v>
      </c>
      <c r="AX182" s="342" t="s">
        <v>906</v>
      </c>
    </row>
    <row r="183" spans="1:50">
      <c r="A183" s="342" t="s">
        <v>913</v>
      </c>
      <c r="B183" s="342" t="s">
        <v>295</v>
      </c>
      <c r="C183" s="342">
        <v>45</v>
      </c>
      <c r="D183" s="342" t="s">
        <v>914</v>
      </c>
      <c r="E183" s="342" t="s">
        <v>184</v>
      </c>
      <c r="F183" s="342">
        <v>0.57599999999999996</v>
      </c>
      <c r="H183" s="342">
        <v>10279</v>
      </c>
      <c r="I183" s="342">
        <v>0.46500000000000002</v>
      </c>
      <c r="O183" s="342">
        <v>188.20599999999999</v>
      </c>
      <c r="P183" s="342">
        <v>186.80199999999999</v>
      </c>
      <c r="S183" s="342" t="s">
        <v>297</v>
      </c>
      <c r="T183" s="342">
        <v>0</v>
      </c>
      <c r="U183" s="342" t="s">
        <v>298</v>
      </c>
      <c r="V183" s="342" t="s">
        <v>915</v>
      </c>
      <c r="X183" s="342" t="s">
        <v>915</v>
      </c>
      <c r="Y183" s="342">
        <v>1</v>
      </c>
      <c r="Z183" s="342">
        <v>13.2</v>
      </c>
      <c r="AA183" s="342">
        <v>38.4</v>
      </c>
      <c r="AB183" s="342">
        <v>25.2</v>
      </c>
      <c r="AC183" s="342">
        <v>1.4039999999999999</v>
      </c>
      <c r="AG183" s="342">
        <v>7022</v>
      </c>
      <c r="AK183" s="342" t="s">
        <v>916</v>
      </c>
      <c r="AL183" s="342" t="s">
        <v>917</v>
      </c>
      <c r="AM183" s="342" t="s">
        <v>918</v>
      </c>
      <c r="AN183" s="342">
        <v>5211</v>
      </c>
      <c r="AT183" s="342">
        <v>0</v>
      </c>
      <c r="AU183" s="342">
        <v>0.68335299999999999</v>
      </c>
      <c r="AX183" s="342" t="s">
        <v>919</v>
      </c>
    </row>
    <row r="184" spans="1:50">
      <c r="A184" s="342" t="s">
        <v>920</v>
      </c>
      <c r="B184" s="342" t="s">
        <v>295</v>
      </c>
      <c r="C184" s="342">
        <v>45</v>
      </c>
      <c r="D184" s="342" t="s">
        <v>914</v>
      </c>
      <c r="E184" s="342" t="s">
        <v>184</v>
      </c>
      <c r="F184" s="342">
        <v>0.57599999999999996</v>
      </c>
      <c r="H184" s="342">
        <v>10304</v>
      </c>
      <c r="I184" s="342">
        <v>0</v>
      </c>
      <c r="O184" s="342">
        <v>188.739</v>
      </c>
      <c r="P184" s="342">
        <v>187.33199999999999</v>
      </c>
      <c r="S184" s="342" t="s">
        <v>297</v>
      </c>
      <c r="T184" s="342">
        <v>0</v>
      </c>
      <c r="U184" s="342" t="s">
        <v>298</v>
      </c>
      <c r="V184" s="342" t="s">
        <v>915</v>
      </c>
      <c r="X184" s="342" t="s">
        <v>915</v>
      </c>
      <c r="Y184" s="342">
        <v>2</v>
      </c>
      <c r="Z184" s="342">
        <v>53.5</v>
      </c>
      <c r="AA184" s="342">
        <v>78.599999999999994</v>
      </c>
      <c r="AB184" s="342">
        <v>25.2</v>
      </c>
      <c r="AC184" s="342">
        <v>1.407</v>
      </c>
      <c r="AG184" s="342">
        <v>7034</v>
      </c>
      <c r="AK184" s="342" t="s">
        <v>921</v>
      </c>
      <c r="AL184" s="342" t="s">
        <v>810</v>
      </c>
      <c r="AM184" s="342" t="s">
        <v>922</v>
      </c>
      <c r="AN184" s="342">
        <v>5080</v>
      </c>
      <c r="AT184" s="342">
        <v>1</v>
      </c>
      <c r="AU184" s="342">
        <v>0.68303530000000001</v>
      </c>
      <c r="AX184" s="342" t="s">
        <v>919</v>
      </c>
    </row>
    <row r="185" spans="1:50">
      <c r="A185" s="342" t="s">
        <v>923</v>
      </c>
      <c r="B185" s="342" t="s">
        <v>295</v>
      </c>
      <c r="C185" s="342">
        <v>45</v>
      </c>
      <c r="D185" s="342" t="s">
        <v>914</v>
      </c>
      <c r="E185" s="342" t="s">
        <v>184</v>
      </c>
      <c r="F185" s="342">
        <v>0.57599999999999996</v>
      </c>
      <c r="G185" s="342" t="s">
        <v>310</v>
      </c>
      <c r="H185" s="342">
        <v>1924</v>
      </c>
      <c r="I185" s="342">
        <v>8.6639999999999997</v>
      </c>
      <c r="N185" s="342">
        <v>12.1972135</v>
      </c>
      <c r="O185" s="342">
        <v>41.145000000000003</v>
      </c>
      <c r="P185" s="342">
        <v>40.835999999999999</v>
      </c>
      <c r="S185" s="342" t="s">
        <v>297</v>
      </c>
      <c r="T185" s="342">
        <v>0</v>
      </c>
      <c r="U185" s="342" t="s">
        <v>298</v>
      </c>
      <c r="V185" s="342" t="s">
        <v>915</v>
      </c>
      <c r="X185" s="342" t="s">
        <v>915</v>
      </c>
      <c r="Y185" s="342">
        <v>3</v>
      </c>
      <c r="Z185" s="342">
        <v>84.3</v>
      </c>
      <c r="AA185" s="342">
        <v>149.1</v>
      </c>
      <c r="AB185" s="342">
        <v>64.8</v>
      </c>
      <c r="AC185" s="342">
        <v>0.309</v>
      </c>
      <c r="AG185" s="342">
        <v>1326</v>
      </c>
      <c r="AK185" s="342" t="s">
        <v>924</v>
      </c>
      <c r="AL185" s="342" t="s">
        <v>815</v>
      </c>
      <c r="AM185" s="342" t="s">
        <v>925</v>
      </c>
      <c r="AN185" s="342">
        <v>18515</v>
      </c>
      <c r="AT185" s="342">
        <v>0</v>
      </c>
      <c r="AU185" s="342">
        <v>0.68895320000000004</v>
      </c>
      <c r="AX185" s="342" t="s">
        <v>919</v>
      </c>
    </row>
    <row r="186" spans="1:50">
      <c r="A186" s="342" t="s">
        <v>926</v>
      </c>
      <c r="B186" s="342" t="s">
        <v>295</v>
      </c>
      <c r="C186" s="342">
        <v>45</v>
      </c>
      <c r="D186" s="342" t="s">
        <v>914</v>
      </c>
      <c r="E186" s="342" t="s">
        <v>184</v>
      </c>
      <c r="F186" s="342">
        <v>0.57599999999999996</v>
      </c>
      <c r="G186" s="342" t="s">
        <v>313</v>
      </c>
      <c r="J186" s="342">
        <v>4582</v>
      </c>
      <c r="K186" s="342">
        <v>15.773</v>
      </c>
      <c r="N186" s="342">
        <v>74.475915099999995</v>
      </c>
      <c r="O186" s="342">
        <v>134.11099999999999</v>
      </c>
      <c r="Q186" s="342">
        <v>131.96799999999999</v>
      </c>
      <c r="S186" s="342" t="s">
        <v>314</v>
      </c>
      <c r="T186" s="342">
        <v>89</v>
      </c>
      <c r="U186" s="342" t="s">
        <v>298</v>
      </c>
      <c r="V186" s="342" t="s">
        <v>915</v>
      </c>
      <c r="X186" s="342" t="s">
        <v>915</v>
      </c>
      <c r="Y186" s="342">
        <v>4</v>
      </c>
      <c r="Z186" s="342">
        <v>209.5</v>
      </c>
      <c r="AA186" s="342">
        <v>301.3</v>
      </c>
      <c r="AB186" s="342">
        <v>91.8</v>
      </c>
      <c r="AD186" s="342">
        <v>1.587</v>
      </c>
      <c r="AE186" s="342">
        <v>0.55500000000000005</v>
      </c>
      <c r="AH186" s="342">
        <v>5564</v>
      </c>
      <c r="AI186" s="342">
        <v>6441</v>
      </c>
      <c r="AO186" s="342" t="s">
        <v>848</v>
      </c>
      <c r="AP186" s="342" t="s">
        <v>324</v>
      </c>
      <c r="AQ186" s="342" t="s">
        <v>792</v>
      </c>
      <c r="AT186" s="342">
        <v>0</v>
      </c>
      <c r="AV186" s="342">
        <v>1.2025277000000001</v>
      </c>
      <c r="AX186" s="342" t="s">
        <v>919</v>
      </c>
    </row>
    <row r="187" spans="1:50">
      <c r="A187" s="342" t="s">
        <v>927</v>
      </c>
      <c r="B187" s="342" t="s">
        <v>295</v>
      </c>
      <c r="C187" s="342">
        <v>45</v>
      </c>
      <c r="D187" s="342" t="s">
        <v>914</v>
      </c>
      <c r="E187" s="342" t="s">
        <v>184</v>
      </c>
      <c r="F187" s="342">
        <v>0.57599999999999996</v>
      </c>
      <c r="J187" s="342">
        <v>6463</v>
      </c>
      <c r="K187" s="342">
        <v>-10.807</v>
      </c>
      <c r="O187" s="342">
        <v>184.208</v>
      </c>
      <c r="Q187" s="342">
        <v>181.32499999999999</v>
      </c>
      <c r="S187" s="342" t="s">
        <v>314</v>
      </c>
      <c r="T187" s="342">
        <v>89</v>
      </c>
      <c r="U187" s="342" t="s">
        <v>298</v>
      </c>
      <c r="V187" s="342" t="s">
        <v>915</v>
      </c>
      <c r="X187" s="342" t="s">
        <v>915</v>
      </c>
      <c r="Y187" s="342">
        <v>5</v>
      </c>
      <c r="Z187" s="342">
        <v>437.8</v>
      </c>
      <c r="AA187" s="342">
        <v>473</v>
      </c>
      <c r="AB187" s="342">
        <v>35.200000000000003</v>
      </c>
      <c r="AD187" s="342">
        <v>2.1269999999999998</v>
      </c>
      <c r="AE187" s="342">
        <v>0.75600000000000001</v>
      </c>
      <c r="AH187" s="342">
        <v>7576</v>
      </c>
      <c r="AI187" s="342">
        <v>8980</v>
      </c>
      <c r="AO187" s="342" t="s">
        <v>732</v>
      </c>
      <c r="AP187" s="342" t="s">
        <v>762</v>
      </c>
      <c r="AQ187" s="342" t="s">
        <v>928</v>
      </c>
      <c r="AT187" s="342">
        <v>0</v>
      </c>
      <c r="AV187" s="342">
        <v>1.1728088999999999</v>
      </c>
      <c r="AX187" s="342" t="s">
        <v>919</v>
      </c>
    </row>
    <row r="188" spans="1:50">
      <c r="A188" s="342" t="s">
        <v>929</v>
      </c>
      <c r="B188" s="342" t="s">
        <v>295</v>
      </c>
      <c r="C188" s="342">
        <v>45</v>
      </c>
      <c r="D188" s="342" t="s">
        <v>914</v>
      </c>
      <c r="E188" s="342" t="s">
        <v>184</v>
      </c>
      <c r="F188" s="342">
        <v>0.57599999999999996</v>
      </c>
      <c r="J188" s="342">
        <v>6458</v>
      </c>
      <c r="K188" s="342">
        <v>-11.5</v>
      </c>
      <c r="O188" s="342">
        <v>184.47800000000001</v>
      </c>
      <c r="Q188" s="342">
        <v>181.59299999999999</v>
      </c>
      <c r="S188" s="342" t="s">
        <v>314</v>
      </c>
      <c r="T188" s="342">
        <v>89</v>
      </c>
      <c r="U188" s="342" t="s">
        <v>298</v>
      </c>
      <c r="V188" s="342" t="s">
        <v>915</v>
      </c>
      <c r="X188" s="342" t="s">
        <v>915</v>
      </c>
      <c r="Y188" s="342">
        <v>6</v>
      </c>
      <c r="Z188" s="342">
        <v>488.1</v>
      </c>
      <c r="AA188" s="342">
        <v>523.29999999999995</v>
      </c>
      <c r="AB188" s="342">
        <v>35.200000000000003</v>
      </c>
      <c r="AD188" s="342">
        <v>2.1280000000000001</v>
      </c>
      <c r="AE188" s="342">
        <v>0.75700000000000001</v>
      </c>
      <c r="AH188" s="342">
        <v>7566</v>
      </c>
      <c r="AI188" s="342">
        <v>8967</v>
      </c>
      <c r="AO188" s="342" t="s">
        <v>848</v>
      </c>
      <c r="AP188" s="342" t="s">
        <v>762</v>
      </c>
      <c r="AQ188" s="342" t="s">
        <v>930</v>
      </c>
      <c r="AT188" s="342">
        <v>1</v>
      </c>
      <c r="AV188" s="342">
        <v>1.1720054</v>
      </c>
      <c r="AX188" s="342" t="s">
        <v>919</v>
      </c>
    </row>
    <row r="189" spans="1:50">
      <c r="A189" s="342" t="s">
        <v>931</v>
      </c>
      <c r="B189" s="342" t="s">
        <v>295</v>
      </c>
      <c r="C189" s="342">
        <v>46</v>
      </c>
      <c r="D189" s="342" t="s">
        <v>914</v>
      </c>
      <c r="E189" s="342" t="s">
        <v>184</v>
      </c>
      <c r="F189" s="342">
        <v>0.57599999999999996</v>
      </c>
      <c r="L189" s="342">
        <v>22675</v>
      </c>
      <c r="M189" s="342">
        <v>9.6</v>
      </c>
      <c r="O189" s="342">
        <v>131.464</v>
      </c>
      <c r="R189" s="342">
        <v>125.187</v>
      </c>
      <c r="S189" s="342" t="s">
        <v>327</v>
      </c>
      <c r="T189" s="342">
        <v>0</v>
      </c>
      <c r="U189" s="342" t="s">
        <v>328</v>
      </c>
      <c r="V189" s="342" t="s">
        <v>329</v>
      </c>
      <c r="X189" s="342" t="s">
        <v>331</v>
      </c>
      <c r="Y189" s="342">
        <v>1</v>
      </c>
      <c r="Z189" s="342">
        <v>29.5</v>
      </c>
      <c r="AA189" s="342">
        <v>83.2</v>
      </c>
      <c r="AB189" s="342">
        <v>53.7</v>
      </c>
      <c r="AF189" s="342">
        <v>6.2759999999999998</v>
      </c>
      <c r="AJ189" s="342">
        <v>4526</v>
      </c>
      <c r="AR189" s="342" t="s">
        <v>932</v>
      </c>
      <c r="AS189" s="342" t="s">
        <v>933</v>
      </c>
      <c r="AT189" s="342">
        <v>1</v>
      </c>
      <c r="AW189" s="342">
        <v>5.0133976999999996</v>
      </c>
      <c r="AX189" s="342" t="s">
        <v>934</v>
      </c>
    </row>
    <row r="190" spans="1:50">
      <c r="A190" s="342" t="s">
        <v>935</v>
      </c>
      <c r="B190" s="342" t="s">
        <v>295</v>
      </c>
      <c r="C190" s="342">
        <v>46</v>
      </c>
      <c r="D190" s="342" t="s">
        <v>914</v>
      </c>
      <c r="E190" s="342" t="s">
        <v>184</v>
      </c>
      <c r="F190" s="342">
        <v>0.57599999999999996</v>
      </c>
      <c r="G190" s="342" t="s">
        <v>492</v>
      </c>
      <c r="L190" s="342">
        <v>4731</v>
      </c>
      <c r="M190" s="342">
        <v>3.4569999999999999</v>
      </c>
      <c r="O190" s="342">
        <v>7.3639999999999999</v>
      </c>
      <c r="R190" s="342">
        <v>7.0149999999999997</v>
      </c>
      <c r="S190" s="342" t="s">
        <v>327</v>
      </c>
      <c r="T190" s="342">
        <v>0</v>
      </c>
      <c r="U190" s="342" t="s">
        <v>328</v>
      </c>
      <c r="V190" s="342" t="s">
        <v>329</v>
      </c>
      <c r="X190" s="342" t="s">
        <v>331</v>
      </c>
      <c r="Y190" s="342">
        <v>2</v>
      </c>
      <c r="Z190" s="342">
        <v>233</v>
      </c>
      <c r="AA190" s="342">
        <v>261.89999999999998</v>
      </c>
      <c r="AB190" s="342">
        <v>28.8</v>
      </c>
      <c r="AF190" s="342">
        <v>0.35</v>
      </c>
      <c r="AJ190" s="342">
        <v>955</v>
      </c>
      <c r="AR190" s="342" t="s">
        <v>936</v>
      </c>
      <c r="AS190" s="342" t="s">
        <v>937</v>
      </c>
      <c r="AT190" s="342">
        <v>0</v>
      </c>
      <c r="AW190" s="342">
        <v>4.9854098000000002</v>
      </c>
      <c r="AX190" s="342" t="s">
        <v>934</v>
      </c>
    </row>
    <row r="191" spans="1:50">
      <c r="A191" s="342" t="s">
        <v>938</v>
      </c>
      <c r="B191" s="342" t="s">
        <v>295</v>
      </c>
      <c r="C191" s="342">
        <v>46</v>
      </c>
      <c r="D191" s="342" t="s">
        <v>914</v>
      </c>
      <c r="E191" s="342" t="s">
        <v>184</v>
      </c>
      <c r="F191" s="342">
        <v>0.57599999999999996</v>
      </c>
      <c r="L191" s="342">
        <v>22444</v>
      </c>
      <c r="M191" s="342">
        <v>9.9179999999999993</v>
      </c>
      <c r="O191" s="342">
        <v>128.571</v>
      </c>
      <c r="R191" s="342">
        <v>122.431</v>
      </c>
      <c r="S191" s="342" t="s">
        <v>327</v>
      </c>
      <c r="T191" s="342">
        <v>0</v>
      </c>
      <c r="U191" s="342" t="s">
        <v>328</v>
      </c>
      <c r="V191" s="342" t="s">
        <v>329</v>
      </c>
      <c r="X191" s="342" t="s">
        <v>331</v>
      </c>
      <c r="Y191" s="342">
        <v>3</v>
      </c>
      <c r="Z191" s="342">
        <v>412.8</v>
      </c>
      <c r="AA191" s="342">
        <v>465</v>
      </c>
      <c r="AB191" s="342">
        <v>52.3</v>
      </c>
      <c r="AF191" s="342">
        <v>6.14</v>
      </c>
      <c r="AJ191" s="342">
        <v>4478</v>
      </c>
      <c r="AR191" s="342" t="s">
        <v>939</v>
      </c>
      <c r="AS191" s="342" t="s">
        <v>940</v>
      </c>
      <c r="AT191" s="342">
        <v>0</v>
      </c>
      <c r="AW191" s="342">
        <v>5.0148476999999998</v>
      </c>
      <c r="AX191" s="342" t="s">
        <v>934</v>
      </c>
    </row>
    <row r="192" spans="1:50">
      <c r="A192" s="342" t="s">
        <v>941</v>
      </c>
      <c r="B192" s="342" t="s">
        <v>295</v>
      </c>
      <c r="C192" s="342">
        <v>47</v>
      </c>
      <c r="D192" s="342" t="s">
        <v>942</v>
      </c>
      <c r="E192" s="342" t="s">
        <v>185</v>
      </c>
      <c r="F192" s="342">
        <v>0.79100000000000004</v>
      </c>
      <c r="H192" s="342">
        <v>10265</v>
      </c>
      <c r="I192" s="342">
        <v>0.46600000000000003</v>
      </c>
      <c r="O192" s="342">
        <v>187.81100000000001</v>
      </c>
      <c r="P192" s="342">
        <v>186.41</v>
      </c>
      <c r="S192" s="342" t="s">
        <v>297</v>
      </c>
      <c r="T192" s="342">
        <v>0</v>
      </c>
      <c r="U192" s="342" t="s">
        <v>298</v>
      </c>
      <c r="V192" s="342" t="s">
        <v>915</v>
      </c>
      <c r="X192" s="342" t="s">
        <v>915</v>
      </c>
      <c r="Y192" s="342">
        <v>1</v>
      </c>
      <c r="Z192" s="342">
        <v>13.2</v>
      </c>
      <c r="AA192" s="342">
        <v>38.4</v>
      </c>
      <c r="AB192" s="342">
        <v>25.2</v>
      </c>
      <c r="AC192" s="342">
        <v>1.401</v>
      </c>
      <c r="AG192" s="342">
        <v>7013</v>
      </c>
      <c r="AK192" s="342" t="s">
        <v>943</v>
      </c>
      <c r="AL192" s="342" t="s">
        <v>944</v>
      </c>
      <c r="AM192" s="342" t="s">
        <v>945</v>
      </c>
      <c r="AN192" s="342">
        <v>5212</v>
      </c>
      <c r="AT192" s="342">
        <v>0</v>
      </c>
      <c r="AU192" s="342">
        <v>0.68335140000000005</v>
      </c>
      <c r="AX192" s="342" t="s">
        <v>946</v>
      </c>
    </row>
    <row r="193" spans="1:50">
      <c r="A193" s="342" t="s">
        <v>947</v>
      </c>
      <c r="B193" s="342" t="s">
        <v>295</v>
      </c>
      <c r="C193" s="342">
        <v>47</v>
      </c>
      <c r="D193" s="342" t="s">
        <v>942</v>
      </c>
      <c r="E193" s="342" t="s">
        <v>185</v>
      </c>
      <c r="F193" s="342">
        <v>0.79100000000000004</v>
      </c>
      <c r="H193" s="342">
        <v>10278</v>
      </c>
      <c r="I193" s="342">
        <v>0</v>
      </c>
      <c r="O193" s="342">
        <v>188.535</v>
      </c>
      <c r="P193" s="342">
        <v>187.12899999999999</v>
      </c>
      <c r="S193" s="342" t="s">
        <v>297</v>
      </c>
      <c r="T193" s="342">
        <v>0</v>
      </c>
      <c r="U193" s="342" t="s">
        <v>298</v>
      </c>
      <c r="V193" s="342" t="s">
        <v>915</v>
      </c>
      <c r="X193" s="342" t="s">
        <v>915</v>
      </c>
      <c r="Y193" s="342">
        <v>2</v>
      </c>
      <c r="Z193" s="342">
        <v>53.5</v>
      </c>
      <c r="AA193" s="342">
        <v>78.599999999999994</v>
      </c>
      <c r="AB193" s="342">
        <v>25.2</v>
      </c>
      <c r="AC193" s="342">
        <v>1.4059999999999999</v>
      </c>
      <c r="AG193" s="342">
        <v>7018</v>
      </c>
      <c r="AK193" s="342" t="s">
        <v>835</v>
      </c>
      <c r="AL193" s="342" t="s">
        <v>521</v>
      </c>
      <c r="AM193" s="342" t="s">
        <v>869</v>
      </c>
      <c r="AN193" s="342">
        <v>5076</v>
      </c>
      <c r="AT193" s="342">
        <v>1</v>
      </c>
      <c r="AU193" s="342">
        <v>0.683033</v>
      </c>
      <c r="AX193" s="342" t="s">
        <v>946</v>
      </c>
    </row>
    <row r="194" spans="1:50">
      <c r="A194" s="342" t="s">
        <v>948</v>
      </c>
      <c r="B194" s="342" t="s">
        <v>295</v>
      </c>
      <c r="C194" s="342">
        <v>47</v>
      </c>
      <c r="D194" s="342" t="s">
        <v>942</v>
      </c>
      <c r="E194" s="342" t="s">
        <v>185</v>
      </c>
      <c r="F194" s="342">
        <v>0.79100000000000004</v>
      </c>
      <c r="G194" s="342" t="s">
        <v>310</v>
      </c>
      <c r="H194" s="342">
        <v>1032</v>
      </c>
      <c r="I194" s="342">
        <v>9.1110000000000007</v>
      </c>
      <c r="N194" s="342">
        <v>4.7504464000000004</v>
      </c>
      <c r="O194" s="342">
        <v>22.006</v>
      </c>
      <c r="P194" s="342">
        <v>21.841000000000001</v>
      </c>
      <c r="S194" s="342" t="s">
        <v>297</v>
      </c>
      <c r="T194" s="342">
        <v>0</v>
      </c>
      <c r="U194" s="342" t="s">
        <v>298</v>
      </c>
      <c r="V194" s="342" t="s">
        <v>915</v>
      </c>
      <c r="X194" s="342" t="s">
        <v>915</v>
      </c>
      <c r="Y194" s="342">
        <v>3</v>
      </c>
      <c r="Z194" s="342">
        <v>85.5</v>
      </c>
      <c r="AA194" s="342">
        <v>145.9</v>
      </c>
      <c r="AB194" s="342">
        <v>60.4</v>
      </c>
      <c r="AC194" s="342">
        <v>0.16600000000000001</v>
      </c>
      <c r="AG194" s="342">
        <v>712</v>
      </c>
      <c r="AK194" s="342" t="s">
        <v>949</v>
      </c>
      <c r="AL194" s="342" t="s">
        <v>840</v>
      </c>
      <c r="AM194" s="342" t="s">
        <v>950</v>
      </c>
      <c r="AN194" s="342">
        <v>14859</v>
      </c>
      <c r="AT194" s="342">
        <v>0</v>
      </c>
      <c r="AU194" s="342">
        <v>0.68925639999999999</v>
      </c>
      <c r="AX194" s="342" t="s">
        <v>946</v>
      </c>
    </row>
    <row r="195" spans="1:50">
      <c r="A195" s="342" t="s">
        <v>951</v>
      </c>
      <c r="B195" s="342" t="s">
        <v>295</v>
      </c>
      <c r="C195" s="342">
        <v>47</v>
      </c>
      <c r="D195" s="342" t="s">
        <v>942</v>
      </c>
      <c r="E195" s="342" t="s">
        <v>185</v>
      </c>
      <c r="F195" s="342">
        <v>0.79100000000000004</v>
      </c>
      <c r="G195" s="342" t="s">
        <v>313</v>
      </c>
      <c r="J195" s="342">
        <v>4499</v>
      </c>
      <c r="K195" s="342">
        <v>7.4379999999999997</v>
      </c>
      <c r="N195" s="342">
        <v>51.929999500000001</v>
      </c>
      <c r="O195" s="342">
        <v>128.416</v>
      </c>
      <c r="Q195" s="342">
        <v>126.376</v>
      </c>
      <c r="S195" s="342" t="s">
        <v>314</v>
      </c>
      <c r="T195" s="342">
        <v>89</v>
      </c>
      <c r="U195" s="342" t="s">
        <v>298</v>
      </c>
      <c r="V195" s="342" t="s">
        <v>915</v>
      </c>
      <c r="X195" s="342" t="s">
        <v>915</v>
      </c>
      <c r="Y195" s="342">
        <v>4</v>
      </c>
      <c r="Z195" s="342">
        <v>208.8</v>
      </c>
      <c r="AA195" s="342">
        <v>299.39999999999998</v>
      </c>
      <c r="AB195" s="342">
        <v>90.6</v>
      </c>
      <c r="AD195" s="342">
        <v>1.508</v>
      </c>
      <c r="AE195" s="342">
        <v>0.53200000000000003</v>
      </c>
      <c r="AH195" s="342">
        <v>5421</v>
      </c>
      <c r="AI195" s="342">
        <v>6324</v>
      </c>
      <c r="AO195" s="342" t="s">
        <v>848</v>
      </c>
      <c r="AP195" s="342" t="s">
        <v>324</v>
      </c>
      <c r="AQ195" s="342" t="s">
        <v>452</v>
      </c>
      <c r="AT195" s="342">
        <v>0</v>
      </c>
      <c r="AV195" s="342">
        <v>1.1933634</v>
      </c>
      <c r="AX195" s="342" t="s">
        <v>946</v>
      </c>
    </row>
    <row r="196" spans="1:50">
      <c r="A196" s="342" t="s">
        <v>952</v>
      </c>
      <c r="B196" s="342" t="s">
        <v>295</v>
      </c>
      <c r="C196" s="342">
        <v>47</v>
      </c>
      <c r="D196" s="342" t="s">
        <v>942</v>
      </c>
      <c r="E196" s="342" t="s">
        <v>185</v>
      </c>
      <c r="F196" s="342">
        <v>0.79100000000000004</v>
      </c>
      <c r="J196" s="342">
        <v>6437</v>
      </c>
      <c r="K196" s="342">
        <v>-10.805</v>
      </c>
      <c r="O196" s="342">
        <v>183.512</v>
      </c>
      <c r="Q196" s="342">
        <v>180.64</v>
      </c>
      <c r="S196" s="342" t="s">
        <v>314</v>
      </c>
      <c r="T196" s="342">
        <v>89</v>
      </c>
      <c r="U196" s="342" t="s">
        <v>298</v>
      </c>
      <c r="V196" s="342" t="s">
        <v>915</v>
      </c>
      <c r="X196" s="342" t="s">
        <v>915</v>
      </c>
      <c r="Y196" s="342">
        <v>5</v>
      </c>
      <c r="Z196" s="342">
        <v>437.8</v>
      </c>
      <c r="AA196" s="342">
        <v>473</v>
      </c>
      <c r="AB196" s="342">
        <v>35.200000000000003</v>
      </c>
      <c r="AD196" s="342">
        <v>2.1190000000000002</v>
      </c>
      <c r="AE196" s="342">
        <v>0.753</v>
      </c>
      <c r="AH196" s="342">
        <v>7546</v>
      </c>
      <c r="AI196" s="342">
        <v>8945</v>
      </c>
      <c r="AO196" s="342" t="s">
        <v>848</v>
      </c>
      <c r="AP196" s="342" t="s">
        <v>849</v>
      </c>
      <c r="AQ196" s="342" t="s">
        <v>460</v>
      </c>
      <c r="AT196" s="342">
        <v>0</v>
      </c>
      <c r="AV196" s="342">
        <v>1.1728419999999999</v>
      </c>
      <c r="AX196" s="342" t="s">
        <v>946</v>
      </c>
    </row>
    <row r="197" spans="1:50">
      <c r="A197" s="342" t="s">
        <v>953</v>
      </c>
      <c r="B197" s="342" t="s">
        <v>295</v>
      </c>
      <c r="C197" s="342">
        <v>47</v>
      </c>
      <c r="D197" s="342" t="s">
        <v>942</v>
      </c>
      <c r="E197" s="342" t="s">
        <v>185</v>
      </c>
      <c r="F197" s="342">
        <v>0.79100000000000004</v>
      </c>
      <c r="J197" s="342">
        <v>6425</v>
      </c>
      <c r="K197" s="342">
        <v>-11.5</v>
      </c>
      <c r="O197" s="342">
        <v>183.934</v>
      </c>
      <c r="Q197" s="342">
        <v>181.05699999999999</v>
      </c>
      <c r="S197" s="342" t="s">
        <v>314</v>
      </c>
      <c r="T197" s="342">
        <v>89</v>
      </c>
      <c r="U197" s="342" t="s">
        <v>298</v>
      </c>
      <c r="V197" s="342" t="s">
        <v>915</v>
      </c>
      <c r="X197" s="342" t="s">
        <v>915</v>
      </c>
      <c r="Y197" s="342">
        <v>6</v>
      </c>
      <c r="Z197" s="342">
        <v>488.1</v>
      </c>
      <c r="AA197" s="342">
        <v>523.29999999999995</v>
      </c>
      <c r="AB197" s="342">
        <v>35.200000000000003</v>
      </c>
      <c r="AD197" s="342">
        <v>2.1219999999999999</v>
      </c>
      <c r="AE197" s="342">
        <v>0.754</v>
      </c>
      <c r="AH197" s="342">
        <v>7528</v>
      </c>
      <c r="AI197" s="342">
        <v>8921</v>
      </c>
      <c r="AO197" s="342" t="s">
        <v>848</v>
      </c>
      <c r="AP197" s="342" t="s">
        <v>762</v>
      </c>
      <c r="AQ197" s="342" t="s">
        <v>515</v>
      </c>
      <c r="AT197" s="342">
        <v>1</v>
      </c>
      <c r="AV197" s="342">
        <v>1.1720381</v>
      </c>
      <c r="AX197" s="342" t="s">
        <v>946</v>
      </c>
    </row>
    <row r="198" spans="1:50">
      <c r="A198" s="342" t="s">
        <v>954</v>
      </c>
      <c r="B198" s="342" t="s">
        <v>955</v>
      </c>
      <c r="C198" s="342">
        <v>48</v>
      </c>
      <c r="D198" s="342" t="s">
        <v>942</v>
      </c>
      <c r="E198" s="342" t="s">
        <v>185</v>
      </c>
      <c r="F198" s="342">
        <v>0.79100000000000004</v>
      </c>
      <c r="L198" s="342">
        <v>22476</v>
      </c>
      <c r="M198" s="342">
        <v>9.6</v>
      </c>
      <c r="O198" s="342">
        <v>130.94800000000001</v>
      </c>
      <c r="R198" s="342">
        <v>124.69499999999999</v>
      </c>
      <c r="S198" s="342" t="s">
        <v>327</v>
      </c>
      <c r="T198" s="342">
        <v>0</v>
      </c>
      <c r="U198" s="342" t="s">
        <v>328</v>
      </c>
      <c r="V198" s="342" t="s">
        <v>329</v>
      </c>
      <c r="X198" s="342" t="s">
        <v>331</v>
      </c>
      <c r="Y198" s="342">
        <v>1</v>
      </c>
      <c r="Z198" s="342">
        <v>29.5</v>
      </c>
      <c r="AA198" s="342">
        <v>83.2</v>
      </c>
      <c r="AB198" s="342">
        <v>53.7</v>
      </c>
      <c r="AF198" s="342">
        <v>6.2519999999999998</v>
      </c>
      <c r="AJ198" s="342">
        <v>4485</v>
      </c>
      <c r="AR198" s="342" t="s">
        <v>956</v>
      </c>
      <c r="AS198" s="342" t="s">
        <v>957</v>
      </c>
      <c r="AT198" s="342">
        <v>1</v>
      </c>
      <c r="AW198" s="342">
        <v>5.0140076000000002</v>
      </c>
      <c r="AX198" s="342" t="s">
        <v>958</v>
      </c>
    </row>
    <row r="199" spans="1:50">
      <c r="A199" s="342" t="s">
        <v>959</v>
      </c>
      <c r="B199" s="342" t="s">
        <v>955</v>
      </c>
      <c r="C199" s="342">
        <v>48</v>
      </c>
      <c r="D199" s="342" t="s">
        <v>942</v>
      </c>
      <c r="E199" s="342" t="s">
        <v>185</v>
      </c>
      <c r="F199" s="342">
        <v>0.79100000000000004</v>
      </c>
      <c r="G199" s="342" t="s">
        <v>492</v>
      </c>
      <c r="L199" s="342">
        <v>1392</v>
      </c>
      <c r="M199" s="342">
        <v>5.742</v>
      </c>
      <c r="O199" s="342">
        <v>2.3250000000000002</v>
      </c>
      <c r="R199" s="342">
        <v>2.214</v>
      </c>
      <c r="S199" s="342" t="s">
        <v>327</v>
      </c>
      <c r="T199" s="342">
        <v>0</v>
      </c>
      <c r="U199" s="342" t="s">
        <v>328</v>
      </c>
      <c r="V199" s="342" t="s">
        <v>329</v>
      </c>
      <c r="X199" s="342" t="s">
        <v>331</v>
      </c>
      <c r="Y199" s="342">
        <v>2</v>
      </c>
      <c r="Z199" s="342">
        <v>233.7</v>
      </c>
      <c r="AA199" s="342">
        <v>257.89999999999998</v>
      </c>
      <c r="AB199" s="342">
        <v>24.2</v>
      </c>
      <c r="AF199" s="342">
        <v>0.111</v>
      </c>
      <c r="AJ199" s="342">
        <v>281</v>
      </c>
      <c r="AR199" s="342" t="s">
        <v>960</v>
      </c>
      <c r="AS199" s="342" t="s">
        <v>961</v>
      </c>
      <c r="AT199" s="342">
        <v>0</v>
      </c>
      <c r="AW199" s="342">
        <v>4.9964309</v>
      </c>
      <c r="AX199" s="342" t="s">
        <v>958</v>
      </c>
    </row>
    <row r="200" spans="1:50">
      <c r="A200" s="342" t="s">
        <v>962</v>
      </c>
      <c r="B200" s="342" t="s">
        <v>955</v>
      </c>
      <c r="C200" s="342">
        <v>48</v>
      </c>
      <c r="D200" s="342" t="s">
        <v>942</v>
      </c>
      <c r="E200" s="342" t="s">
        <v>185</v>
      </c>
      <c r="F200" s="342">
        <v>0.79100000000000004</v>
      </c>
      <c r="L200" s="342">
        <v>22370</v>
      </c>
      <c r="M200" s="342">
        <v>9.9260000000000002</v>
      </c>
      <c r="O200" s="342">
        <v>128.149</v>
      </c>
      <c r="R200" s="342">
        <v>122.02800000000001</v>
      </c>
      <c r="S200" s="342" t="s">
        <v>327</v>
      </c>
      <c r="T200" s="342">
        <v>0</v>
      </c>
      <c r="U200" s="342" t="s">
        <v>328</v>
      </c>
      <c r="V200" s="342" t="s">
        <v>329</v>
      </c>
      <c r="X200" s="342" t="s">
        <v>331</v>
      </c>
      <c r="Y200" s="342">
        <v>3</v>
      </c>
      <c r="Z200" s="342">
        <v>412.8</v>
      </c>
      <c r="AA200" s="342">
        <v>465</v>
      </c>
      <c r="AB200" s="342">
        <v>52.3</v>
      </c>
      <c r="AF200" s="342">
        <v>6.12</v>
      </c>
      <c r="AJ200" s="342">
        <v>4462</v>
      </c>
      <c r="AR200" s="342" t="s">
        <v>690</v>
      </c>
      <c r="AS200" s="342" t="s">
        <v>963</v>
      </c>
      <c r="AT200" s="342">
        <v>0</v>
      </c>
      <c r="AW200" s="342">
        <v>5.0154946000000002</v>
      </c>
      <c r="AX200" s="342" t="s">
        <v>958</v>
      </c>
    </row>
    <row r="201" spans="1:50">
      <c r="A201" s="342" t="s">
        <v>964</v>
      </c>
      <c r="B201" s="342" t="s">
        <v>955</v>
      </c>
      <c r="C201" s="342">
        <v>49</v>
      </c>
      <c r="D201" s="342" t="s">
        <v>965</v>
      </c>
      <c r="E201" s="342" t="s">
        <v>186</v>
      </c>
      <c r="F201" s="342">
        <v>0.77800000000000002</v>
      </c>
      <c r="H201" s="342">
        <v>10255</v>
      </c>
      <c r="I201" s="342">
        <v>0.44800000000000001</v>
      </c>
      <c r="O201" s="342">
        <v>187.495</v>
      </c>
      <c r="P201" s="342">
        <v>186.09700000000001</v>
      </c>
      <c r="S201" s="342" t="s">
        <v>297</v>
      </c>
      <c r="T201" s="342">
        <v>0</v>
      </c>
      <c r="U201" s="342" t="s">
        <v>298</v>
      </c>
      <c r="V201" s="342" t="s">
        <v>299</v>
      </c>
      <c r="X201" s="342" t="s">
        <v>299</v>
      </c>
      <c r="Y201" s="342">
        <v>1</v>
      </c>
      <c r="Z201" s="342">
        <v>13.2</v>
      </c>
      <c r="AA201" s="342">
        <v>38.4</v>
      </c>
      <c r="AB201" s="342">
        <v>25.2</v>
      </c>
      <c r="AC201" s="342">
        <v>1.399</v>
      </c>
      <c r="AG201" s="342">
        <v>7006</v>
      </c>
      <c r="AK201" s="342" t="s">
        <v>966</v>
      </c>
      <c r="AL201" s="342" t="s">
        <v>967</v>
      </c>
      <c r="AM201" s="342" t="s">
        <v>968</v>
      </c>
      <c r="AN201" s="342">
        <v>5199</v>
      </c>
      <c r="AT201" s="342">
        <v>0</v>
      </c>
      <c r="AU201" s="342">
        <v>0.68328449999999996</v>
      </c>
      <c r="AX201" s="342" t="s">
        <v>969</v>
      </c>
    </row>
    <row r="202" spans="1:50">
      <c r="A202" s="342" t="s">
        <v>970</v>
      </c>
      <c r="B202" s="342" t="s">
        <v>955</v>
      </c>
      <c r="C202" s="342">
        <v>49</v>
      </c>
      <c r="D202" s="342" t="s">
        <v>965</v>
      </c>
      <c r="E202" s="342" t="s">
        <v>186</v>
      </c>
      <c r="F202" s="342">
        <v>0.77800000000000002</v>
      </c>
      <c r="H202" s="342">
        <v>10269</v>
      </c>
      <c r="I202" s="342">
        <v>0</v>
      </c>
      <c r="O202" s="342">
        <v>188.59700000000001</v>
      </c>
      <c r="P202" s="342">
        <v>187.19</v>
      </c>
      <c r="S202" s="342" t="s">
        <v>297</v>
      </c>
      <c r="T202" s="342">
        <v>0</v>
      </c>
      <c r="U202" s="342" t="s">
        <v>298</v>
      </c>
      <c r="V202" s="342" t="s">
        <v>299</v>
      </c>
      <c r="X202" s="342" t="s">
        <v>299</v>
      </c>
      <c r="Y202" s="342">
        <v>2</v>
      </c>
      <c r="Z202" s="342">
        <v>53.5</v>
      </c>
      <c r="AA202" s="342">
        <v>78.599999999999994</v>
      </c>
      <c r="AB202" s="342">
        <v>25.2</v>
      </c>
      <c r="AC202" s="342">
        <v>1.4059999999999999</v>
      </c>
      <c r="AG202" s="342">
        <v>7010</v>
      </c>
      <c r="AK202" s="342" t="s">
        <v>606</v>
      </c>
      <c r="AL202" s="342" t="s">
        <v>864</v>
      </c>
      <c r="AM202" s="342" t="s">
        <v>971</v>
      </c>
      <c r="AN202" s="342">
        <v>5064</v>
      </c>
      <c r="AT202" s="342">
        <v>1</v>
      </c>
      <c r="AU202" s="342">
        <v>0.68297850000000004</v>
      </c>
      <c r="AX202" s="342" t="s">
        <v>969</v>
      </c>
    </row>
    <row r="203" spans="1:50">
      <c r="A203" s="342" t="s">
        <v>972</v>
      </c>
      <c r="B203" s="342" t="s">
        <v>955</v>
      </c>
      <c r="C203" s="342">
        <v>49</v>
      </c>
      <c r="D203" s="342" t="s">
        <v>965</v>
      </c>
      <c r="E203" s="342" t="s">
        <v>186</v>
      </c>
      <c r="F203" s="342">
        <v>0.77800000000000002</v>
      </c>
      <c r="G203" s="342" t="s">
        <v>310</v>
      </c>
      <c r="H203" s="342">
        <v>2166</v>
      </c>
      <c r="I203" s="342">
        <v>8.6709999999999994</v>
      </c>
      <c r="N203" s="342">
        <v>10.18648</v>
      </c>
      <c r="O203" s="342">
        <v>46.412999999999997</v>
      </c>
      <c r="P203" s="342">
        <v>46.064</v>
      </c>
      <c r="S203" s="342" t="s">
        <v>297</v>
      </c>
      <c r="T203" s="342">
        <v>0</v>
      </c>
      <c r="U203" s="342" t="s">
        <v>298</v>
      </c>
      <c r="V203" s="342" t="s">
        <v>299</v>
      </c>
      <c r="X203" s="342" t="s">
        <v>299</v>
      </c>
      <c r="Y203" s="342">
        <v>3</v>
      </c>
      <c r="Z203" s="342">
        <v>84.9</v>
      </c>
      <c r="AA203" s="342">
        <v>151</v>
      </c>
      <c r="AB203" s="342">
        <v>66</v>
      </c>
      <c r="AC203" s="342">
        <v>0.34899999999999998</v>
      </c>
      <c r="AG203" s="342">
        <v>1492</v>
      </c>
      <c r="AK203" s="342" t="s">
        <v>973</v>
      </c>
      <c r="AL203" s="342" t="s">
        <v>840</v>
      </c>
      <c r="AM203" s="342" t="s">
        <v>974</v>
      </c>
      <c r="AN203" s="342">
        <v>22139</v>
      </c>
      <c r="AT203" s="342">
        <v>0</v>
      </c>
      <c r="AU203" s="342">
        <v>0.68890090000000004</v>
      </c>
      <c r="AX203" s="342" t="s">
        <v>969</v>
      </c>
    </row>
    <row r="204" spans="1:50">
      <c r="A204" s="342" t="s">
        <v>975</v>
      </c>
      <c r="B204" s="342" t="s">
        <v>955</v>
      </c>
      <c r="C204" s="342">
        <v>49</v>
      </c>
      <c r="D204" s="342" t="s">
        <v>965</v>
      </c>
      <c r="E204" s="342" t="s">
        <v>186</v>
      </c>
      <c r="F204" s="342">
        <v>0.77800000000000002</v>
      </c>
      <c r="G204" s="342" t="s">
        <v>313</v>
      </c>
      <c r="J204" s="342">
        <v>5642</v>
      </c>
      <c r="K204" s="342">
        <v>18.122</v>
      </c>
      <c r="N204" s="342">
        <v>67.936424799999998</v>
      </c>
      <c r="O204" s="342">
        <v>165.23699999999999</v>
      </c>
      <c r="Q204" s="342">
        <v>162.59299999999999</v>
      </c>
      <c r="S204" s="342" t="s">
        <v>314</v>
      </c>
      <c r="T204" s="342">
        <v>89</v>
      </c>
      <c r="U204" s="342" t="s">
        <v>298</v>
      </c>
      <c r="V204" s="342" t="s">
        <v>299</v>
      </c>
      <c r="X204" s="342" t="s">
        <v>299</v>
      </c>
      <c r="Y204" s="342">
        <v>4</v>
      </c>
      <c r="Z204" s="342">
        <v>208.8</v>
      </c>
      <c r="AA204" s="342">
        <v>303.8</v>
      </c>
      <c r="AB204" s="342">
        <v>95</v>
      </c>
      <c r="AD204" s="342">
        <v>1.9590000000000001</v>
      </c>
      <c r="AE204" s="342">
        <v>0.68400000000000005</v>
      </c>
      <c r="AH204" s="342">
        <v>6873</v>
      </c>
      <c r="AI204" s="342">
        <v>7931</v>
      </c>
      <c r="AO204" s="342" t="s">
        <v>390</v>
      </c>
      <c r="AP204" s="342" t="s">
        <v>540</v>
      </c>
      <c r="AQ204" s="342" t="s">
        <v>976</v>
      </c>
      <c r="AT204" s="342">
        <v>0</v>
      </c>
      <c r="AV204" s="342">
        <v>1.2051125</v>
      </c>
      <c r="AX204" s="342" t="s">
        <v>969</v>
      </c>
    </row>
    <row r="205" spans="1:50">
      <c r="A205" s="342" t="s">
        <v>977</v>
      </c>
      <c r="B205" s="342" t="s">
        <v>955</v>
      </c>
      <c r="C205" s="342">
        <v>49</v>
      </c>
      <c r="D205" s="342" t="s">
        <v>965</v>
      </c>
      <c r="E205" s="342" t="s">
        <v>186</v>
      </c>
      <c r="F205" s="342">
        <v>0.77800000000000002</v>
      </c>
      <c r="J205" s="342">
        <v>6453</v>
      </c>
      <c r="K205" s="342">
        <v>-10.88</v>
      </c>
      <c r="O205" s="342">
        <v>183.90299999999999</v>
      </c>
      <c r="Q205" s="342">
        <v>181.02600000000001</v>
      </c>
      <c r="S205" s="342" t="s">
        <v>314</v>
      </c>
      <c r="T205" s="342">
        <v>89</v>
      </c>
      <c r="U205" s="342" t="s">
        <v>298</v>
      </c>
      <c r="V205" s="342" t="s">
        <v>299</v>
      </c>
      <c r="X205" s="342" t="s">
        <v>299</v>
      </c>
      <c r="Y205" s="342">
        <v>5</v>
      </c>
      <c r="Z205" s="342">
        <v>437.8</v>
      </c>
      <c r="AA205" s="342">
        <v>473</v>
      </c>
      <c r="AB205" s="342">
        <v>35.200000000000003</v>
      </c>
      <c r="AD205" s="342">
        <v>2.1230000000000002</v>
      </c>
      <c r="AE205" s="342">
        <v>0.755</v>
      </c>
      <c r="AH205" s="342">
        <v>7565</v>
      </c>
      <c r="AI205" s="342">
        <v>8967</v>
      </c>
      <c r="AO205" s="342" t="s">
        <v>323</v>
      </c>
      <c r="AP205" s="342" t="s">
        <v>573</v>
      </c>
      <c r="AQ205" s="342" t="s">
        <v>978</v>
      </c>
      <c r="AT205" s="342">
        <v>0</v>
      </c>
      <c r="AV205" s="342">
        <v>1.1727027000000001</v>
      </c>
      <c r="AX205" s="342" t="s">
        <v>969</v>
      </c>
    </row>
    <row r="206" spans="1:50">
      <c r="A206" s="342" t="s">
        <v>979</v>
      </c>
      <c r="B206" s="342" t="s">
        <v>955</v>
      </c>
      <c r="C206" s="342">
        <v>49</v>
      </c>
      <c r="D206" s="342" t="s">
        <v>965</v>
      </c>
      <c r="E206" s="342" t="s">
        <v>186</v>
      </c>
      <c r="F206" s="342">
        <v>0.77800000000000002</v>
      </c>
      <c r="J206" s="342">
        <v>6451</v>
      </c>
      <c r="K206" s="342">
        <v>-11.5</v>
      </c>
      <c r="O206" s="342">
        <v>184.221</v>
      </c>
      <c r="Q206" s="342">
        <v>181.34100000000001</v>
      </c>
      <c r="S206" s="342" t="s">
        <v>314</v>
      </c>
      <c r="T206" s="342">
        <v>89</v>
      </c>
      <c r="U206" s="342" t="s">
        <v>298</v>
      </c>
      <c r="V206" s="342" t="s">
        <v>299</v>
      </c>
      <c r="X206" s="342" t="s">
        <v>299</v>
      </c>
      <c r="Y206" s="342">
        <v>6</v>
      </c>
      <c r="Z206" s="342">
        <v>488.1</v>
      </c>
      <c r="AA206" s="342">
        <v>523.29999999999995</v>
      </c>
      <c r="AB206" s="342">
        <v>35.200000000000003</v>
      </c>
      <c r="AD206" s="342">
        <v>2.125</v>
      </c>
      <c r="AE206" s="342">
        <v>0.75600000000000001</v>
      </c>
      <c r="AH206" s="342">
        <v>7558</v>
      </c>
      <c r="AI206" s="342">
        <v>8956</v>
      </c>
      <c r="AO206" s="342" t="s">
        <v>386</v>
      </c>
      <c r="AP206" s="342" t="s">
        <v>573</v>
      </c>
      <c r="AQ206" s="342" t="s">
        <v>980</v>
      </c>
      <c r="AT206" s="342">
        <v>1</v>
      </c>
      <c r="AV206" s="342">
        <v>1.1719824999999999</v>
      </c>
      <c r="AX206" s="342" t="s">
        <v>969</v>
      </c>
    </row>
    <row r="207" spans="1:50">
      <c r="A207" s="342" t="s">
        <v>981</v>
      </c>
      <c r="B207" s="342" t="s">
        <v>955</v>
      </c>
      <c r="C207" s="342">
        <v>50</v>
      </c>
      <c r="D207" s="342" t="s">
        <v>965</v>
      </c>
      <c r="E207" s="342" t="s">
        <v>186</v>
      </c>
      <c r="F207" s="342">
        <v>0.77800000000000002</v>
      </c>
      <c r="L207" s="342">
        <v>22571</v>
      </c>
      <c r="M207" s="342">
        <v>9.6</v>
      </c>
      <c r="O207" s="342">
        <v>131.203</v>
      </c>
      <c r="R207" s="342">
        <v>124.93899999999999</v>
      </c>
      <c r="S207" s="342" t="s">
        <v>327</v>
      </c>
      <c r="T207" s="342">
        <v>0</v>
      </c>
      <c r="U207" s="342" t="s">
        <v>328</v>
      </c>
      <c r="V207" s="342" t="s">
        <v>329</v>
      </c>
      <c r="X207" s="342" t="s">
        <v>331</v>
      </c>
      <c r="Y207" s="342">
        <v>1</v>
      </c>
      <c r="Z207" s="342">
        <v>29.5</v>
      </c>
      <c r="AA207" s="342">
        <v>83.2</v>
      </c>
      <c r="AB207" s="342">
        <v>53.7</v>
      </c>
      <c r="AF207" s="342">
        <v>6.2640000000000002</v>
      </c>
      <c r="AJ207" s="342">
        <v>4505</v>
      </c>
      <c r="AR207" s="342" t="s">
        <v>982</v>
      </c>
      <c r="AS207" s="342" t="s">
        <v>983</v>
      </c>
      <c r="AT207" s="342">
        <v>1</v>
      </c>
      <c r="AW207" s="342">
        <v>5.0135294000000004</v>
      </c>
      <c r="AX207" s="342" t="s">
        <v>984</v>
      </c>
    </row>
    <row r="208" spans="1:50">
      <c r="A208" s="342" t="s">
        <v>985</v>
      </c>
      <c r="B208" s="342" t="s">
        <v>955</v>
      </c>
      <c r="C208" s="342">
        <v>50</v>
      </c>
      <c r="D208" s="342" t="s">
        <v>965</v>
      </c>
      <c r="E208" s="342" t="s">
        <v>186</v>
      </c>
      <c r="F208" s="342">
        <v>0.77800000000000002</v>
      </c>
      <c r="G208" s="342" t="s">
        <v>492</v>
      </c>
      <c r="L208" s="342">
        <v>15722</v>
      </c>
      <c r="M208" s="342">
        <v>2.6520000000000001</v>
      </c>
      <c r="O208" s="342">
        <v>26.905999999999999</v>
      </c>
      <c r="R208" s="342">
        <v>25.629000000000001</v>
      </c>
      <c r="S208" s="342" t="s">
        <v>327</v>
      </c>
      <c r="T208" s="342">
        <v>0</v>
      </c>
      <c r="U208" s="342" t="s">
        <v>328</v>
      </c>
      <c r="V208" s="342" t="s">
        <v>329</v>
      </c>
      <c r="X208" s="342" t="s">
        <v>331</v>
      </c>
      <c r="Y208" s="342">
        <v>2</v>
      </c>
      <c r="Z208" s="342">
        <v>232</v>
      </c>
      <c r="AA208" s="342">
        <v>269.60000000000002</v>
      </c>
      <c r="AB208" s="342">
        <v>37.6</v>
      </c>
      <c r="AF208" s="342">
        <v>1.2769999999999999</v>
      </c>
      <c r="AJ208" s="342">
        <v>3170</v>
      </c>
      <c r="AR208" s="342" t="s">
        <v>960</v>
      </c>
      <c r="AS208" s="342" t="s">
        <v>986</v>
      </c>
      <c r="AT208" s="342">
        <v>0</v>
      </c>
      <c r="AW208" s="342">
        <v>4.9818762000000003</v>
      </c>
      <c r="AX208" s="342" t="s">
        <v>984</v>
      </c>
    </row>
    <row r="209" spans="1:50">
      <c r="A209" s="342" t="s">
        <v>987</v>
      </c>
      <c r="B209" s="342" t="s">
        <v>955</v>
      </c>
      <c r="C209" s="342">
        <v>50</v>
      </c>
      <c r="D209" s="342" t="s">
        <v>965</v>
      </c>
      <c r="E209" s="342" t="s">
        <v>186</v>
      </c>
      <c r="F209" s="342">
        <v>0.77800000000000002</v>
      </c>
      <c r="L209" s="342">
        <v>22455</v>
      </c>
      <c r="M209" s="342">
        <v>9.8510000000000009</v>
      </c>
      <c r="O209" s="342">
        <v>128.95400000000001</v>
      </c>
      <c r="R209" s="342">
        <v>122.79600000000001</v>
      </c>
      <c r="S209" s="342" t="s">
        <v>327</v>
      </c>
      <c r="T209" s="342">
        <v>0</v>
      </c>
      <c r="U209" s="342" t="s">
        <v>328</v>
      </c>
      <c r="V209" s="342" t="s">
        <v>329</v>
      </c>
      <c r="X209" s="342" t="s">
        <v>331</v>
      </c>
      <c r="Y209" s="342">
        <v>3</v>
      </c>
      <c r="Z209" s="342">
        <v>412.8</v>
      </c>
      <c r="AA209" s="342">
        <v>465.2</v>
      </c>
      <c r="AB209" s="342">
        <v>52.5</v>
      </c>
      <c r="AF209" s="342">
        <v>6.1580000000000004</v>
      </c>
      <c r="AJ209" s="342">
        <v>4480</v>
      </c>
      <c r="AR209" s="342" t="s">
        <v>988</v>
      </c>
      <c r="AS209" s="342" t="s">
        <v>989</v>
      </c>
      <c r="AT209" s="342">
        <v>0</v>
      </c>
      <c r="AW209" s="342">
        <v>5.0146727000000002</v>
      </c>
      <c r="AX209" s="342" t="s">
        <v>984</v>
      </c>
    </row>
    <row r="210" spans="1:50">
      <c r="A210" s="342" t="s">
        <v>990</v>
      </c>
      <c r="B210" s="342" t="s">
        <v>955</v>
      </c>
      <c r="C210" s="342">
        <v>51</v>
      </c>
      <c r="D210" s="342" t="s">
        <v>991</v>
      </c>
      <c r="E210" s="342" t="s">
        <v>187</v>
      </c>
      <c r="F210" s="342">
        <v>0.78700000000000003</v>
      </c>
      <c r="H210" s="342">
        <v>10245</v>
      </c>
      <c r="I210" s="342">
        <v>0.45200000000000001</v>
      </c>
      <c r="O210" s="342">
        <v>187.84700000000001</v>
      </c>
      <c r="P210" s="342">
        <v>186.446</v>
      </c>
      <c r="S210" s="342" t="s">
        <v>297</v>
      </c>
      <c r="T210" s="342">
        <v>0</v>
      </c>
      <c r="U210" s="342" t="s">
        <v>298</v>
      </c>
      <c r="V210" s="342" t="s">
        <v>299</v>
      </c>
      <c r="X210" s="342" t="s">
        <v>299</v>
      </c>
      <c r="Y210" s="342">
        <v>1</v>
      </c>
      <c r="Z210" s="342">
        <v>13.2</v>
      </c>
      <c r="AA210" s="342">
        <v>38.4</v>
      </c>
      <c r="AB210" s="342">
        <v>25.2</v>
      </c>
      <c r="AC210" s="342">
        <v>1.401</v>
      </c>
      <c r="AG210" s="342">
        <v>6999</v>
      </c>
      <c r="AK210" s="342" t="s">
        <v>332</v>
      </c>
      <c r="AL210" s="342" t="s">
        <v>493</v>
      </c>
      <c r="AM210" s="342" t="s">
        <v>992</v>
      </c>
      <c r="AN210" s="342">
        <v>5226</v>
      </c>
      <c r="AT210" s="342">
        <v>0</v>
      </c>
      <c r="AU210" s="342">
        <v>0.68330299999999999</v>
      </c>
      <c r="AX210" s="342" t="s">
        <v>993</v>
      </c>
    </row>
    <row r="211" spans="1:50">
      <c r="A211" s="342" t="s">
        <v>994</v>
      </c>
      <c r="B211" s="342" t="s">
        <v>955</v>
      </c>
      <c r="C211" s="342">
        <v>51</v>
      </c>
      <c r="D211" s="342" t="s">
        <v>991</v>
      </c>
      <c r="E211" s="342" t="s">
        <v>187</v>
      </c>
      <c r="F211" s="342">
        <v>0.78700000000000003</v>
      </c>
      <c r="H211" s="342">
        <v>10275</v>
      </c>
      <c r="I211" s="342">
        <v>0</v>
      </c>
      <c r="O211" s="342">
        <v>188.32599999999999</v>
      </c>
      <c r="P211" s="342">
        <v>186.92099999999999</v>
      </c>
      <c r="S211" s="342" t="s">
        <v>297</v>
      </c>
      <c r="T211" s="342">
        <v>0</v>
      </c>
      <c r="U211" s="342" t="s">
        <v>298</v>
      </c>
      <c r="V211" s="342" t="s">
        <v>299</v>
      </c>
      <c r="X211" s="342" t="s">
        <v>299</v>
      </c>
      <c r="Y211" s="342">
        <v>2</v>
      </c>
      <c r="Z211" s="342">
        <v>53.5</v>
      </c>
      <c r="AA211" s="342">
        <v>78.599999999999994</v>
      </c>
      <c r="AB211" s="342">
        <v>25.2</v>
      </c>
      <c r="AC211" s="342">
        <v>1.4039999999999999</v>
      </c>
      <c r="AG211" s="342">
        <v>7013</v>
      </c>
      <c r="AK211" s="342" t="s">
        <v>863</v>
      </c>
      <c r="AL211" s="342" t="s">
        <v>889</v>
      </c>
      <c r="AM211" s="342" t="s">
        <v>995</v>
      </c>
      <c r="AN211" s="342">
        <v>5104</v>
      </c>
      <c r="AT211" s="342">
        <v>1</v>
      </c>
      <c r="AU211" s="342">
        <v>0.68299430000000005</v>
      </c>
      <c r="AX211" s="342" t="s">
        <v>993</v>
      </c>
    </row>
    <row r="212" spans="1:50">
      <c r="A212" s="342" t="s">
        <v>996</v>
      </c>
      <c r="B212" s="342" t="s">
        <v>955</v>
      </c>
      <c r="C212" s="342">
        <v>51</v>
      </c>
      <c r="D212" s="342" t="s">
        <v>991</v>
      </c>
      <c r="E212" s="342" t="s">
        <v>187</v>
      </c>
      <c r="F212" s="342">
        <v>0.78700000000000003</v>
      </c>
      <c r="G212" s="342" t="s">
        <v>310</v>
      </c>
      <c r="H212" s="342">
        <v>2137</v>
      </c>
      <c r="I212" s="342">
        <v>8.3699999999999992</v>
      </c>
      <c r="N212" s="342">
        <v>9.9016245999999999</v>
      </c>
      <c r="O212" s="342">
        <v>45.637</v>
      </c>
      <c r="P212" s="342">
        <v>45.293999999999997</v>
      </c>
      <c r="S212" s="342" t="s">
        <v>297</v>
      </c>
      <c r="T212" s="342">
        <v>0</v>
      </c>
      <c r="U212" s="342" t="s">
        <v>298</v>
      </c>
      <c r="V212" s="342" t="s">
        <v>299</v>
      </c>
      <c r="X212" s="342" t="s">
        <v>299</v>
      </c>
      <c r="Y212" s="342">
        <v>3</v>
      </c>
      <c r="Z212" s="342">
        <v>84.9</v>
      </c>
      <c r="AA212" s="342">
        <v>150.30000000000001</v>
      </c>
      <c r="AB212" s="342">
        <v>65.400000000000006</v>
      </c>
      <c r="AC212" s="342">
        <v>0.34300000000000003</v>
      </c>
      <c r="AG212" s="342">
        <v>1472</v>
      </c>
      <c r="AK212" s="342" t="s">
        <v>610</v>
      </c>
      <c r="AL212" s="342" t="s">
        <v>988</v>
      </c>
      <c r="AM212" s="342" t="s">
        <v>997</v>
      </c>
      <c r="AN212" s="342">
        <v>18399</v>
      </c>
      <c r="AT212" s="342">
        <v>0</v>
      </c>
      <c r="AU212" s="342">
        <v>0.68871079999999996</v>
      </c>
      <c r="AX212" s="342" t="s">
        <v>993</v>
      </c>
    </row>
    <row r="213" spans="1:50">
      <c r="A213" s="342" t="s">
        <v>998</v>
      </c>
      <c r="B213" s="342" t="s">
        <v>955</v>
      </c>
      <c r="C213" s="342">
        <v>51</v>
      </c>
      <c r="D213" s="342" t="s">
        <v>991</v>
      </c>
      <c r="E213" s="342" t="s">
        <v>187</v>
      </c>
      <c r="F213" s="342">
        <v>0.78700000000000003</v>
      </c>
      <c r="G213" s="342" t="s">
        <v>313</v>
      </c>
      <c r="J213" s="342">
        <v>5647</v>
      </c>
      <c r="K213" s="342">
        <v>16.655999999999999</v>
      </c>
      <c r="N213" s="342">
        <v>67.732632300000006</v>
      </c>
      <c r="O213" s="342">
        <v>166.64699999999999</v>
      </c>
      <c r="Q213" s="342">
        <v>163.983</v>
      </c>
      <c r="S213" s="342" t="s">
        <v>314</v>
      </c>
      <c r="T213" s="342">
        <v>89</v>
      </c>
      <c r="U213" s="342" t="s">
        <v>298</v>
      </c>
      <c r="V213" s="342" t="s">
        <v>299</v>
      </c>
      <c r="X213" s="342" t="s">
        <v>299</v>
      </c>
      <c r="Y213" s="342">
        <v>4</v>
      </c>
      <c r="Z213" s="342">
        <v>208.8</v>
      </c>
      <c r="AA213" s="342">
        <v>303.8</v>
      </c>
      <c r="AB213" s="342">
        <v>95</v>
      </c>
      <c r="AD213" s="342">
        <v>1.9730000000000001</v>
      </c>
      <c r="AE213" s="342">
        <v>0.69</v>
      </c>
      <c r="AH213" s="342">
        <v>6879</v>
      </c>
      <c r="AI213" s="342">
        <v>7940</v>
      </c>
      <c r="AO213" s="342" t="s">
        <v>390</v>
      </c>
      <c r="AP213" s="342" t="s">
        <v>540</v>
      </c>
      <c r="AQ213" s="342" t="s">
        <v>999</v>
      </c>
      <c r="AT213" s="342">
        <v>0</v>
      </c>
      <c r="AV213" s="342">
        <v>1.2034271999999999</v>
      </c>
      <c r="AX213" s="342" t="s">
        <v>993</v>
      </c>
    </row>
    <row r="214" spans="1:50">
      <c r="A214" s="342" t="s">
        <v>1000</v>
      </c>
      <c r="B214" s="342" t="s">
        <v>955</v>
      </c>
      <c r="C214" s="342">
        <v>51</v>
      </c>
      <c r="D214" s="342" t="s">
        <v>991</v>
      </c>
      <c r="E214" s="342" t="s">
        <v>187</v>
      </c>
      <c r="F214" s="342">
        <v>0.78700000000000003</v>
      </c>
      <c r="J214" s="342">
        <v>6467</v>
      </c>
      <c r="K214" s="342">
        <v>-10.885999999999999</v>
      </c>
      <c r="O214" s="342">
        <v>184.38200000000001</v>
      </c>
      <c r="Q214" s="342">
        <v>181.49700000000001</v>
      </c>
      <c r="S214" s="342" t="s">
        <v>314</v>
      </c>
      <c r="T214" s="342">
        <v>89</v>
      </c>
      <c r="U214" s="342" t="s">
        <v>298</v>
      </c>
      <c r="V214" s="342" t="s">
        <v>299</v>
      </c>
      <c r="X214" s="342" t="s">
        <v>299</v>
      </c>
      <c r="Y214" s="342">
        <v>5</v>
      </c>
      <c r="Z214" s="342">
        <v>437.8</v>
      </c>
      <c r="AA214" s="342">
        <v>473</v>
      </c>
      <c r="AB214" s="342">
        <v>35.200000000000003</v>
      </c>
      <c r="AD214" s="342">
        <v>2.1280000000000001</v>
      </c>
      <c r="AE214" s="342">
        <v>0.75700000000000001</v>
      </c>
      <c r="AH214" s="342">
        <v>7580</v>
      </c>
      <c r="AI214" s="342">
        <v>8986</v>
      </c>
      <c r="AO214" s="342" t="s">
        <v>426</v>
      </c>
      <c r="AP214" s="342" t="s">
        <v>573</v>
      </c>
      <c r="AQ214" s="342" t="s">
        <v>1001</v>
      </c>
      <c r="AT214" s="342">
        <v>0</v>
      </c>
      <c r="AV214" s="342">
        <v>1.172633</v>
      </c>
      <c r="AX214" s="342" t="s">
        <v>993</v>
      </c>
    </row>
    <row r="215" spans="1:50">
      <c r="A215" s="342" t="s">
        <v>1002</v>
      </c>
      <c r="B215" s="342" t="s">
        <v>955</v>
      </c>
      <c r="C215" s="342">
        <v>51</v>
      </c>
      <c r="D215" s="342" t="s">
        <v>991</v>
      </c>
      <c r="E215" s="342" t="s">
        <v>187</v>
      </c>
      <c r="F215" s="342">
        <v>0.78700000000000003</v>
      </c>
      <c r="J215" s="342">
        <v>6464</v>
      </c>
      <c r="K215" s="342">
        <v>-11.5</v>
      </c>
      <c r="O215" s="342">
        <v>184.61699999999999</v>
      </c>
      <c r="Q215" s="342">
        <v>181.73</v>
      </c>
      <c r="S215" s="342" t="s">
        <v>314</v>
      </c>
      <c r="T215" s="342">
        <v>89</v>
      </c>
      <c r="U215" s="342" t="s">
        <v>298</v>
      </c>
      <c r="V215" s="342" t="s">
        <v>299</v>
      </c>
      <c r="X215" s="342" t="s">
        <v>299</v>
      </c>
      <c r="Y215" s="342">
        <v>6</v>
      </c>
      <c r="Z215" s="342">
        <v>488.1</v>
      </c>
      <c r="AA215" s="342">
        <v>523.29999999999995</v>
      </c>
      <c r="AB215" s="342">
        <v>35.200000000000003</v>
      </c>
      <c r="AD215" s="342">
        <v>2.13</v>
      </c>
      <c r="AE215" s="342">
        <v>0.75700000000000001</v>
      </c>
      <c r="AH215" s="342">
        <v>7573</v>
      </c>
      <c r="AI215" s="342">
        <v>8975</v>
      </c>
      <c r="AO215" s="342" t="s">
        <v>386</v>
      </c>
      <c r="AP215" s="342" t="s">
        <v>573</v>
      </c>
      <c r="AQ215" s="342" t="s">
        <v>1003</v>
      </c>
      <c r="AT215" s="342">
        <v>1</v>
      </c>
      <c r="AV215" s="342">
        <v>1.1719204000000001</v>
      </c>
      <c r="AX215" s="342" t="s">
        <v>993</v>
      </c>
    </row>
    <row r="216" spans="1:50">
      <c r="A216" s="342" t="s">
        <v>1004</v>
      </c>
      <c r="B216" s="342" t="s">
        <v>955</v>
      </c>
      <c r="C216" s="342">
        <v>52</v>
      </c>
      <c r="D216" s="342" t="s">
        <v>991</v>
      </c>
      <c r="E216" s="342" t="s">
        <v>187</v>
      </c>
      <c r="F216" s="342">
        <v>0.78700000000000003</v>
      </c>
      <c r="L216" s="342">
        <v>22590</v>
      </c>
      <c r="M216" s="342">
        <v>9.6</v>
      </c>
      <c r="O216" s="342">
        <v>131.43799999999999</v>
      </c>
      <c r="R216" s="342">
        <v>125.163</v>
      </c>
      <c r="S216" s="342" t="s">
        <v>327</v>
      </c>
      <c r="T216" s="342">
        <v>0</v>
      </c>
      <c r="U216" s="342" t="s">
        <v>328</v>
      </c>
      <c r="V216" s="342" t="s">
        <v>329</v>
      </c>
      <c r="X216" s="342" t="s">
        <v>331</v>
      </c>
      <c r="Y216" s="342">
        <v>1</v>
      </c>
      <c r="Z216" s="342">
        <v>29.5</v>
      </c>
      <c r="AA216" s="342">
        <v>83.2</v>
      </c>
      <c r="AB216" s="342">
        <v>53.7</v>
      </c>
      <c r="AF216" s="342">
        <v>6.2750000000000004</v>
      </c>
      <c r="AJ216" s="342">
        <v>4509</v>
      </c>
      <c r="AR216" s="342" t="s">
        <v>1005</v>
      </c>
      <c r="AS216" s="342" t="s">
        <v>1006</v>
      </c>
      <c r="AT216" s="342">
        <v>1</v>
      </c>
      <c r="AW216" s="342">
        <v>5.0132811999999998</v>
      </c>
      <c r="AX216" s="342" t="s">
        <v>1007</v>
      </c>
    </row>
    <row r="217" spans="1:50">
      <c r="A217" s="342" t="s">
        <v>1008</v>
      </c>
      <c r="B217" s="342" t="s">
        <v>955</v>
      </c>
      <c r="C217" s="342">
        <v>52</v>
      </c>
      <c r="D217" s="342" t="s">
        <v>991</v>
      </c>
      <c r="E217" s="342" t="s">
        <v>187</v>
      </c>
      <c r="F217" s="342">
        <v>0.78700000000000003</v>
      </c>
      <c r="G217" s="342" t="s">
        <v>492</v>
      </c>
      <c r="L217" s="342">
        <v>4626</v>
      </c>
      <c r="M217" s="342">
        <v>1.427</v>
      </c>
      <c r="O217" s="342">
        <v>7.6349999999999998</v>
      </c>
      <c r="R217" s="342">
        <v>7.2729999999999997</v>
      </c>
      <c r="S217" s="342" t="s">
        <v>327</v>
      </c>
      <c r="T217" s="342">
        <v>0</v>
      </c>
      <c r="U217" s="342" t="s">
        <v>328</v>
      </c>
      <c r="V217" s="342" t="s">
        <v>329</v>
      </c>
      <c r="X217" s="342" t="s">
        <v>331</v>
      </c>
      <c r="Y217" s="342">
        <v>2</v>
      </c>
      <c r="Z217" s="342">
        <v>232.2</v>
      </c>
      <c r="AA217" s="342">
        <v>261.7</v>
      </c>
      <c r="AB217" s="342">
        <v>29.5</v>
      </c>
      <c r="AF217" s="342">
        <v>0.36199999999999999</v>
      </c>
      <c r="AJ217" s="342">
        <v>935</v>
      </c>
      <c r="AR217" s="342" t="s">
        <v>1009</v>
      </c>
      <c r="AS217" s="342" t="s">
        <v>1010</v>
      </c>
      <c r="AT217" s="342">
        <v>0</v>
      </c>
      <c r="AW217" s="342">
        <v>4.9760457000000002</v>
      </c>
      <c r="AX217" s="342" t="s">
        <v>1007</v>
      </c>
    </row>
    <row r="218" spans="1:50">
      <c r="A218" s="342" t="s">
        <v>1011</v>
      </c>
      <c r="B218" s="342" t="s">
        <v>955</v>
      </c>
      <c r="C218" s="342">
        <v>52</v>
      </c>
      <c r="D218" s="342" t="s">
        <v>991</v>
      </c>
      <c r="E218" s="342" t="s">
        <v>187</v>
      </c>
      <c r="F218" s="342">
        <v>0.78700000000000003</v>
      </c>
      <c r="L218" s="342">
        <v>22446</v>
      </c>
      <c r="M218" s="342">
        <v>9.9359999999999999</v>
      </c>
      <c r="O218" s="342">
        <v>128.59</v>
      </c>
      <c r="R218" s="342">
        <v>122.449</v>
      </c>
      <c r="S218" s="342" t="s">
        <v>327</v>
      </c>
      <c r="T218" s="342">
        <v>0</v>
      </c>
      <c r="U218" s="342" t="s">
        <v>328</v>
      </c>
      <c r="V218" s="342" t="s">
        <v>329</v>
      </c>
      <c r="X218" s="342" t="s">
        <v>331</v>
      </c>
      <c r="Y218" s="342">
        <v>3</v>
      </c>
      <c r="Z218" s="342">
        <v>412.8</v>
      </c>
      <c r="AA218" s="342">
        <v>465</v>
      </c>
      <c r="AB218" s="342">
        <v>52.3</v>
      </c>
      <c r="AF218" s="342">
        <v>6.141</v>
      </c>
      <c r="AJ218" s="342">
        <v>4478</v>
      </c>
      <c r="AR218" s="342" t="s">
        <v>967</v>
      </c>
      <c r="AS218" s="342" t="s">
        <v>1012</v>
      </c>
      <c r="AT218" s="342">
        <v>0</v>
      </c>
      <c r="AW218" s="342">
        <v>5.0148134000000004</v>
      </c>
      <c r="AX218" s="342" t="s">
        <v>1007</v>
      </c>
    </row>
    <row r="219" spans="1:50">
      <c r="A219" s="342" t="s">
        <v>1013</v>
      </c>
      <c r="B219" s="342" t="s">
        <v>955</v>
      </c>
      <c r="C219" s="342">
        <v>53</v>
      </c>
      <c r="D219" s="342" t="s">
        <v>1014</v>
      </c>
      <c r="E219" s="342" t="s">
        <v>188</v>
      </c>
      <c r="F219" s="342">
        <v>0.60799999999999998</v>
      </c>
      <c r="H219" s="342">
        <v>10247</v>
      </c>
      <c r="I219" s="342">
        <v>0.443</v>
      </c>
      <c r="O219" s="342">
        <v>187.43299999999999</v>
      </c>
      <c r="P219" s="342">
        <v>186.03399999999999</v>
      </c>
      <c r="S219" s="342" t="s">
        <v>297</v>
      </c>
      <c r="T219" s="342">
        <v>0</v>
      </c>
      <c r="U219" s="342" t="s">
        <v>298</v>
      </c>
      <c r="V219" s="342" t="s">
        <v>299</v>
      </c>
      <c r="X219" s="342" t="s">
        <v>299</v>
      </c>
      <c r="Y219" s="342">
        <v>1</v>
      </c>
      <c r="Z219" s="342">
        <v>13.2</v>
      </c>
      <c r="AA219" s="342">
        <v>38.4</v>
      </c>
      <c r="AB219" s="342">
        <v>25.2</v>
      </c>
      <c r="AC219" s="342">
        <v>1.3979999999999999</v>
      </c>
      <c r="AG219" s="342">
        <v>6998</v>
      </c>
      <c r="AK219" s="342" t="s">
        <v>1015</v>
      </c>
      <c r="AL219" s="342" t="s">
        <v>1016</v>
      </c>
      <c r="AM219" s="342" t="s">
        <v>1017</v>
      </c>
      <c r="AN219" s="342">
        <v>5214</v>
      </c>
      <c r="AT219" s="342">
        <v>0</v>
      </c>
      <c r="AU219" s="342">
        <v>0.68330679999999999</v>
      </c>
      <c r="AX219" s="342" t="s">
        <v>1018</v>
      </c>
    </row>
    <row r="220" spans="1:50">
      <c r="A220" s="342" t="s">
        <v>1019</v>
      </c>
      <c r="B220" s="342" t="s">
        <v>955</v>
      </c>
      <c r="C220" s="342">
        <v>53</v>
      </c>
      <c r="D220" s="342" t="s">
        <v>1014</v>
      </c>
      <c r="E220" s="342" t="s">
        <v>188</v>
      </c>
      <c r="F220" s="342">
        <v>0.60799999999999998</v>
      </c>
      <c r="H220" s="342">
        <v>10259</v>
      </c>
      <c r="I220" s="342">
        <v>0</v>
      </c>
      <c r="O220" s="342">
        <v>188.23099999999999</v>
      </c>
      <c r="P220" s="342">
        <v>186.828</v>
      </c>
      <c r="S220" s="342" t="s">
        <v>297</v>
      </c>
      <c r="T220" s="342">
        <v>0</v>
      </c>
      <c r="U220" s="342" t="s">
        <v>298</v>
      </c>
      <c r="V220" s="342" t="s">
        <v>299</v>
      </c>
      <c r="X220" s="342" t="s">
        <v>299</v>
      </c>
      <c r="Y220" s="342">
        <v>2</v>
      </c>
      <c r="Z220" s="342">
        <v>53.5</v>
      </c>
      <c r="AA220" s="342">
        <v>78.599999999999994</v>
      </c>
      <c r="AB220" s="342">
        <v>25.2</v>
      </c>
      <c r="AC220" s="342">
        <v>1.4039999999999999</v>
      </c>
      <c r="AG220" s="342">
        <v>7004</v>
      </c>
      <c r="AK220" s="342" t="s">
        <v>888</v>
      </c>
      <c r="AL220" s="342" t="s">
        <v>917</v>
      </c>
      <c r="AM220" s="342" t="s">
        <v>1020</v>
      </c>
      <c r="AN220" s="342">
        <v>5081</v>
      </c>
      <c r="AT220" s="342">
        <v>1</v>
      </c>
      <c r="AU220" s="342">
        <v>0.68300439999999996</v>
      </c>
      <c r="AX220" s="342" t="s">
        <v>1018</v>
      </c>
    </row>
    <row r="221" spans="1:50">
      <c r="A221" s="342" t="s">
        <v>1021</v>
      </c>
      <c r="B221" s="342" t="s">
        <v>955</v>
      </c>
      <c r="C221" s="342">
        <v>53</v>
      </c>
      <c r="D221" s="342" t="s">
        <v>1014</v>
      </c>
      <c r="E221" s="342" t="s">
        <v>188</v>
      </c>
      <c r="F221" s="342">
        <v>0.60799999999999998</v>
      </c>
      <c r="G221" s="342" t="s">
        <v>310</v>
      </c>
      <c r="H221" s="342">
        <v>2185</v>
      </c>
      <c r="I221" s="342">
        <v>11.590999999999999</v>
      </c>
      <c r="N221" s="342">
        <v>13.1001952</v>
      </c>
      <c r="O221" s="342">
        <v>46.646000000000001</v>
      </c>
      <c r="P221" s="342">
        <v>46.295000000000002</v>
      </c>
      <c r="S221" s="342" t="s">
        <v>297</v>
      </c>
      <c r="T221" s="342">
        <v>0</v>
      </c>
      <c r="U221" s="342" t="s">
        <v>298</v>
      </c>
      <c r="V221" s="342" t="s">
        <v>299</v>
      </c>
      <c r="X221" s="342" t="s">
        <v>299</v>
      </c>
      <c r="Y221" s="342">
        <v>3</v>
      </c>
      <c r="Z221" s="342">
        <v>84.9</v>
      </c>
      <c r="AA221" s="342">
        <v>150.30000000000001</v>
      </c>
      <c r="AB221" s="342">
        <v>65.400000000000006</v>
      </c>
      <c r="AC221" s="342">
        <v>0.35199999999999998</v>
      </c>
      <c r="AG221" s="342">
        <v>1510</v>
      </c>
      <c r="AK221" s="342" t="s">
        <v>893</v>
      </c>
      <c r="AL221" s="342" t="s">
        <v>868</v>
      </c>
      <c r="AM221" s="342" t="s">
        <v>1022</v>
      </c>
      <c r="AN221" s="342">
        <v>19271</v>
      </c>
      <c r="AT221" s="342">
        <v>0</v>
      </c>
      <c r="AU221" s="342">
        <v>0.69092109999999995</v>
      </c>
      <c r="AX221" s="342" t="s">
        <v>1018</v>
      </c>
    </row>
    <row r="222" spans="1:50">
      <c r="A222" s="342" t="s">
        <v>1023</v>
      </c>
      <c r="B222" s="342" t="s">
        <v>955</v>
      </c>
      <c r="C222" s="342">
        <v>53</v>
      </c>
      <c r="D222" s="342" t="s">
        <v>1014</v>
      </c>
      <c r="E222" s="342" t="s">
        <v>188</v>
      </c>
      <c r="F222" s="342">
        <v>0.60799999999999998</v>
      </c>
      <c r="G222" s="342" t="s">
        <v>313</v>
      </c>
      <c r="J222" s="342">
        <v>5235</v>
      </c>
      <c r="K222" s="342">
        <v>4.702</v>
      </c>
      <c r="N222" s="342">
        <v>80.9458913</v>
      </c>
      <c r="O222" s="342">
        <v>153.85900000000001</v>
      </c>
      <c r="Q222" s="342">
        <v>151.41999999999999</v>
      </c>
      <c r="S222" s="342" t="s">
        <v>314</v>
      </c>
      <c r="T222" s="342">
        <v>89</v>
      </c>
      <c r="U222" s="342" t="s">
        <v>298</v>
      </c>
      <c r="V222" s="342" t="s">
        <v>299</v>
      </c>
      <c r="X222" s="342" t="s">
        <v>299</v>
      </c>
      <c r="Y222" s="342">
        <v>4</v>
      </c>
      <c r="Z222" s="342">
        <v>208.8</v>
      </c>
      <c r="AA222" s="342">
        <v>303.2</v>
      </c>
      <c r="AB222" s="342">
        <v>94.3</v>
      </c>
      <c r="AD222" s="342">
        <v>1.802</v>
      </c>
      <c r="AE222" s="342">
        <v>0.63700000000000001</v>
      </c>
      <c r="AH222" s="342">
        <v>6300</v>
      </c>
      <c r="AI222" s="342">
        <v>7359</v>
      </c>
      <c r="AO222" s="342" t="s">
        <v>394</v>
      </c>
      <c r="AP222" s="342" t="s">
        <v>762</v>
      </c>
      <c r="AQ222" s="342" t="s">
        <v>999</v>
      </c>
      <c r="AT222" s="342">
        <v>0</v>
      </c>
      <c r="AV222" s="342">
        <v>1.1902543999999999</v>
      </c>
      <c r="AX222" s="342" t="s">
        <v>1018</v>
      </c>
    </row>
    <row r="223" spans="1:50">
      <c r="A223" s="342" t="s">
        <v>1024</v>
      </c>
      <c r="B223" s="342" t="s">
        <v>955</v>
      </c>
      <c r="C223" s="342">
        <v>53</v>
      </c>
      <c r="D223" s="342" t="s">
        <v>1014</v>
      </c>
      <c r="E223" s="342" t="s">
        <v>188</v>
      </c>
      <c r="F223" s="342">
        <v>0.60799999999999998</v>
      </c>
      <c r="J223" s="342">
        <v>6465</v>
      </c>
      <c r="K223" s="342">
        <v>-10.862</v>
      </c>
      <c r="O223" s="342">
        <v>184.38200000000001</v>
      </c>
      <c r="Q223" s="342">
        <v>181.49700000000001</v>
      </c>
      <c r="S223" s="342" t="s">
        <v>314</v>
      </c>
      <c r="T223" s="342">
        <v>89</v>
      </c>
      <c r="U223" s="342" t="s">
        <v>298</v>
      </c>
      <c r="V223" s="342" t="s">
        <v>299</v>
      </c>
      <c r="X223" s="342" t="s">
        <v>299</v>
      </c>
      <c r="Y223" s="342">
        <v>5</v>
      </c>
      <c r="Z223" s="342">
        <v>437.8</v>
      </c>
      <c r="AA223" s="342">
        <v>473</v>
      </c>
      <c r="AB223" s="342">
        <v>35.200000000000003</v>
      </c>
      <c r="AD223" s="342">
        <v>2.1280000000000001</v>
      </c>
      <c r="AE223" s="342">
        <v>0.75700000000000001</v>
      </c>
      <c r="AH223" s="342">
        <v>7579</v>
      </c>
      <c r="AI223" s="342">
        <v>8983</v>
      </c>
      <c r="AO223" s="342" t="s">
        <v>323</v>
      </c>
      <c r="AP223" s="342" t="s">
        <v>324</v>
      </c>
      <c r="AQ223" s="342" t="s">
        <v>1025</v>
      </c>
      <c r="AT223" s="342">
        <v>0</v>
      </c>
      <c r="AV223" s="342">
        <v>1.1726973000000001</v>
      </c>
      <c r="AX223" s="342" t="s">
        <v>1018</v>
      </c>
    </row>
    <row r="224" spans="1:50">
      <c r="A224" s="342" t="s">
        <v>1026</v>
      </c>
      <c r="B224" s="342" t="s">
        <v>955</v>
      </c>
      <c r="C224" s="342">
        <v>53</v>
      </c>
      <c r="D224" s="342" t="s">
        <v>1014</v>
      </c>
      <c r="E224" s="342" t="s">
        <v>188</v>
      </c>
      <c r="F224" s="342">
        <v>0.60799999999999998</v>
      </c>
      <c r="J224" s="342">
        <v>6445</v>
      </c>
      <c r="K224" s="342">
        <v>-11.5</v>
      </c>
      <c r="O224" s="342">
        <v>184.59700000000001</v>
      </c>
      <c r="Q224" s="342">
        <v>181.71</v>
      </c>
      <c r="S224" s="342" t="s">
        <v>314</v>
      </c>
      <c r="T224" s="342">
        <v>89</v>
      </c>
      <c r="U224" s="342" t="s">
        <v>298</v>
      </c>
      <c r="V224" s="342" t="s">
        <v>299</v>
      </c>
      <c r="X224" s="342" t="s">
        <v>299</v>
      </c>
      <c r="Y224" s="342">
        <v>6</v>
      </c>
      <c r="Z224" s="342">
        <v>488.1</v>
      </c>
      <c r="AA224" s="342">
        <v>523.29999999999995</v>
      </c>
      <c r="AB224" s="342">
        <v>35.200000000000003</v>
      </c>
      <c r="AD224" s="342">
        <v>2.13</v>
      </c>
      <c r="AE224" s="342">
        <v>0.75700000000000001</v>
      </c>
      <c r="AH224" s="342">
        <v>7551</v>
      </c>
      <c r="AI224" s="342">
        <v>8948</v>
      </c>
      <c r="AO224" s="342" t="s">
        <v>386</v>
      </c>
      <c r="AP224" s="342" t="s">
        <v>324</v>
      </c>
      <c r="AQ224" s="342" t="s">
        <v>1027</v>
      </c>
      <c r="AT224" s="342">
        <v>1</v>
      </c>
      <c r="AV224" s="342">
        <v>1.1719571</v>
      </c>
      <c r="AX224" s="342" t="s">
        <v>1018</v>
      </c>
    </row>
    <row r="225" spans="1:50">
      <c r="A225" s="342" t="s">
        <v>1028</v>
      </c>
      <c r="B225" s="342" t="s">
        <v>955</v>
      </c>
      <c r="C225" s="342">
        <v>54</v>
      </c>
      <c r="D225" s="342" t="s">
        <v>1014</v>
      </c>
      <c r="E225" s="342" t="s">
        <v>188</v>
      </c>
      <c r="F225" s="342">
        <v>0.60799999999999998</v>
      </c>
      <c r="L225" s="342">
        <v>22581</v>
      </c>
      <c r="M225" s="342">
        <v>9.6</v>
      </c>
      <c r="O225" s="342">
        <v>131.44200000000001</v>
      </c>
      <c r="R225" s="342">
        <v>125.167</v>
      </c>
      <c r="S225" s="342" t="s">
        <v>327</v>
      </c>
      <c r="T225" s="342">
        <v>0</v>
      </c>
      <c r="U225" s="342" t="s">
        <v>328</v>
      </c>
      <c r="V225" s="342" t="s">
        <v>329</v>
      </c>
      <c r="X225" s="342" t="s">
        <v>331</v>
      </c>
      <c r="Y225" s="342">
        <v>1</v>
      </c>
      <c r="Z225" s="342">
        <v>29.7</v>
      </c>
      <c r="AA225" s="342">
        <v>83.4</v>
      </c>
      <c r="AB225" s="342">
        <v>53.7</v>
      </c>
      <c r="AF225" s="342">
        <v>6.2750000000000004</v>
      </c>
      <c r="AJ225" s="342">
        <v>4507</v>
      </c>
      <c r="AR225" s="342" t="s">
        <v>583</v>
      </c>
      <c r="AS225" s="342" t="s">
        <v>1029</v>
      </c>
      <c r="AT225" s="342">
        <v>1</v>
      </c>
      <c r="AW225" s="342">
        <v>5.0136792999999997</v>
      </c>
      <c r="AX225" s="342" t="s">
        <v>1030</v>
      </c>
    </row>
    <row r="226" spans="1:50">
      <c r="A226" s="342" t="s">
        <v>1031</v>
      </c>
      <c r="B226" s="342" t="s">
        <v>955</v>
      </c>
      <c r="C226" s="342">
        <v>54</v>
      </c>
      <c r="D226" s="342" t="s">
        <v>1014</v>
      </c>
      <c r="E226" s="342" t="s">
        <v>188</v>
      </c>
      <c r="F226" s="342">
        <v>0.60799999999999998</v>
      </c>
      <c r="G226" s="342" t="s">
        <v>492</v>
      </c>
      <c r="L226" s="342">
        <v>1871</v>
      </c>
      <c r="M226" s="342">
        <v>2.8050000000000002</v>
      </c>
      <c r="O226" s="342">
        <v>3.3010000000000002</v>
      </c>
      <c r="R226" s="342">
        <v>3.145</v>
      </c>
      <c r="S226" s="342" t="s">
        <v>327</v>
      </c>
      <c r="T226" s="342">
        <v>0</v>
      </c>
      <c r="U226" s="342" t="s">
        <v>328</v>
      </c>
      <c r="V226" s="342" t="s">
        <v>329</v>
      </c>
      <c r="X226" s="342" t="s">
        <v>331</v>
      </c>
      <c r="Y226" s="342">
        <v>2</v>
      </c>
      <c r="Z226" s="342">
        <v>234.5</v>
      </c>
      <c r="AA226" s="342">
        <v>261</v>
      </c>
      <c r="AB226" s="342">
        <v>26.5</v>
      </c>
      <c r="AF226" s="342">
        <v>0.157</v>
      </c>
      <c r="AJ226" s="342">
        <v>378</v>
      </c>
      <c r="AR226" s="342" t="s">
        <v>1032</v>
      </c>
      <c r="AS226" s="342" t="s">
        <v>1033</v>
      </c>
      <c r="AT226" s="342">
        <v>0</v>
      </c>
      <c r="AW226" s="342">
        <v>4.9827221000000002</v>
      </c>
      <c r="AX226" s="342" t="s">
        <v>1030</v>
      </c>
    </row>
    <row r="227" spans="1:50">
      <c r="A227" s="342" t="s">
        <v>1034</v>
      </c>
      <c r="B227" s="342" t="s">
        <v>955</v>
      </c>
      <c r="C227" s="342">
        <v>54</v>
      </c>
      <c r="D227" s="342" t="s">
        <v>1014</v>
      </c>
      <c r="E227" s="342" t="s">
        <v>188</v>
      </c>
      <c r="F227" s="342">
        <v>0.60799999999999998</v>
      </c>
      <c r="L227" s="342">
        <v>22393</v>
      </c>
      <c r="M227" s="342">
        <v>9.9130000000000003</v>
      </c>
      <c r="O227" s="342">
        <v>128.08799999999999</v>
      </c>
      <c r="R227" s="342">
        <v>121.971</v>
      </c>
      <c r="S227" s="342" t="s">
        <v>327</v>
      </c>
      <c r="T227" s="342">
        <v>0</v>
      </c>
      <c r="U227" s="342" t="s">
        <v>328</v>
      </c>
      <c r="V227" s="342" t="s">
        <v>329</v>
      </c>
      <c r="X227" s="342" t="s">
        <v>331</v>
      </c>
      <c r="Y227" s="342">
        <v>3</v>
      </c>
      <c r="Z227" s="342">
        <v>412.8</v>
      </c>
      <c r="AA227" s="342">
        <v>464.8</v>
      </c>
      <c r="AB227" s="342">
        <v>52</v>
      </c>
      <c r="AF227" s="342">
        <v>6.117</v>
      </c>
      <c r="AJ227" s="342">
        <v>4467</v>
      </c>
      <c r="AR227" s="342" t="s">
        <v>1035</v>
      </c>
      <c r="AS227" s="342" t="s">
        <v>1036</v>
      </c>
      <c r="AT227" s="342">
        <v>0</v>
      </c>
      <c r="AW227" s="342">
        <v>5.0151050000000001</v>
      </c>
      <c r="AX227" s="342" t="s">
        <v>1030</v>
      </c>
    </row>
    <row r="228" spans="1:50">
      <c r="A228" s="342" t="s">
        <v>1037</v>
      </c>
      <c r="B228" s="342" t="s">
        <v>955</v>
      </c>
      <c r="C228" s="342">
        <v>55</v>
      </c>
      <c r="D228" s="342" t="s">
        <v>1038</v>
      </c>
      <c r="E228" s="342" t="s">
        <v>189</v>
      </c>
      <c r="F228" s="342">
        <v>0.76700000000000002</v>
      </c>
      <c r="H228" s="342">
        <v>10257</v>
      </c>
      <c r="I228" s="342">
        <v>0.45200000000000001</v>
      </c>
      <c r="O228" s="342">
        <v>187.61099999999999</v>
      </c>
      <c r="P228" s="342">
        <v>186.21100000000001</v>
      </c>
      <c r="S228" s="342" t="s">
        <v>297</v>
      </c>
      <c r="T228" s="342">
        <v>0</v>
      </c>
      <c r="U228" s="342" t="s">
        <v>298</v>
      </c>
      <c r="V228" s="342" t="s">
        <v>340</v>
      </c>
      <c r="X228" s="342" t="s">
        <v>340</v>
      </c>
      <c r="Y228" s="342">
        <v>1</v>
      </c>
      <c r="Z228" s="342">
        <v>13.2</v>
      </c>
      <c r="AA228" s="342">
        <v>38.4</v>
      </c>
      <c r="AB228" s="342">
        <v>25.2</v>
      </c>
      <c r="AC228" s="342">
        <v>1.399</v>
      </c>
      <c r="AG228" s="342">
        <v>7005</v>
      </c>
      <c r="AK228" s="342" t="s">
        <v>626</v>
      </c>
      <c r="AL228" s="342" t="s">
        <v>1016</v>
      </c>
      <c r="AM228" s="342" t="s">
        <v>1039</v>
      </c>
      <c r="AN228" s="342">
        <v>5209</v>
      </c>
      <c r="AT228" s="342">
        <v>0</v>
      </c>
      <c r="AU228" s="342">
        <v>0.68317459999999997</v>
      </c>
      <c r="AX228" s="342" t="s">
        <v>1040</v>
      </c>
    </row>
    <row r="229" spans="1:50">
      <c r="A229" s="342" t="s">
        <v>1041</v>
      </c>
      <c r="B229" s="342" t="s">
        <v>955</v>
      </c>
      <c r="C229" s="342">
        <v>55</v>
      </c>
      <c r="D229" s="342" t="s">
        <v>1038</v>
      </c>
      <c r="E229" s="342" t="s">
        <v>189</v>
      </c>
      <c r="F229" s="342">
        <v>0.76700000000000002</v>
      </c>
      <c r="H229" s="342">
        <v>10263</v>
      </c>
      <c r="I229" s="342">
        <v>0</v>
      </c>
      <c r="O229" s="342">
        <v>188.15899999999999</v>
      </c>
      <c r="P229" s="342">
        <v>186.756</v>
      </c>
      <c r="S229" s="342" t="s">
        <v>297</v>
      </c>
      <c r="T229" s="342">
        <v>0</v>
      </c>
      <c r="U229" s="342" t="s">
        <v>298</v>
      </c>
      <c r="V229" s="342" t="s">
        <v>340</v>
      </c>
      <c r="X229" s="342" t="s">
        <v>340</v>
      </c>
      <c r="Y229" s="342">
        <v>2</v>
      </c>
      <c r="Z229" s="342">
        <v>53.5</v>
      </c>
      <c r="AA229" s="342">
        <v>78.599999999999994</v>
      </c>
      <c r="AB229" s="342">
        <v>25.2</v>
      </c>
      <c r="AC229" s="342">
        <v>1.403</v>
      </c>
      <c r="AG229" s="342">
        <v>7005</v>
      </c>
      <c r="AK229" s="342" t="s">
        <v>1042</v>
      </c>
      <c r="AL229" s="342" t="s">
        <v>1043</v>
      </c>
      <c r="AM229" s="342" t="s">
        <v>1044</v>
      </c>
      <c r="AN229" s="342">
        <v>5076</v>
      </c>
      <c r="AT229" s="342">
        <v>1</v>
      </c>
      <c r="AU229" s="342">
        <v>0.68286579999999997</v>
      </c>
      <c r="AX229" s="342" t="s">
        <v>1040</v>
      </c>
    </row>
    <row r="230" spans="1:50">
      <c r="A230" s="342" t="s">
        <v>1045</v>
      </c>
      <c r="B230" s="342" t="s">
        <v>955</v>
      </c>
      <c r="C230" s="342">
        <v>55</v>
      </c>
      <c r="D230" s="342" t="s">
        <v>1038</v>
      </c>
      <c r="E230" s="342" t="s">
        <v>189</v>
      </c>
      <c r="F230" s="342">
        <v>0.76700000000000002</v>
      </c>
      <c r="G230" s="342" t="s">
        <v>310</v>
      </c>
      <c r="H230" s="342">
        <v>2523</v>
      </c>
      <c r="I230" s="342">
        <v>9.9450000000000003</v>
      </c>
      <c r="N230" s="342">
        <v>12.057387800000001</v>
      </c>
      <c r="O230" s="342">
        <v>54.161000000000001</v>
      </c>
      <c r="P230" s="342">
        <v>53.753</v>
      </c>
      <c r="S230" s="342" t="s">
        <v>297</v>
      </c>
      <c r="T230" s="342">
        <v>0</v>
      </c>
      <c r="U230" s="342" t="s">
        <v>298</v>
      </c>
      <c r="V230" s="342" t="s">
        <v>340</v>
      </c>
      <c r="X230" s="342" t="s">
        <v>340</v>
      </c>
      <c r="Y230" s="342">
        <v>3</v>
      </c>
      <c r="Z230" s="342">
        <v>84.9</v>
      </c>
      <c r="AA230" s="342">
        <v>151.6</v>
      </c>
      <c r="AB230" s="342">
        <v>66.7</v>
      </c>
      <c r="AC230" s="342">
        <v>0.40799999999999997</v>
      </c>
      <c r="AG230" s="342">
        <v>1741</v>
      </c>
      <c r="AK230" s="342" t="s">
        <v>1046</v>
      </c>
      <c r="AL230" s="342" t="s">
        <v>894</v>
      </c>
      <c r="AM230" s="342" t="s">
        <v>1047</v>
      </c>
      <c r="AN230" s="342">
        <v>21951</v>
      </c>
      <c r="AT230" s="342">
        <v>0</v>
      </c>
      <c r="AU230" s="342">
        <v>0.68965699999999996</v>
      </c>
      <c r="AX230" s="342" t="s">
        <v>1040</v>
      </c>
    </row>
    <row r="231" spans="1:50">
      <c r="A231" s="342" t="s">
        <v>1048</v>
      </c>
      <c r="B231" s="342" t="s">
        <v>955</v>
      </c>
      <c r="C231" s="342">
        <v>55</v>
      </c>
      <c r="D231" s="342" t="s">
        <v>1038</v>
      </c>
      <c r="E231" s="342" t="s">
        <v>189</v>
      </c>
      <c r="F231" s="342">
        <v>0.76700000000000002</v>
      </c>
      <c r="G231" s="342" t="s">
        <v>313</v>
      </c>
      <c r="J231" s="342">
        <v>6300</v>
      </c>
      <c r="K231" s="342">
        <v>15.867000000000001</v>
      </c>
      <c r="N231" s="342">
        <v>78.698098799999997</v>
      </c>
      <c r="O231" s="342">
        <v>188.70500000000001</v>
      </c>
      <c r="Q231" s="342">
        <v>185.691</v>
      </c>
      <c r="S231" s="342" t="s">
        <v>314</v>
      </c>
      <c r="T231" s="342">
        <v>89</v>
      </c>
      <c r="U231" s="342" t="s">
        <v>298</v>
      </c>
      <c r="V231" s="342" t="s">
        <v>340</v>
      </c>
      <c r="X231" s="342" t="s">
        <v>340</v>
      </c>
      <c r="Y231" s="342">
        <v>4</v>
      </c>
      <c r="Z231" s="342">
        <v>208.8</v>
      </c>
      <c r="AA231" s="342">
        <v>305.10000000000002</v>
      </c>
      <c r="AB231" s="342">
        <v>96.2</v>
      </c>
      <c r="AD231" s="342">
        <v>2.2330000000000001</v>
      </c>
      <c r="AE231" s="342">
        <v>0.78100000000000003</v>
      </c>
      <c r="AH231" s="342">
        <v>7676</v>
      </c>
      <c r="AI231" s="342">
        <v>8855</v>
      </c>
      <c r="AO231" s="342" t="s">
        <v>394</v>
      </c>
      <c r="AP231" s="342" t="s">
        <v>762</v>
      </c>
      <c r="AQ231" s="342" t="s">
        <v>1049</v>
      </c>
      <c r="AT231" s="342">
        <v>0</v>
      </c>
      <c r="AV231" s="342">
        <v>1.2025197999999999</v>
      </c>
      <c r="AX231" s="342" t="s">
        <v>1040</v>
      </c>
    </row>
    <row r="232" spans="1:50">
      <c r="A232" s="342" t="s">
        <v>1050</v>
      </c>
      <c r="B232" s="342" t="s">
        <v>955</v>
      </c>
      <c r="C232" s="342">
        <v>55</v>
      </c>
      <c r="D232" s="342" t="s">
        <v>1038</v>
      </c>
      <c r="E232" s="342" t="s">
        <v>189</v>
      </c>
      <c r="F232" s="342">
        <v>0.76700000000000002</v>
      </c>
      <c r="J232" s="342">
        <v>6482</v>
      </c>
      <c r="K232" s="342">
        <v>-10.911</v>
      </c>
      <c r="O232" s="342">
        <v>184.56399999999999</v>
      </c>
      <c r="Q232" s="342">
        <v>181.67599999999999</v>
      </c>
      <c r="S232" s="342" t="s">
        <v>314</v>
      </c>
      <c r="T232" s="342">
        <v>89</v>
      </c>
      <c r="U232" s="342" t="s">
        <v>298</v>
      </c>
      <c r="V232" s="342" t="s">
        <v>340</v>
      </c>
      <c r="X232" s="342" t="s">
        <v>340</v>
      </c>
      <c r="Y232" s="342">
        <v>5</v>
      </c>
      <c r="Z232" s="342">
        <v>438.4</v>
      </c>
      <c r="AA232" s="342">
        <v>473</v>
      </c>
      <c r="AB232" s="342">
        <v>34.6</v>
      </c>
      <c r="AD232" s="342">
        <v>2.13</v>
      </c>
      <c r="AE232" s="342">
        <v>0.75700000000000001</v>
      </c>
      <c r="AH232" s="342">
        <v>7597</v>
      </c>
      <c r="AI232" s="342">
        <v>9005</v>
      </c>
      <c r="AO232" s="342" t="s">
        <v>543</v>
      </c>
      <c r="AP232" s="342" t="s">
        <v>544</v>
      </c>
      <c r="AQ232" s="342" t="s">
        <v>1051</v>
      </c>
      <c r="AT232" s="342">
        <v>0</v>
      </c>
      <c r="AV232" s="342">
        <v>1.1725736</v>
      </c>
      <c r="AX232" s="342" t="s">
        <v>1040</v>
      </c>
    </row>
    <row r="233" spans="1:50">
      <c r="A233" s="342" t="s">
        <v>1052</v>
      </c>
      <c r="B233" s="342" t="s">
        <v>955</v>
      </c>
      <c r="C233" s="342">
        <v>55</v>
      </c>
      <c r="D233" s="342" t="s">
        <v>1038</v>
      </c>
      <c r="E233" s="342" t="s">
        <v>189</v>
      </c>
      <c r="F233" s="342">
        <v>0.76700000000000002</v>
      </c>
      <c r="J233" s="342">
        <v>6460</v>
      </c>
      <c r="K233" s="342">
        <v>-11.5</v>
      </c>
      <c r="O233" s="342">
        <v>184.858</v>
      </c>
      <c r="Q233" s="342">
        <v>181.96799999999999</v>
      </c>
      <c r="S233" s="342" t="s">
        <v>314</v>
      </c>
      <c r="T233" s="342">
        <v>89</v>
      </c>
      <c r="U233" s="342" t="s">
        <v>298</v>
      </c>
      <c r="V233" s="342" t="s">
        <v>340</v>
      </c>
      <c r="X233" s="342" t="s">
        <v>340</v>
      </c>
      <c r="Y233" s="342">
        <v>6</v>
      </c>
      <c r="Z233" s="342">
        <v>488.1</v>
      </c>
      <c r="AA233" s="342">
        <v>523.29999999999995</v>
      </c>
      <c r="AB233" s="342">
        <v>35.200000000000003</v>
      </c>
      <c r="AD233" s="342">
        <v>2.1320000000000001</v>
      </c>
      <c r="AE233" s="342">
        <v>0.75800000000000001</v>
      </c>
      <c r="AH233" s="342">
        <v>7569</v>
      </c>
      <c r="AI233" s="342">
        <v>8969</v>
      </c>
      <c r="AO233" s="342" t="s">
        <v>323</v>
      </c>
      <c r="AP233" s="342" t="s">
        <v>387</v>
      </c>
      <c r="AQ233" s="342" t="s">
        <v>1053</v>
      </c>
      <c r="AT233" s="342">
        <v>1</v>
      </c>
      <c r="AV233" s="342">
        <v>1.1718904000000001</v>
      </c>
      <c r="AX233" s="342" t="s">
        <v>1040</v>
      </c>
    </row>
    <row r="234" spans="1:50">
      <c r="A234" s="342" t="s">
        <v>1054</v>
      </c>
      <c r="B234" s="342" t="s">
        <v>955</v>
      </c>
      <c r="C234" s="342">
        <v>56</v>
      </c>
      <c r="D234" s="342" t="s">
        <v>1038</v>
      </c>
      <c r="E234" s="342" t="s">
        <v>189</v>
      </c>
      <c r="F234" s="342">
        <v>0.76700000000000002</v>
      </c>
      <c r="L234" s="342">
        <v>22590</v>
      </c>
      <c r="M234" s="342">
        <v>9.6</v>
      </c>
      <c r="O234" s="342">
        <v>131.46700000000001</v>
      </c>
      <c r="R234" s="342">
        <v>125.191</v>
      </c>
      <c r="S234" s="342" t="s">
        <v>327</v>
      </c>
      <c r="T234" s="342">
        <v>0</v>
      </c>
      <c r="U234" s="342" t="s">
        <v>328</v>
      </c>
      <c r="V234" s="342" t="s">
        <v>329</v>
      </c>
      <c r="X234" s="342" t="s">
        <v>331</v>
      </c>
      <c r="Y234" s="342">
        <v>1</v>
      </c>
      <c r="Z234" s="342">
        <v>29.5</v>
      </c>
      <c r="AA234" s="342">
        <v>83.2</v>
      </c>
      <c r="AB234" s="342">
        <v>53.7</v>
      </c>
      <c r="AF234" s="342">
        <v>6.2759999999999998</v>
      </c>
      <c r="AJ234" s="342">
        <v>4509</v>
      </c>
      <c r="AR234" s="342" t="s">
        <v>583</v>
      </c>
      <c r="AS234" s="342" t="s">
        <v>1055</v>
      </c>
      <c r="AT234" s="342">
        <v>1</v>
      </c>
      <c r="AW234" s="342">
        <v>5.0132118999999999</v>
      </c>
      <c r="AX234" s="342" t="s">
        <v>1056</v>
      </c>
    </row>
    <row r="235" spans="1:50">
      <c r="A235" s="342" t="s">
        <v>1057</v>
      </c>
      <c r="B235" s="342" t="s">
        <v>955</v>
      </c>
      <c r="C235" s="342">
        <v>56</v>
      </c>
      <c r="D235" s="342" t="s">
        <v>1038</v>
      </c>
      <c r="E235" s="342" t="s">
        <v>189</v>
      </c>
      <c r="F235" s="342">
        <v>0.76700000000000002</v>
      </c>
      <c r="G235" s="342" t="s">
        <v>492</v>
      </c>
      <c r="L235" s="342">
        <v>3670</v>
      </c>
      <c r="M235" s="342">
        <v>1.974</v>
      </c>
      <c r="O235" s="342">
        <v>6.4509999999999996</v>
      </c>
      <c r="R235" s="342">
        <v>6.1449999999999996</v>
      </c>
      <c r="S235" s="342" t="s">
        <v>327</v>
      </c>
      <c r="T235" s="342">
        <v>0</v>
      </c>
      <c r="U235" s="342" t="s">
        <v>328</v>
      </c>
      <c r="V235" s="342" t="s">
        <v>329</v>
      </c>
      <c r="X235" s="342" t="s">
        <v>331</v>
      </c>
      <c r="Y235" s="342">
        <v>2</v>
      </c>
      <c r="Z235" s="342">
        <v>232</v>
      </c>
      <c r="AA235" s="342">
        <v>261.89999999999998</v>
      </c>
      <c r="AB235" s="342">
        <v>29.9</v>
      </c>
      <c r="AF235" s="342">
        <v>0.30599999999999999</v>
      </c>
      <c r="AJ235" s="342">
        <v>742</v>
      </c>
      <c r="AR235" s="342" t="s">
        <v>1009</v>
      </c>
      <c r="AS235" s="342" t="s">
        <v>1058</v>
      </c>
      <c r="AT235" s="342">
        <v>0</v>
      </c>
      <c r="AW235" s="342">
        <v>4.9784706999999999</v>
      </c>
      <c r="AX235" s="342" t="s">
        <v>1056</v>
      </c>
    </row>
    <row r="236" spans="1:50">
      <c r="A236" s="342" t="s">
        <v>1059</v>
      </c>
      <c r="B236" s="342" t="s">
        <v>955</v>
      </c>
      <c r="C236" s="342">
        <v>56</v>
      </c>
      <c r="D236" s="342" t="s">
        <v>1038</v>
      </c>
      <c r="E236" s="342" t="s">
        <v>189</v>
      </c>
      <c r="F236" s="342">
        <v>0.76700000000000002</v>
      </c>
      <c r="L236" s="342">
        <v>22493</v>
      </c>
      <c r="M236" s="342">
        <v>9.9269999999999996</v>
      </c>
      <c r="O236" s="342">
        <v>129</v>
      </c>
      <c r="R236" s="342">
        <v>122.839</v>
      </c>
      <c r="S236" s="342" t="s">
        <v>327</v>
      </c>
      <c r="T236" s="342">
        <v>0</v>
      </c>
      <c r="U236" s="342" t="s">
        <v>328</v>
      </c>
      <c r="V236" s="342" t="s">
        <v>329</v>
      </c>
      <c r="X236" s="342" t="s">
        <v>331</v>
      </c>
      <c r="Y236" s="342">
        <v>3</v>
      </c>
      <c r="Z236" s="342">
        <v>412.8</v>
      </c>
      <c r="AA236" s="342">
        <v>465</v>
      </c>
      <c r="AB236" s="342">
        <v>52.3</v>
      </c>
      <c r="AF236" s="342">
        <v>6.16</v>
      </c>
      <c r="AJ236" s="342">
        <v>4488</v>
      </c>
      <c r="AR236" s="342" t="s">
        <v>1016</v>
      </c>
      <c r="AS236" s="342" t="s">
        <v>1060</v>
      </c>
      <c r="AT236" s="342">
        <v>0</v>
      </c>
      <c r="AW236" s="342">
        <v>5.0147006999999997</v>
      </c>
      <c r="AX236" s="342" t="s">
        <v>1056</v>
      </c>
    </row>
    <row r="237" spans="1:50">
      <c r="A237" s="342" t="s">
        <v>1061</v>
      </c>
      <c r="B237" s="342" t="s">
        <v>955</v>
      </c>
      <c r="C237" s="342">
        <v>57</v>
      </c>
      <c r="D237" s="342" t="s">
        <v>1062</v>
      </c>
      <c r="E237" s="342" t="s">
        <v>190</v>
      </c>
      <c r="F237" s="342">
        <v>0.52600000000000002</v>
      </c>
      <c r="H237" s="342">
        <v>10260</v>
      </c>
      <c r="I237" s="342">
        <v>0.44700000000000001</v>
      </c>
      <c r="O237" s="342">
        <v>187.34</v>
      </c>
      <c r="P237" s="342">
        <v>185.94200000000001</v>
      </c>
      <c r="S237" s="342" t="s">
        <v>297</v>
      </c>
      <c r="T237" s="342">
        <v>0</v>
      </c>
      <c r="U237" s="342" t="s">
        <v>298</v>
      </c>
      <c r="V237" s="342" t="s">
        <v>299</v>
      </c>
      <c r="X237" s="342" t="s">
        <v>299</v>
      </c>
      <c r="Y237" s="342">
        <v>1</v>
      </c>
      <c r="Z237" s="342">
        <v>13.2</v>
      </c>
      <c r="AA237" s="342">
        <v>38.4</v>
      </c>
      <c r="AB237" s="342">
        <v>25.2</v>
      </c>
      <c r="AC237" s="342">
        <v>1.3979999999999999</v>
      </c>
      <c r="AG237" s="342">
        <v>7008</v>
      </c>
      <c r="AK237" s="342" t="s">
        <v>626</v>
      </c>
      <c r="AL237" s="342" t="s">
        <v>1063</v>
      </c>
      <c r="AM237" s="342" t="s">
        <v>1064</v>
      </c>
      <c r="AN237" s="342">
        <v>5218</v>
      </c>
      <c r="AT237" s="342">
        <v>0</v>
      </c>
      <c r="AU237" s="342">
        <v>0.68330709999999995</v>
      </c>
      <c r="AX237" s="342" t="s">
        <v>1065</v>
      </c>
    </row>
    <row r="238" spans="1:50">
      <c r="A238" s="342" t="s">
        <v>1066</v>
      </c>
      <c r="B238" s="342" t="s">
        <v>955</v>
      </c>
      <c r="C238" s="342">
        <v>57</v>
      </c>
      <c r="D238" s="342" t="s">
        <v>1062</v>
      </c>
      <c r="E238" s="342" t="s">
        <v>190</v>
      </c>
      <c r="F238" s="342">
        <v>0.52600000000000002</v>
      </c>
      <c r="H238" s="342">
        <v>10259</v>
      </c>
      <c r="I238" s="342">
        <v>0</v>
      </c>
      <c r="O238" s="342">
        <v>188.11699999999999</v>
      </c>
      <c r="P238" s="342">
        <v>186.714</v>
      </c>
      <c r="S238" s="342" t="s">
        <v>297</v>
      </c>
      <c r="T238" s="342">
        <v>0</v>
      </c>
      <c r="U238" s="342" t="s">
        <v>298</v>
      </c>
      <c r="V238" s="342" t="s">
        <v>299</v>
      </c>
      <c r="X238" s="342" t="s">
        <v>299</v>
      </c>
      <c r="Y238" s="342">
        <v>2</v>
      </c>
      <c r="Z238" s="342">
        <v>53.5</v>
      </c>
      <c r="AA238" s="342">
        <v>78.599999999999994</v>
      </c>
      <c r="AB238" s="342">
        <v>25.2</v>
      </c>
      <c r="AC238" s="342">
        <v>1.403</v>
      </c>
      <c r="AG238" s="342">
        <v>7005</v>
      </c>
      <c r="AK238" s="342" t="s">
        <v>1042</v>
      </c>
      <c r="AL238" s="342" t="s">
        <v>1043</v>
      </c>
      <c r="AM238" s="342" t="s">
        <v>1067</v>
      </c>
      <c r="AN238" s="342">
        <v>5076</v>
      </c>
      <c r="AT238" s="342">
        <v>1</v>
      </c>
      <c r="AU238" s="342">
        <v>0.68300190000000005</v>
      </c>
      <c r="AX238" s="342" t="s">
        <v>1065</v>
      </c>
    </row>
    <row r="239" spans="1:50">
      <c r="A239" s="342" t="s">
        <v>1068</v>
      </c>
      <c r="B239" s="342" t="s">
        <v>955</v>
      </c>
      <c r="C239" s="342">
        <v>57</v>
      </c>
      <c r="D239" s="342" t="s">
        <v>1062</v>
      </c>
      <c r="E239" s="342" t="s">
        <v>190</v>
      </c>
      <c r="F239" s="342">
        <v>0.52600000000000002</v>
      </c>
      <c r="G239" s="342" t="s">
        <v>310</v>
      </c>
      <c r="H239" s="342">
        <v>1886</v>
      </c>
      <c r="I239" s="342">
        <v>9.2729999999999997</v>
      </c>
      <c r="N239" s="342">
        <v>13.087481800000001</v>
      </c>
      <c r="O239" s="342">
        <v>40.316000000000003</v>
      </c>
      <c r="P239" s="342">
        <v>40.012999999999998</v>
      </c>
      <c r="S239" s="342" t="s">
        <v>297</v>
      </c>
      <c r="T239" s="342">
        <v>0</v>
      </c>
      <c r="U239" s="342" t="s">
        <v>298</v>
      </c>
      <c r="V239" s="342" t="s">
        <v>299</v>
      </c>
      <c r="X239" s="342" t="s">
        <v>299</v>
      </c>
      <c r="Y239" s="342">
        <v>3</v>
      </c>
      <c r="Z239" s="342">
        <v>84.9</v>
      </c>
      <c r="AA239" s="342">
        <v>149.69999999999999</v>
      </c>
      <c r="AB239" s="342">
        <v>64.8</v>
      </c>
      <c r="AC239" s="342">
        <v>0.30299999999999999</v>
      </c>
      <c r="AG239" s="342">
        <v>1300</v>
      </c>
      <c r="AK239" s="342" t="s">
        <v>1046</v>
      </c>
      <c r="AL239" s="342" t="s">
        <v>894</v>
      </c>
      <c r="AM239" s="342" t="s">
        <v>1069</v>
      </c>
      <c r="AN239" s="342">
        <v>17594</v>
      </c>
      <c r="AT239" s="342">
        <v>0</v>
      </c>
      <c r="AU239" s="342">
        <v>0.68933509999999998</v>
      </c>
      <c r="AX239" s="342" t="s">
        <v>1065</v>
      </c>
    </row>
    <row r="240" spans="1:50">
      <c r="A240" s="342" t="s">
        <v>1070</v>
      </c>
      <c r="B240" s="342" t="s">
        <v>955</v>
      </c>
      <c r="C240" s="342">
        <v>57</v>
      </c>
      <c r="D240" s="342" t="s">
        <v>1062</v>
      </c>
      <c r="E240" s="342" t="s">
        <v>190</v>
      </c>
      <c r="F240" s="342">
        <v>0.52600000000000002</v>
      </c>
      <c r="G240" s="342" t="s">
        <v>313</v>
      </c>
      <c r="J240" s="342">
        <v>4252</v>
      </c>
      <c r="K240" s="342">
        <v>15.741</v>
      </c>
      <c r="N240" s="342">
        <v>74.864246300000005</v>
      </c>
      <c r="O240" s="342">
        <v>123.108</v>
      </c>
      <c r="Q240" s="342">
        <v>121.14100000000001</v>
      </c>
      <c r="S240" s="342" t="s">
        <v>314</v>
      </c>
      <c r="T240" s="342">
        <v>89</v>
      </c>
      <c r="U240" s="342" t="s">
        <v>298</v>
      </c>
      <c r="V240" s="342" t="s">
        <v>299</v>
      </c>
      <c r="X240" s="342" t="s">
        <v>299</v>
      </c>
      <c r="Y240" s="342">
        <v>4</v>
      </c>
      <c r="Z240" s="342">
        <v>210.7</v>
      </c>
      <c r="AA240" s="342">
        <v>301.3</v>
      </c>
      <c r="AB240" s="342">
        <v>90.6</v>
      </c>
      <c r="AD240" s="342">
        <v>1.4570000000000001</v>
      </c>
      <c r="AE240" s="342">
        <v>0.51</v>
      </c>
      <c r="AH240" s="342">
        <v>5158</v>
      </c>
      <c r="AI240" s="342">
        <v>5978</v>
      </c>
      <c r="AO240" s="342" t="s">
        <v>323</v>
      </c>
      <c r="AP240" s="342" t="s">
        <v>544</v>
      </c>
      <c r="AQ240" s="342" t="s">
        <v>1071</v>
      </c>
      <c r="AT240" s="342">
        <v>0</v>
      </c>
      <c r="AV240" s="342">
        <v>1.2024931000000001</v>
      </c>
      <c r="AX240" s="342" t="s">
        <v>1065</v>
      </c>
    </row>
    <row r="241" spans="1:50">
      <c r="A241" s="342" t="s">
        <v>1072</v>
      </c>
      <c r="B241" s="342" t="s">
        <v>955</v>
      </c>
      <c r="C241" s="342">
        <v>57</v>
      </c>
      <c r="D241" s="342" t="s">
        <v>1062</v>
      </c>
      <c r="E241" s="342" t="s">
        <v>190</v>
      </c>
      <c r="F241" s="342">
        <v>0.52600000000000002</v>
      </c>
      <c r="J241" s="342">
        <v>6465</v>
      </c>
      <c r="K241" s="342">
        <v>-10.807</v>
      </c>
      <c r="O241" s="342">
        <v>184.16</v>
      </c>
      <c r="Q241" s="342">
        <v>181.27799999999999</v>
      </c>
      <c r="S241" s="342" t="s">
        <v>314</v>
      </c>
      <c r="T241" s="342">
        <v>89</v>
      </c>
      <c r="U241" s="342" t="s">
        <v>298</v>
      </c>
      <c r="V241" s="342" t="s">
        <v>299</v>
      </c>
      <c r="X241" s="342" t="s">
        <v>299</v>
      </c>
      <c r="Y241" s="342">
        <v>5</v>
      </c>
      <c r="Z241" s="342">
        <v>437.8</v>
      </c>
      <c r="AA241" s="342">
        <v>473</v>
      </c>
      <c r="AB241" s="342">
        <v>35.200000000000003</v>
      </c>
      <c r="AD241" s="342">
        <v>2.1259999999999999</v>
      </c>
      <c r="AE241" s="342">
        <v>0.75600000000000001</v>
      </c>
      <c r="AH241" s="342">
        <v>7578</v>
      </c>
      <c r="AI241" s="342">
        <v>8984</v>
      </c>
      <c r="AO241" s="342" t="s">
        <v>848</v>
      </c>
      <c r="AP241" s="342" t="s">
        <v>849</v>
      </c>
      <c r="AQ241" s="342" t="s">
        <v>875</v>
      </c>
      <c r="AT241" s="342">
        <v>0</v>
      </c>
      <c r="AV241" s="342">
        <v>1.1728046000000001</v>
      </c>
      <c r="AX241" s="342" t="s">
        <v>1065</v>
      </c>
    </row>
    <row r="242" spans="1:50">
      <c r="A242" s="342" t="s">
        <v>1073</v>
      </c>
      <c r="B242" s="342" t="s">
        <v>955</v>
      </c>
      <c r="C242" s="342">
        <v>57</v>
      </c>
      <c r="D242" s="342" t="s">
        <v>1062</v>
      </c>
      <c r="E242" s="342" t="s">
        <v>190</v>
      </c>
      <c r="F242" s="342">
        <v>0.52600000000000002</v>
      </c>
      <c r="J242" s="342">
        <v>6469</v>
      </c>
      <c r="K242" s="342">
        <v>-11.5</v>
      </c>
      <c r="O242" s="342">
        <v>184.64599999999999</v>
      </c>
      <c r="Q242" s="342">
        <v>181.75800000000001</v>
      </c>
      <c r="S242" s="342" t="s">
        <v>314</v>
      </c>
      <c r="T242" s="342">
        <v>89</v>
      </c>
      <c r="U242" s="342" t="s">
        <v>298</v>
      </c>
      <c r="V242" s="342" t="s">
        <v>299</v>
      </c>
      <c r="X242" s="342" t="s">
        <v>299</v>
      </c>
      <c r="Y242" s="342">
        <v>6</v>
      </c>
      <c r="Z242" s="342">
        <v>488.1</v>
      </c>
      <c r="AA242" s="342">
        <v>523.29999999999995</v>
      </c>
      <c r="AB242" s="342">
        <v>35.200000000000003</v>
      </c>
      <c r="AD242" s="342">
        <v>2.13</v>
      </c>
      <c r="AE242" s="342">
        <v>0.75700000000000001</v>
      </c>
      <c r="AH242" s="342">
        <v>7580</v>
      </c>
      <c r="AI242" s="342">
        <v>8982</v>
      </c>
      <c r="AO242" s="342" t="s">
        <v>848</v>
      </c>
      <c r="AP242" s="342" t="s">
        <v>762</v>
      </c>
      <c r="AQ242" s="342" t="s">
        <v>1074</v>
      </c>
      <c r="AT242" s="342">
        <v>1</v>
      </c>
      <c r="AV242" s="342">
        <v>1.172002</v>
      </c>
      <c r="AX242" s="342" t="s">
        <v>1065</v>
      </c>
    </row>
    <row r="243" spans="1:50">
      <c r="A243" s="342" t="s">
        <v>1075</v>
      </c>
      <c r="B243" s="342" t="s">
        <v>955</v>
      </c>
      <c r="C243" s="342">
        <v>58</v>
      </c>
      <c r="D243" s="342" t="s">
        <v>1062</v>
      </c>
      <c r="E243" s="342" t="s">
        <v>190</v>
      </c>
      <c r="F243" s="342">
        <v>0.52600000000000002</v>
      </c>
      <c r="L243" s="342">
        <v>22574</v>
      </c>
      <c r="M243" s="342">
        <v>9.6</v>
      </c>
      <c r="O243" s="342">
        <v>131.21299999999999</v>
      </c>
      <c r="R243" s="342">
        <v>124.949</v>
      </c>
      <c r="S243" s="342" t="s">
        <v>327</v>
      </c>
      <c r="T243" s="342">
        <v>0</v>
      </c>
      <c r="U243" s="342" t="s">
        <v>328</v>
      </c>
      <c r="V243" s="342" t="s">
        <v>329</v>
      </c>
      <c r="X243" s="342" t="s">
        <v>331</v>
      </c>
      <c r="Y243" s="342">
        <v>1</v>
      </c>
      <c r="Z243" s="342">
        <v>29.5</v>
      </c>
      <c r="AA243" s="342">
        <v>83.4</v>
      </c>
      <c r="AB243" s="342">
        <v>53.9</v>
      </c>
      <c r="AF243" s="342">
        <v>6.2640000000000002</v>
      </c>
      <c r="AJ243" s="342">
        <v>4506</v>
      </c>
      <c r="AR243" s="342" t="s">
        <v>583</v>
      </c>
      <c r="AS243" s="342" t="s">
        <v>1076</v>
      </c>
      <c r="AT243" s="342">
        <v>1</v>
      </c>
      <c r="AW243" s="342">
        <v>5.0135645999999996</v>
      </c>
      <c r="AX243" s="342" t="s">
        <v>1077</v>
      </c>
    </row>
    <row r="244" spans="1:50">
      <c r="A244" s="342" t="s">
        <v>1078</v>
      </c>
      <c r="B244" s="342" t="s">
        <v>955</v>
      </c>
      <c r="C244" s="342">
        <v>58</v>
      </c>
      <c r="D244" s="342" t="s">
        <v>1062</v>
      </c>
      <c r="E244" s="342" t="s">
        <v>190</v>
      </c>
      <c r="F244" s="342">
        <v>0.52600000000000002</v>
      </c>
      <c r="G244" s="342" t="s">
        <v>492</v>
      </c>
      <c r="L244" s="342">
        <v>3626</v>
      </c>
      <c r="M244" s="342">
        <v>4.0330000000000004</v>
      </c>
      <c r="O244" s="342">
        <v>6.0640000000000001</v>
      </c>
      <c r="R244" s="342">
        <v>5.7759999999999998</v>
      </c>
      <c r="S244" s="342" t="s">
        <v>327</v>
      </c>
      <c r="T244" s="342">
        <v>0</v>
      </c>
      <c r="U244" s="342" t="s">
        <v>328</v>
      </c>
      <c r="V244" s="342" t="s">
        <v>329</v>
      </c>
      <c r="X244" s="342" t="s">
        <v>331</v>
      </c>
      <c r="Y244" s="342">
        <v>2</v>
      </c>
      <c r="Z244" s="342">
        <v>232.4</v>
      </c>
      <c r="AA244" s="342">
        <v>260.8</v>
      </c>
      <c r="AB244" s="342">
        <v>28.4</v>
      </c>
      <c r="AF244" s="342">
        <v>0.28799999999999998</v>
      </c>
      <c r="AJ244" s="342">
        <v>732</v>
      </c>
      <c r="AR244" s="342" t="s">
        <v>1079</v>
      </c>
      <c r="AS244" s="342" t="s">
        <v>1080</v>
      </c>
      <c r="AT244" s="342">
        <v>0</v>
      </c>
      <c r="AW244" s="342">
        <v>4.9882004999999996</v>
      </c>
      <c r="AX244" s="342" t="s">
        <v>1077</v>
      </c>
    </row>
    <row r="245" spans="1:50">
      <c r="A245" s="342" t="s">
        <v>1081</v>
      </c>
      <c r="B245" s="342" t="s">
        <v>955</v>
      </c>
      <c r="C245" s="342">
        <v>58</v>
      </c>
      <c r="D245" s="342" t="s">
        <v>1062</v>
      </c>
      <c r="E245" s="342" t="s">
        <v>190</v>
      </c>
      <c r="F245" s="342">
        <v>0.52600000000000002</v>
      </c>
      <c r="L245" s="342">
        <v>22368</v>
      </c>
      <c r="M245" s="342">
        <v>10.023</v>
      </c>
      <c r="O245" s="342">
        <v>128.18899999999999</v>
      </c>
      <c r="R245" s="342">
        <v>122.06699999999999</v>
      </c>
      <c r="S245" s="342" t="s">
        <v>327</v>
      </c>
      <c r="T245" s="342">
        <v>0</v>
      </c>
      <c r="U245" s="342" t="s">
        <v>328</v>
      </c>
      <c r="V245" s="342" t="s">
        <v>329</v>
      </c>
      <c r="X245" s="342" t="s">
        <v>331</v>
      </c>
      <c r="Y245" s="342">
        <v>3</v>
      </c>
      <c r="Z245" s="342">
        <v>412.8</v>
      </c>
      <c r="AA245" s="342">
        <v>465</v>
      </c>
      <c r="AB245" s="342">
        <v>52.3</v>
      </c>
      <c r="AF245" s="342">
        <v>6.1219999999999999</v>
      </c>
      <c r="AJ245" s="342">
        <v>4462</v>
      </c>
      <c r="AR245" s="342" t="s">
        <v>967</v>
      </c>
      <c r="AS245" s="342" t="s">
        <v>1082</v>
      </c>
      <c r="AT245" s="342">
        <v>0</v>
      </c>
      <c r="AW245" s="342">
        <v>5.0154924999999997</v>
      </c>
      <c r="AX245" s="342" t="s">
        <v>1077</v>
      </c>
    </row>
    <row r="246" spans="1:50">
      <c r="A246" s="342" t="s">
        <v>1083</v>
      </c>
      <c r="B246" s="342" t="s">
        <v>955</v>
      </c>
      <c r="C246" s="342">
        <v>59</v>
      </c>
      <c r="D246" s="342" t="s">
        <v>1084</v>
      </c>
      <c r="E246" s="342" t="s">
        <v>191</v>
      </c>
      <c r="F246" s="342">
        <v>0.79</v>
      </c>
      <c r="H246" s="342">
        <v>10295</v>
      </c>
      <c r="I246" s="342">
        <v>0.45500000000000002</v>
      </c>
      <c r="O246" s="342">
        <v>188.34399999999999</v>
      </c>
      <c r="P246" s="342">
        <v>186.93899999999999</v>
      </c>
      <c r="S246" s="342" t="s">
        <v>297</v>
      </c>
      <c r="T246" s="342">
        <v>0</v>
      </c>
      <c r="U246" s="342" t="s">
        <v>298</v>
      </c>
      <c r="V246" s="342" t="s">
        <v>1085</v>
      </c>
      <c r="X246" s="342" t="s">
        <v>1085</v>
      </c>
      <c r="Y246" s="342">
        <v>1</v>
      </c>
      <c r="Z246" s="342">
        <v>13.2</v>
      </c>
      <c r="AA246" s="342">
        <v>38.4</v>
      </c>
      <c r="AB246" s="342">
        <v>25.2</v>
      </c>
      <c r="AC246" s="342">
        <v>1.405</v>
      </c>
      <c r="AG246" s="342">
        <v>7031</v>
      </c>
      <c r="AK246" s="342" t="s">
        <v>332</v>
      </c>
      <c r="AL246" s="342" t="s">
        <v>493</v>
      </c>
      <c r="AM246" s="342" t="s">
        <v>1086</v>
      </c>
      <c r="AN246" s="342">
        <v>5242</v>
      </c>
      <c r="AT246" s="342">
        <v>0</v>
      </c>
      <c r="AU246" s="342">
        <v>0.68318559999999995</v>
      </c>
      <c r="AX246" s="342" t="s">
        <v>1087</v>
      </c>
    </row>
    <row r="247" spans="1:50">
      <c r="A247" s="342" t="s">
        <v>1088</v>
      </c>
      <c r="B247" s="342" t="s">
        <v>955</v>
      </c>
      <c r="C247" s="342">
        <v>59</v>
      </c>
      <c r="D247" s="342" t="s">
        <v>1084</v>
      </c>
      <c r="E247" s="342" t="s">
        <v>191</v>
      </c>
      <c r="F247" s="342">
        <v>0.79</v>
      </c>
      <c r="H247" s="342">
        <v>10298</v>
      </c>
      <c r="I247" s="342">
        <v>0</v>
      </c>
      <c r="O247" s="342">
        <v>189.101</v>
      </c>
      <c r="P247" s="342">
        <v>187.691</v>
      </c>
      <c r="S247" s="342" t="s">
        <v>297</v>
      </c>
      <c r="T247" s="342">
        <v>0</v>
      </c>
      <c r="U247" s="342" t="s">
        <v>298</v>
      </c>
      <c r="V247" s="342" t="s">
        <v>1085</v>
      </c>
      <c r="X247" s="342" t="s">
        <v>1085</v>
      </c>
      <c r="Y247" s="342">
        <v>2</v>
      </c>
      <c r="Z247" s="342">
        <v>53.5</v>
      </c>
      <c r="AA247" s="342">
        <v>78.599999999999994</v>
      </c>
      <c r="AB247" s="342">
        <v>25.2</v>
      </c>
      <c r="AC247" s="342">
        <v>1.41</v>
      </c>
      <c r="AG247" s="342">
        <v>7030</v>
      </c>
      <c r="AK247" s="342" t="s">
        <v>863</v>
      </c>
      <c r="AL247" s="342" t="s">
        <v>889</v>
      </c>
      <c r="AM247" s="342" t="s">
        <v>1089</v>
      </c>
      <c r="AN247" s="342">
        <v>5108</v>
      </c>
      <c r="AT247" s="342">
        <v>1</v>
      </c>
      <c r="AU247" s="342">
        <v>0.6828748</v>
      </c>
      <c r="AX247" s="342" t="s">
        <v>1087</v>
      </c>
    </row>
    <row r="248" spans="1:50">
      <c r="A248" s="342" t="s">
        <v>1090</v>
      </c>
      <c r="B248" s="342" t="s">
        <v>955</v>
      </c>
      <c r="C248" s="342">
        <v>59</v>
      </c>
      <c r="D248" s="342" t="s">
        <v>1084</v>
      </c>
      <c r="E248" s="342" t="s">
        <v>191</v>
      </c>
      <c r="F248" s="342">
        <v>0.79</v>
      </c>
      <c r="G248" s="342" t="s">
        <v>310</v>
      </c>
      <c r="H248" s="342">
        <v>3082</v>
      </c>
      <c r="I248" s="342">
        <v>11.680999999999999</v>
      </c>
      <c r="N248" s="342">
        <v>14.0721489</v>
      </c>
      <c r="O248" s="342">
        <v>65.105999999999995</v>
      </c>
      <c r="P248" s="342">
        <v>64.614999999999995</v>
      </c>
      <c r="S248" s="342" t="s">
        <v>297</v>
      </c>
      <c r="T248" s="342">
        <v>0</v>
      </c>
      <c r="U248" s="342" t="s">
        <v>298</v>
      </c>
      <c r="V248" s="342" t="s">
        <v>1085</v>
      </c>
      <c r="X248" s="342" t="s">
        <v>1085</v>
      </c>
      <c r="Y248" s="342">
        <v>3</v>
      </c>
      <c r="Z248" s="342">
        <v>83.7</v>
      </c>
      <c r="AA248" s="342">
        <v>151.6</v>
      </c>
      <c r="AB248" s="342">
        <v>67.900000000000006</v>
      </c>
      <c r="AC248" s="342">
        <v>0.49099999999999999</v>
      </c>
      <c r="AG248" s="342">
        <v>2130</v>
      </c>
      <c r="AK248" s="342" t="s">
        <v>973</v>
      </c>
      <c r="AL248" s="342" t="s">
        <v>988</v>
      </c>
      <c r="AM248" s="342" t="s">
        <v>1091</v>
      </c>
      <c r="AN248" s="342">
        <v>22893</v>
      </c>
      <c r="AT248" s="342">
        <v>0</v>
      </c>
      <c r="AU248" s="342">
        <v>0.6908512</v>
      </c>
      <c r="AX248" s="342" t="s">
        <v>1087</v>
      </c>
    </row>
    <row r="249" spans="1:50">
      <c r="A249" s="342" t="s">
        <v>1092</v>
      </c>
      <c r="B249" s="342" t="s">
        <v>955</v>
      </c>
      <c r="C249" s="342">
        <v>59</v>
      </c>
      <c r="D249" s="342" t="s">
        <v>1084</v>
      </c>
      <c r="E249" s="342" t="s">
        <v>191</v>
      </c>
      <c r="F249" s="342">
        <v>0.79</v>
      </c>
      <c r="G249" s="342" t="s">
        <v>313</v>
      </c>
      <c r="J249" s="342">
        <v>6159</v>
      </c>
      <c r="K249" s="342">
        <v>7.88</v>
      </c>
      <c r="N249" s="342">
        <v>73.715141599999995</v>
      </c>
      <c r="O249" s="342">
        <v>182.05699999999999</v>
      </c>
      <c r="Q249" s="342">
        <v>179.16499999999999</v>
      </c>
      <c r="S249" s="342" t="s">
        <v>314</v>
      </c>
      <c r="T249" s="342">
        <v>89</v>
      </c>
      <c r="U249" s="342" t="s">
        <v>298</v>
      </c>
      <c r="V249" s="342" t="s">
        <v>1085</v>
      </c>
      <c r="X249" s="342" t="s">
        <v>1085</v>
      </c>
      <c r="Y249" s="342">
        <v>4</v>
      </c>
      <c r="Z249" s="342">
        <v>206.9</v>
      </c>
      <c r="AA249" s="342">
        <v>301.3</v>
      </c>
      <c r="AB249" s="342">
        <v>94.3</v>
      </c>
      <c r="AD249" s="342">
        <v>2.1389999999999998</v>
      </c>
      <c r="AE249" s="342">
        <v>0.754</v>
      </c>
      <c r="AH249" s="342">
        <v>7443</v>
      </c>
      <c r="AI249" s="342">
        <v>8657</v>
      </c>
      <c r="AO249" s="342" t="s">
        <v>390</v>
      </c>
      <c r="AP249" s="342" t="s">
        <v>540</v>
      </c>
      <c r="AQ249" s="342" t="s">
        <v>1093</v>
      </c>
      <c r="AT249" s="342">
        <v>0</v>
      </c>
      <c r="AV249" s="342">
        <v>1.1937647</v>
      </c>
      <c r="AX249" s="342" t="s">
        <v>1087</v>
      </c>
    </row>
    <row r="250" spans="1:50">
      <c r="A250" s="342" t="s">
        <v>1094</v>
      </c>
      <c r="B250" s="342" t="s">
        <v>955</v>
      </c>
      <c r="C250" s="342">
        <v>59</v>
      </c>
      <c r="D250" s="342" t="s">
        <v>1084</v>
      </c>
      <c r="E250" s="342" t="s">
        <v>191</v>
      </c>
      <c r="F250" s="342">
        <v>0.79</v>
      </c>
      <c r="J250" s="342">
        <v>6449</v>
      </c>
      <c r="K250" s="342">
        <v>-10.898</v>
      </c>
      <c r="O250" s="342">
        <v>183.57400000000001</v>
      </c>
      <c r="Q250" s="342">
        <v>180.702</v>
      </c>
      <c r="S250" s="342" t="s">
        <v>314</v>
      </c>
      <c r="T250" s="342">
        <v>89</v>
      </c>
      <c r="U250" s="342" t="s">
        <v>298</v>
      </c>
      <c r="V250" s="342" t="s">
        <v>1085</v>
      </c>
      <c r="X250" s="342" t="s">
        <v>1085</v>
      </c>
      <c r="Y250" s="342">
        <v>5</v>
      </c>
      <c r="Z250" s="342">
        <v>437.8</v>
      </c>
      <c r="AA250" s="342">
        <v>473</v>
      </c>
      <c r="AB250" s="342">
        <v>35.200000000000003</v>
      </c>
      <c r="AD250" s="342">
        <v>2.1190000000000002</v>
      </c>
      <c r="AE250" s="342">
        <v>0.754</v>
      </c>
      <c r="AH250" s="342">
        <v>7559</v>
      </c>
      <c r="AI250" s="342">
        <v>8961</v>
      </c>
      <c r="AO250" s="342" t="s">
        <v>543</v>
      </c>
      <c r="AP250" s="342" t="s">
        <v>387</v>
      </c>
      <c r="AQ250" s="342" t="s">
        <v>1003</v>
      </c>
      <c r="AT250" s="342">
        <v>0</v>
      </c>
      <c r="AV250" s="342">
        <v>1.172652</v>
      </c>
      <c r="AX250" s="342" t="s">
        <v>1087</v>
      </c>
    </row>
    <row r="251" spans="1:50">
      <c r="A251" s="342" t="s">
        <v>1095</v>
      </c>
      <c r="B251" s="342" t="s">
        <v>955</v>
      </c>
      <c r="C251" s="342">
        <v>59</v>
      </c>
      <c r="D251" s="342" t="s">
        <v>1084</v>
      </c>
      <c r="E251" s="342" t="s">
        <v>191</v>
      </c>
      <c r="F251" s="342">
        <v>0.79</v>
      </c>
      <c r="J251" s="342">
        <v>6428</v>
      </c>
      <c r="K251" s="342">
        <v>-11.5</v>
      </c>
      <c r="O251" s="342">
        <v>183.952</v>
      </c>
      <c r="Q251" s="342">
        <v>181.07599999999999</v>
      </c>
      <c r="S251" s="342" t="s">
        <v>314</v>
      </c>
      <c r="T251" s="342">
        <v>89</v>
      </c>
      <c r="U251" s="342" t="s">
        <v>298</v>
      </c>
      <c r="V251" s="342" t="s">
        <v>1085</v>
      </c>
      <c r="X251" s="342" t="s">
        <v>1085</v>
      </c>
      <c r="Y251" s="342">
        <v>6</v>
      </c>
      <c r="Z251" s="342">
        <v>488.1</v>
      </c>
      <c r="AA251" s="342">
        <v>523.29999999999995</v>
      </c>
      <c r="AB251" s="342">
        <v>35.200000000000003</v>
      </c>
      <c r="AD251" s="342">
        <v>2.1219999999999999</v>
      </c>
      <c r="AE251" s="342">
        <v>0.754</v>
      </c>
      <c r="AH251" s="342">
        <v>7531</v>
      </c>
      <c r="AI251" s="342">
        <v>8924</v>
      </c>
      <c r="AO251" s="342" t="s">
        <v>323</v>
      </c>
      <c r="AP251" s="342" t="s">
        <v>387</v>
      </c>
      <c r="AQ251" s="342" t="s">
        <v>1096</v>
      </c>
      <c r="AT251" s="342">
        <v>1</v>
      </c>
      <c r="AV251" s="342">
        <v>1.1719531000000001</v>
      </c>
      <c r="AX251" s="342" t="s">
        <v>1087</v>
      </c>
    </row>
    <row r="252" spans="1:50">
      <c r="A252" s="342" t="s">
        <v>1097</v>
      </c>
      <c r="B252" s="342" t="s">
        <v>955</v>
      </c>
      <c r="C252" s="342">
        <v>60</v>
      </c>
      <c r="D252" s="342" t="s">
        <v>1084</v>
      </c>
      <c r="E252" s="342" t="s">
        <v>191</v>
      </c>
      <c r="F252" s="342">
        <v>0.79</v>
      </c>
      <c r="L252" s="342">
        <v>22540</v>
      </c>
      <c r="M252" s="342">
        <v>9.6</v>
      </c>
      <c r="O252" s="342">
        <v>131.03299999999999</v>
      </c>
      <c r="R252" s="342">
        <v>124.776</v>
      </c>
      <c r="S252" s="342" t="s">
        <v>327</v>
      </c>
      <c r="T252" s="342">
        <v>0</v>
      </c>
      <c r="U252" s="342" t="s">
        <v>328</v>
      </c>
      <c r="V252" s="342" t="s">
        <v>329</v>
      </c>
      <c r="X252" s="342" t="s">
        <v>331</v>
      </c>
      <c r="Y252" s="342">
        <v>1</v>
      </c>
      <c r="Z252" s="342">
        <v>29.7</v>
      </c>
      <c r="AA252" s="342">
        <v>83.2</v>
      </c>
      <c r="AB252" s="342">
        <v>53.5</v>
      </c>
      <c r="AF252" s="342">
        <v>6.2569999999999997</v>
      </c>
      <c r="AJ252" s="342">
        <v>4498</v>
      </c>
      <c r="AR252" s="342" t="s">
        <v>1098</v>
      </c>
      <c r="AS252" s="342" t="s">
        <v>1099</v>
      </c>
      <c r="AT252" s="342">
        <v>1</v>
      </c>
      <c r="AW252" s="342">
        <v>5.0144918000000001</v>
      </c>
      <c r="AX252" s="342" t="s">
        <v>1100</v>
      </c>
    </row>
    <row r="253" spans="1:50">
      <c r="A253" s="342" t="s">
        <v>1101</v>
      </c>
      <c r="B253" s="342" t="s">
        <v>955</v>
      </c>
      <c r="C253" s="342">
        <v>60</v>
      </c>
      <c r="D253" s="342" t="s">
        <v>1084</v>
      </c>
      <c r="E253" s="342" t="s">
        <v>191</v>
      </c>
      <c r="F253" s="342">
        <v>0.79</v>
      </c>
      <c r="G253" s="342" t="s">
        <v>492</v>
      </c>
      <c r="L253" s="342">
        <v>3481</v>
      </c>
      <c r="M253" s="342">
        <v>4.508</v>
      </c>
      <c r="O253" s="342">
        <v>6.117</v>
      </c>
      <c r="R253" s="342">
        <v>5.827</v>
      </c>
      <c r="S253" s="342" t="s">
        <v>327</v>
      </c>
      <c r="T253" s="342">
        <v>0</v>
      </c>
      <c r="U253" s="342" t="s">
        <v>328</v>
      </c>
      <c r="V253" s="342" t="s">
        <v>329</v>
      </c>
      <c r="X253" s="342" t="s">
        <v>331</v>
      </c>
      <c r="Y253" s="342">
        <v>2</v>
      </c>
      <c r="Z253" s="342">
        <v>236.4</v>
      </c>
      <c r="AA253" s="342">
        <v>266.3</v>
      </c>
      <c r="AB253" s="342">
        <v>29.9</v>
      </c>
      <c r="AF253" s="342">
        <v>0.29099999999999998</v>
      </c>
      <c r="AJ253" s="342">
        <v>702</v>
      </c>
      <c r="AR253" s="342" t="s">
        <v>1079</v>
      </c>
      <c r="AS253" s="342" t="s">
        <v>1102</v>
      </c>
      <c r="AT253" s="342">
        <v>0</v>
      </c>
      <c r="AW253" s="342">
        <v>4.9912882999999999</v>
      </c>
      <c r="AX253" s="342" t="s">
        <v>1100</v>
      </c>
    </row>
    <row r="254" spans="1:50">
      <c r="A254" s="342" t="s">
        <v>1103</v>
      </c>
      <c r="B254" s="342" t="s">
        <v>955</v>
      </c>
      <c r="C254" s="342">
        <v>60</v>
      </c>
      <c r="D254" s="342" t="s">
        <v>1084</v>
      </c>
      <c r="E254" s="342" t="s">
        <v>191</v>
      </c>
      <c r="F254" s="342">
        <v>0.79</v>
      </c>
      <c r="L254" s="342">
        <v>22517</v>
      </c>
      <c r="M254" s="342">
        <v>9.9469999999999992</v>
      </c>
      <c r="O254" s="342">
        <v>128.94499999999999</v>
      </c>
      <c r="R254" s="342">
        <v>122.786</v>
      </c>
      <c r="S254" s="342" t="s">
        <v>327</v>
      </c>
      <c r="T254" s="342">
        <v>0</v>
      </c>
      <c r="U254" s="342" t="s">
        <v>328</v>
      </c>
      <c r="V254" s="342" t="s">
        <v>329</v>
      </c>
      <c r="X254" s="342" t="s">
        <v>331</v>
      </c>
      <c r="Y254" s="342">
        <v>3</v>
      </c>
      <c r="Z254" s="342">
        <v>412.8</v>
      </c>
      <c r="AA254" s="342">
        <v>464.8</v>
      </c>
      <c r="AB254" s="342">
        <v>52</v>
      </c>
      <c r="AF254" s="342">
        <v>6.1589999999999998</v>
      </c>
      <c r="AJ254" s="342">
        <v>4491</v>
      </c>
      <c r="AR254" s="342" t="s">
        <v>1043</v>
      </c>
      <c r="AS254" s="342" t="s">
        <v>1104</v>
      </c>
      <c r="AT254" s="342">
        <v>0</v>
      </c>
      <c r="AW254" s="342">
        <v>5.0160736999999997</v>
      </c>
      <c r="AX254" s="342" t="s">
        <v>1100</v>
      </c>
    </row>
    <row r="255" spans="1:50">
      <c r="A255" s="342" t="s">
        <v>1105</v>
      </c>
      <c r="B255" s="342" t="s">
        <v>955</v>
      </c>
      <c r="C255" s="342">
        <v>61</v>
      </c>
      <c r="D255" s="342" t="s">
        <v>1106</v>
      </c>
      <c r="E255" s="342" t="s">
        <v>192</v>
      </c>
      <c r="F255" s="342">
        <v>0.8</v>
      </c>
      <c r="H255" s="342">
        <v>10239</v>
      </c>
      <c r="I255" s="342">
        <v>0.45600000000000002</v>
      </c>
      <c r="O255" s="342">
        <v>187.952</v>
      </c>
      <c r="P255" s="342">
        <v>186.55</v>
      </c>
      <c r="S255" s="342" t="s">
        <v>297</v>
      </c>
      <c r="T255" s="342">
        <v>0</v>
      </c>
      <c r="U255" s="342" t="s">
        <v>298</v>
      </c>
      <c r="V255" s="342" t="s">
        <v>299</v>
      </c>
      <c r="X255" s="342" t="s">
        <v>299</v>
      </c>
      <c r="Y255" s="342">
        <v>1</v>
      </c>
      <c r="Z255" s="342">
        <v>13.2</v>
      </c>
      <c r="AA255" s="342">
        <v>38.4</v>
      </c>
      <c r="AB255" s="342">
        <v>25.2</v>
      </c>
      <c r="AC255" s="342">
        <v>1.4019999999999999</v>
      </c>
      <c r="AG255" s="342">
        <v>6995</v>
      </c>
      <c r="AK255" s="342" t="s">
        <v>626</v>
      </c>
      <c r="AL255" s="342" t="s">
        <v>1016</v>
      </c>
      <c r="AM255" s="342" t="s">
        <v>1107</v>
      </c>
      <c r="AN255" s="342">
        <v>5221</v>
      </c>
      <c r="AT255" s="342">
        <v>0</v>
      </c>
      <c r="AU255" s="342">
        <v>0.68329569999999995</v>
      </c>
      <c r="AX255" s="342" t="s">
        <v>1108</v>
      </c>
    </row>
    <row r="256" spans="1:50">
      <c r="A256" s="342" t="s">
        <v>1109</v>
      </c>
      <c r="B256" s="342" t="s">
        <v>955</v>
      </c>
      <c r="C256" s="342">
        <v>61</v>
      </c>
      <c r="D256" s="342" t="s">
        <v>1106</v>
      </c>
      <c r="E256" s="342" t="s">
        <v>192</v>
      </c>
      <c r="F256" s="342">
        <v>0.8</v>
      </c>
      <c r="H256" s="342">
        <v>10276</v>
      </c>
      <c r="I256" s="342">
        <v>0</v>
      </c>
      <c r="O256" s="342">
        <v>188.42</v>
      </c>
      <c r="P256" s="342">
        <v>187.01499999999999</v>
      </c>
      <c r="S256" s="342" t="s">
        <v>297</v>
      </c>
      <c r="T256" s="342">
        <v>0</v>
      </c>
      <c r="U256" s="342" t="s">
        <v>298</v>
      </c>
      <c r="V256" s="342" t="s">
        <v>299</v>
      </c>
      <c r="X256" s="342" t="s">
        <v>299</v>
      </c>
      <c r="Y256" s="342">
        <v>2</v>
      </c>
      <c r="Z256" s="342">
        <v>53.5</v>
      </c>
      <c r="AA256" s="342">
        <v>78.599999999999994</v>
      </c>
      <c r="AB256" s="342">
        <v>25.2</v>
      </c>
      <c r="AC256" s="342">
        <v>1.405</v>
      </c>
      <c r="AG256" s="342">
        <v>7014</v>
      </c>
      <c r="AK256" s="342" t="s">
        <v>1042</v>
      </c>
      <c r="AL256" s="342" t="s">
        <v>917</v>
      </c>
      <c r="AM256" s="342" t="s">
        <v>1110</v>
      </c>
      <c r="AN256" s="342">
        <v>5093</v>
      </c>
      <c r="AT256" s="342">
        <v>1</v>
      </c>
      <c r="AU256" s="342">
        <v>0.68298449999999999</v>
      </c>
      <c r="AX256" s="342" t="s">
        <v>1108</v>
      </c>
    </row>
    <row r="257" spans="1:50">
      <c r="A257" s="342" t="s">
        <v>1111</v>
      </c>
      <c r="B257" s="342" t="s">
        <v>955</v>
      </c>
      <c r="C257" s="342">
        <v>61</v>
      </c>
      <c r="D257" s="342" t="s">
        <v>1106</v>
      </c>
      <c r="E257" s="342" t="s">
        <v>192</v>
      </c>
      <c r="F257" s="342">
        <v>0.8</v>
      </c>
      <c r="G257" s="342" t="s">
        <v>310</v>
      </c>
      <c r="H257" s="342">
        <v>1591</v>
      </c>
      <c r="I257" s="342">
        <v>8.0190000000000001</v>
      </c>
      <c r="N257" s="342">
        <v>7.2469527999999999</v>
      </c>
      <c r="O257" s="342">
        <v>33.953000000000003</v>
      </c>
      <c r="P257" s="342">
        <v>33.698</v>
      </c>
      <c r="S257" s="342" t="s">
        <v>297</v>
      </c>
      <c r="T257" s="342">
        <v>0</v>
      </c>
      <c r="U257" s="342" t="s">
        <v>298</v>
      </c>
      <c r="V257" s="342" t="s">
        <v>299</v>
      </c>
      <c r="X257" s="342" t="s">
        <v>299</v>
      </c>
      <c r="Y257" s="342">
        <v>3</v>
      </c>
      <c r="Z257" s="342">
        <v>85.5</v>
      </c>
      <c r="AA257" s="342">
        <v>149.1</v>
      </c>
      <c r="AB257" s="342">
        <v>63.5</v>
      </c>
      <c r="AC257" s="342">
        <v>0.255</v>
      </c>
      <c r="AG257" s="342">
        <v>1096</v>
      </c>
      <c r="AK257" s="342" t="s">
        <v>921</v>
      </c>
      <c r="AL257" s="342" t="s">
        <v>894</v>
      </c>
      <c r="AM257" s="342" t="s">
        <v>1112</v>
      </c>
      <c r="AN257" s="342">
        <v>19704</v>
      </c>
      <c r="AT257" s="342">
        <v>0</v>
      </c>
      <c r="AU257" s="342">
        <v>0.68846110000000005</v>
      </c>
      <c r="AX257" s="342" t="s">
        <v>1108</v>
      </c>
    </row>
    <row r="258" spans="1:50">
      <c r="A258" s="342" t="s">
        <v>1113</v>
      </c>
      <c r="B258" s="342" t="s">
        <v>955</v>
      </c>
      <c r="C258" s="342">
        <v>61</v>
      </c>
      <c r="D258" s="342" t="s">
        <v>1106</v>
      </c>
      <c r="E258" s="342" t="s">
        <v>192</v>
      </c>
      <c r="F258" s="342">
        <v>0.8</v>
      </c>
      <c r="G258" s="342" t="s">
        <v>313</v>
      </c>
      <c r="J258" s="342">
        <v>4703</v>
      </c>
      <c r="K258" s="342">
        <v>17.352</v>
      </c>
      <c r="N258" s="342">
        <v>54.350005600000003</v>
      </c>
      <c r="O258" s="342">
        <v>135.93</v>
      </c>
      <c r="Q258" s="342">
        <v>133.756</v>
      </c>
      <c r="S258" s="342" t="s">
        <v>314</v>
      </c>
      <c r="T258" s="342">
        <v>89</v>
      </c>
      <c r="U258" s="342" t="s">
        <v>298</v>
      </c>
      <c r="V258" s="342" t="s">
        <v>299</v>
      </c>
      <c r="X258" s="342" t="s">
        <v>299</v>
      </c>
      <c r="Y258" s="342">
        <v>4</v>
      </c>
      <c r="Z258" s="342">
        <v>210.1</v>
      </c>
      <c r="AA258" s="342">
        <v>301.89999999999998</v>
      </c>
      <c r="AB258" s="342">
        <v>91.8</v>
      </c>
      <c r="AD258" s="342">
        <v>1.611</v>
      </c>
      <c r="AE258" s="342">
        <v>0.56299999999999994</v>
      </c>
      <c r="AH258" s="342">
        <v>5719</v>
      </c>
      <c r="AI258" s="342">
        <v>6615</v>
      </c>
      <c r="AO258" s="342" t="s">
        <v>761</v>
      </c>
      <c r="AP258" s="342" t="s">
        <v>765</v>
      </c>
      <c r="AQ258" s="342" t="s">
        <v>999</v>
      </c>
      <c r="AT258" s="342">
        <v>0</v>
      </c>
      <c r="AV258" s="342">
        <v>1.2043322999999999</v>
      </c>
      <c r="AX258" s="342" t="s">
        <v>1108</v>
      </c>
    </row>
    <row r="259" spans="1:50">
      <c r="A259" s="342" t="s">
        <v>1114</v>
      </c>
      <c r="B259" s="342" t="s">
        <v>955</v>
      </c>
      <c r="C259" s="342">
        <v>61</v>
      </c>
      <c r="D259" s="342" t="s">
        <v>1106</v>
      </c>
      <c r="E259" s="342" t="s">
        <v>192</v>
      </c>
      <c r="F259" s="342">
        <v>0.8</v>
      </c>
      <c r="J259" s="342">
        <v>6468</v>
      </c>
      <c r="K259" s="342">
        <v>-10.848000000000001</v>
      </c>
      <c r="O259" s="342">
        <v>184.31100000000001</v>
      </c>
      <c r="Q259" s="342">
        <v>181.42699999999999</v>
      </c>
      <c r="S259" s="342" t="s">
        <v>314</v>
      </c>
      <c r="T259" s="342">
        <v>89</v>
      </c>
      <c r="U259" s="342" t="s">
        <v>298</v>
      </c>
      <c r="V259" s="342" t="s">
        <v>299</v>
      </c>
      <c r="X259" s="342" t="s">
        <v>299</v>
      </c>
      <c r="Y259" s="342">
        <v>5</v>
      </c>
      <c r="Z259" s="342">
        <v>437.8</v>
      </c>
      <c r="AA259" s="342">
        <v>473</v>
      </c>
      <c r="AB259" s="342">
        <v>35.200000000000003</v>
      </c>
      <c r="AD259" s="342">
        <v>2.1280000000000001</v>
      </c>
      <c r="AE259" s="342">
        <v>0.75700000000000001</v>
      </c>
      <c r="AH259" s="342">
        <v>7582</v>
      </c>
      <c r="AI259" s="342">
        <v>8987</v>
      </c>
      <c r="AO259" s="342" t="s">
        <v>732</v>
      </c>
      <c r="AP259" s="342" t="s">
        <v>765</v>
      </c>
      <c r="AQ259" s="342" t="s">
        <v>930</v>
      </c>
      <c r="AT259" s="342">
        <v>0</v>
      </c>
      <c r="AV259" s="342">
        <v>1.1727942</v>
      </c>
      <c r="AX259" s="342" t="s">
        <v>1108</v>
      </c>
    </row>
    <row r="260" spans="1:50">
      <c r="A260" s="342" t="s">
        <v>1115</v>
      </c>
      <c r="B260" s="342" t="s">
        <v>955</v>
      </c>
      <c r="C260" s="342">
        <v>61</v>
      </c>
      <c r="D260" s="342" t="s">
        <v>1106</v>
      </c>
      <c r="E260" s="342" t="s">
        <v>192</v>
      </c>
      <c r="F260" s="342">
        <v>0.8</v>
      </c>
      <c r="J260" s="342">
        <v>6463</v>
      </c>
      <c r="K260" s="342">
        <v>-11.5</v>
      </c>
      <c r="O260" s="342">
        <v>184.64699999999999</v>
      </c>
      <c r="Q260" s="342">
        <v>181.76</v>
      </c>
      <c r="S260" s="342" t="s">
        <v>314</v>
      </c>
      <c r="T260" s="342">
        <v>89</v>
      </c>
      <c r="U260" s="342" t="s">
        <v>298</v>
      </c>
      <c r="V260" s="342" t="s">
        <v>299</v>
      </c>
      <c r="X260" s="342" t="s">
        <v>299</v>
      </c>
      <c r="Y260" s="342">
        <v>6</v>
      </c>
      <c r="Z260" s="342">
        <v>488.1</v>
      </c>
      <c r="AA260" s="342">
        <v>523.29999999999995</v>
      </c>
      <c r="AB260" s="342">
        <v>35.200000000000003</v>
      </c>
      <c r="AD260" s="342">
        <v>2.13</v>
      </c>
      <c r="AE260" s="342">
        <v>0.75700000000000001</v>
      </c>
      <c r="AH260" s="342">
        <v>7572</v>
      </c>
      <c r="AI260" s="342">
        <v>8974</v>
      </c>
      <c r="AO260" s="342" t="s">
        <v>732</v>
      </c>
      <c r="AP260" s="342" t="s">
        <v>765</v>
      </c>
      <c r="AQ260" s="342" t="s">
        <v>1116</v>
      </c>
      <c r="AT260" s="342">
        <v>1</v>
      </c>
      <c r="AV260" s="342">
        <v>1.1720371000000001</v>
      </c>
      <c r="AX260" s="342" t="s">
        <v>1108</v>
      </c>
    </row>
    <row r="261" spans="1:50">
      <c r="A261" s="342" t="s">
        <v>1117</v>
      </c>
      <c r="B261" s="342" t="s">
        <v>955</v>
      </c>
      <c r="C261" s="342">
        <v>62</v>
      </c>
      <c r="D261" s="342" t="s">
        <v>1106</v>
      </c>
      <c r="E261" s="342" t="s">
        <v>192</v>
      </c>
      <c r="F261" s="342">
        <v>0.8</v>
      </c>
      <c r="L261" s="342">
        <v>22642</v>
      </c>
      <c r="M261" s="342">
        <v>9.6</v>
      </c>
      <c r="O261" s="342">
        <v>131.93700000000001</v>
      </c>
      <c r="R261" s="342">
        <v>125.63800000000001</v>
      </c>
      <c r="S261" s="342" t="s">
        <v>327</v>
      </c>
      <c r="T261" s="342">
        <v>0</v>
      </c>
      <c r="U261" s="342" t="s">
        <v>328</v>
      </c>
      <c r="V261" s="342" t="s">
        <v>329</v>
      </c>
      <c r="X261" s="342" t="s">
        <v>331</v>
      </c>
      <c r="Y261" s="342">
        <v>1</v>
      </c>
      <c r="Z261" s="342">
        <v>29.5</v>
      </c>
      <c r="AA261" s="342">
        <v>83.2</v>
      </c>
      <c r="AB261" s="342">
        <v>53.7</v>
      </c>
      <c r="AF261" s="342">
        <v>6.298</v>
      </c>
      <c r="AJ261" s="342">
        <v>4519</v>
      </c>
      <c r="AR261" s="342" t="s">
        <v>1118</v>
      </c>
      <c r="AS261" s="342" t="s">
        <v>1119</v>
      </c>
      <c r="AT261" s="342">
        <v>1</v>
      </c>
      <c r="AW261" s="342">
        <v>5.0131832999999997</v>
      </c>
      <c r="AX261" s="342" t="s">
        <v>1120</v>
      </c>
    </row>
    <row r="262" spans="1:50">
      <c r="A262" s="342" t="s">
        <v>1121</v>
      </c>
      <c r="B262" s="342" t="s">
        <v>955</v>
      </c>
      <c r="C262" s="342">
        <v>62</v>
      </c>
      <c r="D262" s="342" t="s">
        <v>1106</v>
      </c>
      <c r="E262" s="342" t="s">
        <v>192</v>
      </c>
      <c r="F262" s="342">
        <v>0.8</v>
      </c>
      <c r="G262" s="342" t="s">
        <v>492</v>
      </c>
      <c r="L262" s="342">
        <v>16999</v>
      </c>
      <c r="M262" s="342">
        <v>2.6579999999999999</v>
      </c>
      <c r="O262" s="342">
        <v>28.529</v>
      </c>
      <c r="R262" s="342">
        <v>27.175999999999998</v>
      </c>
      <c r="S262" s="342" t="s">
        <v>327</v>
      </c>
      <c r="T262" s="342">
        <v>0</v>
      </c>
      <c r="U262" s="342" t="s">
        <v>328</v>
      </c>
      <c r="V262" s="342" t="s">
        <v>329</v>
      </c>
      <c r="X262" s="342" t="s">
        <v>331</v>
      </c>
      <c r="Y262" s="342">
        <v>2</v>
      </c>
      <c r="Z262" s="342">
        <v>231.4</v>
      </c>
      <c r="AA262" s="342">
        <v>268.8</v>
      </c>
      <c r="AB262" s="342">
        <v>37.4</v>
      </c>
      <c r="AF262" s="342">
        <v>1.3540000000000001</v>
      </c>
      <c r="AJ262" s="342">
        <v>3429</v>
      </c>
      <c r="AR262" s="342" t="s">
        <v>626</v>
      </c>
      <c r="AS262" s="342" t="s">
        <v>1122</v>
      </c>
      <c r="AT262" s="342">
        <v>0</v>
      </c>
      <c r="AW262" s="342">
        <v>4.9815585000000002</v>
      </c>
      <c r="AX262" s="342" t="s">
        <v>1120</v>
      </c>
    </row>
    <row r="263" spans="1:50">
      <c r="A263" s="342" t="s">
        <v>1123</v>
      </c>
      <c r="B263" s="342" t="s">
        <v>955</v>
      </c>
      <c r="C263" s="342">
        <v>62</v>
      </c>
      <c r="D263" s="342" t="s">
        <v>1106</v>
      </c>
      <c r="E263" s="342" t="s">
        <v>192</v>
      </c>
      <c r="F263" s="342">
        <v>0.8</v>
      </c>
      <c r="L263" s="342">
        <v>22572</v>
      </c>
      <c r="M263" s="342">
        <v>9.9060000000000006</v>
      </c>
      <c r="O263" s="342">
        <v>129.48500000000001</v>
      </c>
      <c r="R263" s="342">
        <v>123.30200000000001</v>
      </c>
      <c r="S263" s="342" t="s">
        <v>327</v>
      </c>
      <c r="T263" s="342">
        <v>0</v>
      </c>
      <c r="U263" s="342" t="s">
        <v>328</v>
      </c>
      <c r="V263" s="342" t="s">
        <v>329</v>
      </c>
      <c r="X263" s="342" t="s">
        <v>331</v>
      </c>
      <c r="Y263" s="342">
        <v>3</v>
      </c>
      <c r="Z263" s="342">
        <v>412.8</v>
      </c>
      <c r="AA263" s="342">
        <v>465.2</v>
      </c>
      <c r="AB263" s="342">
        <v>52.5</v>
      </c>
      <c r="AF263" s="342">
        <v>6.1829999999999998</v>
      </c>
      <c r="AJ263" s="342">
        <v>4504</v>
      </c>
      <c r="AR263" s="342" t="s">
        <v>302</v>
      </c>
      <c r="AS263" s="342" t="s">
        <v>1124</v>
      </c>
      <c r="AT263" s="342">
        <v>0</v>
      </c>
      <c r="AW263" s="342">
        <v>5.0145784999999998</v>
      </c>
      <c r="AX263" s="342" t="s">
        <v>1120</v>
      </c>
    </row>
    <row r="264" spans="1:50">
      <c r="A264" s="342" t="s">
        <v>1125</v>
      </c>
      <c r="B264" s="342" t="s">
        <v>955</v>
      </c>
      <c r="C264" s="342">
        <v>63</v>
      </c>
      <c r="D264" s="342" t="s">
        <v>1126</v>
      </c>
      <c r="E264" s="342" t="s">
        <v>193</v>
      </c>
      <c r="F264" s="342">
        <v>0.75700000000000001</v>
      </c>
      <c r="H264" s="342">
        <v>10244</v>
      </c>
      <c r="I264" s="342">
        <v>0.46400000000000002</v>
      </c>
      <c r="O264" s="342">
        <v>187.72499999999999</v>
      </c>
      <c r="P264" s="342">
        <v>186.32400000000001</v>
      </c>
      <c r="S264" s="342" t="s">
        <v>297</v>
      </c>
      <c r="T264" s="342">
        <v>0</v>
      </c>
      <c r="U264" s="342" t="s">
        <v>298</v>
      </c>
      <c r="V264" s="342" t="s">
        <v>915</v>
      </c>
      <c r="X264" s="342" t="s">
        <v>915</v>
      </c>
      <c r="Y264" s="342">
        <v>1</v>
      </c>
      <c r="Z264" s="342">
        <v>13.2</v>
      </c>
      <c r="AA264" s="342">
        <v>38.4</v>
      </c>
      <c r="AB264" s="342">
        <v>25.2</v>
      </c>
      <c r="AC264" s="342">
        <v>1.401</v>
      </c>
      <c r="AG264" s="342">
        <v>6998</v>
      </c>
      <c r="AK264" s="342" t="s">
        <v>1127</v>
      </c>
      <c r="AL264" s="342" t="s">
        <v>1063</v>
      </c>
      <c r="AM264" s="342" t="s">
        <v>1128</v>
      </c>
      <c r="AN264" s="342">
        <v>5247</v>
      </c>
      <c r="AT264" s="342">
        <v>0</v>
      </c>
      <c r="AU264" s="342">
        <v>0.6833726</v>
      </c>
      <c r="AX264" s="342" t="s">
        <v>1129</v>
      </c>
    </row>
    <row r="265" spans="1:50">
      <c r="A265" s="342" t="s">
        <v>1130</v>
      </c>
      <c r="B265" s="342" t="s">
        <v>955</v>
      </c>
      <c r="C265" s="342">
        <v>63</v>
      </c>
      <c r="D265" s="342" t="s">
        <v>1126</v>
      </c>
      <c r="E265" s="342" t="s">
        <v>193</v>
      </c>
      <c r="F265" s="342">
        <v>0.75700000000000001</v>
      </c>
      <c r="H265" s="342">
        <v>10265</v>
      </c>
      <c r="I265" s="342">
        <v>0</v>
      </c>
      <c r="O265" s="342">
        <v>188.10300000000001</v>
      </c>
      <c r="P265" s="342">
        <v>186.7</v>
      </c>
      <c r="S265" s="342" t="s">
        <v>297</v>
      </c>
      <c r="T265" s="342">
        <v>0</v>
      </c>
      <c r="U265" s="342" t="s">
        <v>298</v>
      </c>
      <c r="V265" s="342" t="s">
        <v>915</v>
      </c>
      <c r="X265" s="342" t="s">
        <v>915</v>
      </c>
      <c r="Y265" s="342">
        <v>2</v>
      </c>
      <c r="Z265" s="342">
        <v>53.5</v>
      </c>
      <c r="AA265" s="342">
        <v>78.599999999999994</v>
      </c>
      <c r="AB265" s="342">
        <v>25.2</v>
      </c>
      <c r="AC265" s="342">
        <v>1.403</v>
      </c>
      <c r="AG265" s="342">
        <v>7007</v>
      </c>
      <c r="AK265" s="342" t="s">
        <v>916</v>
      </c>
      <c r="AL265" s="342" t="s">
        <v>1043</v>
      </c>
      <c r="AM265" s="342" t="s">
        <v>1131</v>
      </c>
      <c r="AN265" s="342">
        <v>5111</v>
      </c>
      <c r="AT265" s="342">
        <v>1</v>
      </c>
      <c r="AU265" s="342">
        <v>0.68305570000000004</v>
      </c>
      <c r="AX265" s="342" t="s">
        <v>1129</v>
      </c>
    </row>
    <row r="266" spans="1:50">
      <c r="A266" s="342" t="s">
        <v>1132</v>
      </c>
      <c r="B266" s="342" t="s">
        <v>955</v>
      </c>
      <c r="C266" s="342">
        <v>63</v>
      </c>
      <c r="D266" s="342" t="s">
        <v>1126</v>
      </c>
      <c r="E266" s="342" t="s">
        <v>193</v>
      </c>
      <c r="F266" s="342">
        <v>0.75700000000000001</v>
      </c>
      <c r="G266" s="342" t="s">
        <v>310</v>
      </c>
      <c r="H266" s="342">
        <v>2118</v>
      </c>
      <c r="I266" s="342">
        <v>7.327</v>
      </c>
      <c r="N266" s="342">
        <v>10.2004322</v>
      </c>
      <c r="O266" s="342">
        <v>45.222000000000001</v>
      </c>
      <c r="P266" s="342">
        <v>44.881999999999998</v>
      </c>
      <c r="S266" s="342" t="s">
        <v>297</v>
      </c>
      <c r="T266" s="342">
        <v>0</v>
      </c>
      <c r="U266" s="342" t="s">
        <v>298</v>
      </c>
      <c r="V266" s="342" t="s">
        <v>915</v>
      </c>
      <c r="X266" s="342" t="s">
        <v>915</v>
      </c>
      <c r="Y266" s="342">
        <v>3</v>
      </c>
      <c r="Z266" s="342">
        <v>84.9</v>
      </c>
      <c r="AA266" s="342">
        <v>150.30000000000001</v>
      </c>
      <c r="AB266" s="342">
        <v>65.400000000000006</v>
      </c>
      <c r="AC266" s="342">
        <v>0.34</v>
      </c>
      <c r="AG266" s="342">
        <v>1457</v>
      </c>
      <c r="AK266" s="342" t="s">
        <v>921</v>
      </c>
      <c r="AL266" s="342" t="s">
        <v>894</v>
      </c>
      <c r="AM266" s="342" t="s">
        <v>1133</v>
      </c>
      <c r="AN266" s="342">
        <v>19457</v>
      </c>
      <c r="AT266" s="342">
        <v>0</v>
      </c>
      <c r="AU266" s="342">
        <v>0.68806029999999996</v>
      </c>
      <c r="AX266" s="342" t="s">
        <v>1129</v>
      </c>
    </row>
    <row r="267" spans="1:50">
      <c r="A267" s="342" t="s">
        <v>1134</v>
      </c>
      <c r="B267" s="342" t="s">
        <v>955</v>
      </c>
      <c r="C267" s="342">
        <v>63</v>
      </c>
      <c r="D267" s="342" t="s">
        <v>1126</v>
      </c>
      <c r="E267" s="342" t="s">
        <v>193</v>
      </c>
      <c r="F267" s="342">
        <v>0.75700000000000001</v>
      </c>
      <c r="G267" s="342" t="s">
        <v>313</v>
      </c>
      <c r="J267" s="342">
        <v>5469</v>
      </c>
      <c r="K267" s="342">
        <v>7.3159999999999998</v>
      </c>
      <c r="N267" s="342">
        <v>66.986118700000006</v>
      </c>
      <c r="O267" s="342">
        <v>158.52799999999999</v>
      </c>
      <c r="Q267" s="342">
        <v>156.01</v>
      </c>
      <c r="S267" s="342" t="s">
        <v>314</v>
      </c>
      <c r="T267" s="342">
        <v>89</v>
      </c>
      <c r="U267" s="342" t="s">
        <v>298</v>
      </c>
      <c r="V267" s="342" t="s">
        <v>915</v>
      </c>
      <c r="X267" s="342" t="s">
        <v>915</v>
      </c>
      <c r="Y267" s="342">
        <v>4</v>
      </c>
      <c r="Z267" s="342">
        <v>210.1</v>
      </c>
      <c r="AA267" s="342">
        <v>303.2</v>
      </c>
      <c r="AB267" s="342">
        <v>93.1</v>
      </c>
      <c r="AD267" s="342">
        <v>1.861</v>
      </c>
      <c r="AE267" s="342">
        <v>0.65700000000000003</v>
      </c>
      <c r="AH267" s="342">
        <v>6598</v>
      </c>
      <c r="AI267" s="342">
        <v>7690</v>
      </c>
      <c r="AO267" s="342" t="s">
        <v>732</v>
      </c>
      <c r="AP267" s="342" t="s">
        <v>573</v>
      </c>
      <c r="AQ267" s="342" t="s">
        <v>1135</v>
      </c>
      <c r="AT267" s="342">
        <v>0</v>
      </c>
      <c r="AV267" s="342">
        <v>1.1931665</v>
      </c>
      <c r="AX267" s="342" t="s">
        <v>1129</v>
      </c>
    </row>
    <row r="268" spans="1:50">
      <c r="A268" s="342" t="s">
        <v>1136</v>
      </c>
      <c r="B268" s="342" t="s">
        <v>955</v>
      </c>
      <c r="C268" s="342">
        <v>63</v>
      </c>
      <c r="D268" s="342" t="s">
        <v>1126</v>
      </c>
      <c r="E268" s="342" t="s">
        <v>193</v>
      </c>
      <c r="F268" s="342">
        <v>0.75700000000000001</v>
      </c>
      <c r="J268" s="342">
        <v>6459</v>
      </c>
      <c r="K268" s="342">
        <v>-10.862</v>
      </c>
      <c r="O268" s="342">
        <v>184.251</v>
      </c>
      <c r="Q268" s="342">
        <v>181.36799999999999</v>
      </c>
      <c r="S268" s="342" t="s">
        <v>314</v>
      </c>
      <c r="T268" s="342">
        <v>89</v>
      </c>
      <c r="U268" s="342" t="s">
        <v>298</v>
      </c>
      <c r="V268" s="342" t="s">
        <v>915</v>
      </c>
      <c r="X268" s="342" t="s">
        <v>915</v>
      </c>
      <c r="Y268" s="342">
        <v>5</v>
      </c>
      <c r="Z268" s="342">
        <v>437.8</v>
      </c>
      <c r="AA268" s="342">
        <v>473</v>
      </c>
      <c r="AB268" s="342">
        <v>35.200000000000003</v>
      </c>
      <c r="AD268" s="342">
        <v>2.1269999999999998</v>
      </c>
      <c r="AE268" s="342">
        <v>0.75600000000000001</v>
      </c>
      <c r="AH268" s="342">
        <v>7571</v>
      </c>
      <c r="AI268" s="342">
        <v>8975</v>
      </c>
      <c r="AO268" s="342" t="s">
        <v>323</v>
      </c>
      <c r="AP268" s="342" t="s">
        <v>573</v>
      </c>
      <c r="AQ268" s="342" t="s">
        <v>1137</v>
      </c>
      <c r="AT268" s="342">
        <v>0</v>
      </c>
      <c r="AV268" s="342">
        <v>1.1727064</v>
      </c>
      <c r="AX268" s="342" t="s">
        <v>1129</v>
      </c>
    </row>
    <row r="269" spans="1:50">
      <c r="A269" s="342" t="s">
        <v>1138</v>
      </c>
      <c r="B269" s="342" t="s">
        <v>955</v>
      </c>
      <c r="C269" s="342">
        <v>63</v>
      </c>
      <c r="D269" s="342" t="s">
        <v>1126</v>
      </c>
      <c r="E269" s="342" t="s">
        <v>193</v>
      </c>
      <c r="F269" s="342">
        <v>0.75700000000000001</v>
      </c>
      <c r="J269" s="342">
        <v>6449</v>
      </c>
      <c r="K269" s="342">
        <v>-11.5</v>
      </c>
      <c r="O269" s="342">
        <v>184.65799999999999</v>
      </c>
      <c r="Q269" s="342">
        <v>181.77</v>
      </c>
      <c r="S269" s="342" t="s">
        <v>314</v>
      </c>
      <c r="T269" s="342">
        <v>89</v>
      </c>
      <c r="U269" s="342" t="s">
        <v>298</v>
      </c>
      <c r="V269" s="342" t="s">
        <v>915</v>
      </c>
      <c r="X269" s="342" t="s">
        <v>915</v>
      </c>
      <c r="Y269" s="342">
        <v>6</v>
      </c>
      <c r="Z269" s="342">
        <v>488.1</v>
      </c>
      <c r="AA269" s="342">
        <v>523.29999999999995</v>
      </c>
      <c r="AB269" s="342">
        <v>35.200000000000003</v>
      </c>
      <c r="AD269" s="342">
        <v>2.13</v>
      </c>
      <c r="AE269" s="342">
        <v>0.75700000000000001</v>
      </c>
      <c r="AH269" s="342">
        <v>7556</v>
      </c>
      <c r="AI269" s="342">
        <v>8954</v>
      </c>
      <c r="AO269" s="342" t="s">
        <v>386</v>
      </c>
      <c r="AP269" s="342" t="s">
        <v>573</v>
      </c>
      <c r="AQ269" s="342" t="s">
        <v>1139</v>
      </c>
      <c r="AT269" s="342">
        <v>1</v>
      </c>
      <c r="AV269" s="342">
        <v>1.1719657999999999</v>
      </c>
      <c r="AX269" s="342" t="s">
        <v>1129</v>
      </c>
    </row>
    <row r="270" spans="1:50">
      <c r="A270" s="342" t="s">
        <v>1140</v>
      </c>
      <c r="B270" s="342" t="s">
        <v>955</v>
      </c>
      <c r="C270" s="342">
        <v>64</v>
      </c>
      <c r="D270" s="342" t="s">
        <v>1126</v>
      </c>
      <c r="E270" s="342" t="s">
        <v>193</v>
      </c>
      <c r="F270" s="342">
        <v>0.75700000000000001</v>
      </c>
      <c r="L270" s="342">
        <v>22634</v>
      </c>
      <c r="M270" s="342">
        <v>9.6</v>
      </c>
      <c r="O270" s="342">
        <v>131.636</v>
      </c>
      <c r="R270" s="342">
        <v>125.352</v>
      </c>
      <c r="S270" s="342" t="s">
        <v>327</v>
      </c>
      <c r="T270" s="342">
        <v>0</v>
      </c>
      <c r="U270" s="342" t="s">
        <v>328</v>
      </c>
      <c r="V270" s="342" t="s">
        <v>329</v>
      </c>
      <c r="X270" s="342" t="s">
        <v>331</v>
      </c>
      <c r="Y270" s="342">
        <v>1</v>
      </c>
      <c r="Z270" s="342">
        <v>29.5</v>
      </c>
      <c r="AA270" s="342">
        <v>83.4</v>
      </c>
      <c r="AB270" s="342">
        <v>53.9</v>
      </c>
      <c r="AF270" s="342">
        <v>6.2850000000000001</v>
      </c>
      <c r="AJ270" s="342">
        <v>4517</v>
      </c>
      <c r="AR270" s="342" t="s">
        <v>1141</v>
      </c>
      <c r="AS270" s="342" t="s">
        <v>1142</v>
      </c>
      <c r="AT270" s="342">
        <v>1</v>
      </c>
      <c r="AW270" s="342">
        <v>5.0136079000000002</v>
      </c>
      <c r="AX270" s="342" t="s">
        <v>1143</v>
      </c>
    </row>
    <row r="271" spans="1:50">
      <c r="A271" s="342" t="s">
        <v>1144</v>
      </c>
      <c r="B271" s="342" t="s">
        <v>955</v>
      </c>
      <c r="C271" s="342">
        <v>64</v>
      </c>
      <c r="D271" s="342" t="s">
        <v>1126</v>
      </c>
      <c r="E271" s="342" t="s">
        <v>193</v>
      </c>
      <c r="F271" s="342">
        <v>0.75700000000000001</v>
      </c>
      <c r="G271" s="342" t="s">
        <v>492</v>
      </c>
      <c r="L271" s="342">
        <v>2393</v>
      </c>
      <c r="M271" s="342">
        <v>9.5540000000000003</v>
      </c>
      <c r="O271" s="342">
        <v>4.0830000000000002</v>
      </c>
      <c r="R271" s="342">
        <v>3.8889999999999998</v>
      </c>
      <c r="S271" s="342" t="s">
        <v>327</v>
      </c>
      <c r="T271" s="342">
        <v>0</v>
      </c>
      <c r="U271" s="342" t="s">
        <v>328</v>
      </c>
      <c r="V271" s="342" t="s">
        <v>329</v>
      </c>
      <c r="X271" s="342" t="s">
        <v>331</v>
      </c>
      <c r="Y271" s="342">
        <v>2</v>
      </c>
      <c r="Z271" s="342">
        <v>233.5</v>
      </c>
      <c r="AA271" s="342">
        <v>260.60000000000002</v>
      </c>
      <c r="AB271" s="342">
        <v>27.2</v>
      </c>
      <c r="AF271" s="342">
        <v>0.19500000000000001</v>
      </c>
      <c r="AJ271" s="342">
        <v>480</v>
      </c>
      <c r="AR271" s="342" t="s">
        <v>631</v>
      </c>
      <c r="AS271" s="342" t="s">
        <v>1145</v>
      </c>
      <c r="AT271" s="342">
        <v>0</v>
      </c>
      <c r="AW271" s="342">
        <v>5.0133972</v>
      </c>
      <c r="AX271" s="342" t="s">
        <v>1143</v>
      </c>
    </row>
    <row r="272" spans="1:50">
      <c r="A272" s="342" t="s">
        <v>1146</v>
      </c>
      <c r="B272" s="342" t="s">
        <v>955</v>
      </c>
      <c r="C272" s="342">
        <v>64</v>
      </c>
      <c r="D272" s="342" t="s">
        <v>1126</v>
      </c>
      <c r="E272" s="342" t="s">
        <v>193</v>
      </c>
      <c r="F272" s="342">
        <v>0.75700000000000001</v>
      </c>
      <c r="L272" s="342">
        <v>22520</v>
      </c>
      <c r="M272" s="342">
        <v>9.9529999999999994</v>
      </c>
      <c r="O272" s="342">
        <v>128.85599999999999</v>
      </c>
      <c r="R272" s="342">
        <v>122.702</v>
      </c>
      <c r="S272" s="342" t="s">
        <v>327</v>
      </c>
      <c r="T272" s="342">
        <v>0</v>
      </c>
      <c r="U272" s="342" t="s">
        <v>328</v>
      </c>
      <c r="V272" s="342" t="s">
        <v>329</v>
      </c>
      <c r="X272" s="342" t="s">
        <v>331</v>
      </c>
      <c r="Y272" s="342">
        <v>3</v>
      </c>
      <c r="Z272" s="342">
        <v>412.8</v>
      </c>
      <c r="AA272" s="342">
        <v>465</v>
      </c>
      <c r="AB272" s="342">
        <v>52.3</v>
      </c>
      <c r="AF272" s="342">
        <v>6.1539999999999999</v>
      </c>
      <c r="AJ272" s="342">
        <v>4493</v>
      </c>
      <c r="AR272" s="342" t="s">
        <v>1043</v>
      </c>
      <c r="AS272" s="342" t="s">
        <v>1147</v>
      </c>
      <c r="AT272" s="342">
        <v>0</v>
      </c>
      <c r="AW272" s="342">
        <v>5.0152140999999997</v>
      </c>
      <c r="AX272" s="342" t="s">
        <v>1143</v>
      </c>
    </row>
    <row r="273" spans="1:50">
      <c r="A273" s="342" t="s">
        <v>1148</v>
      </c>
      <c r="B273" s="342" t="s">
        <v>955</v>
      </c>
      <c r="C273" s="342">
        <v>65</v>
      </c>
      <c r="D273" s="342" t="s">
        <v>1149</v>
      </c>
      <c r="E273" s="342" t="s">
        <v>194</v>
      </c>
      <c r="F273" s="342">
        <v>0.78900000000000003</v>
      </c>
      <c r="H273" s="342">
        <v>10257</v>
      </c>
      <c r="I273" s="342">
        <v>0.45100000000000001</v>
      </c>
      <c r="O273" s="342">
        <v>187.756</v>
      </c>
      <c r="P273" s="342">
        <v>186.35599999999999</v>
      </c>
      <c r="S273" s="342" t="s">
        <v>297</v>
      </c>
      <c r="T273" s="342">
        <v>0</v>
      </c>
      <c r="U273" s="342" t="s">
        <v>298</v>
      </c>
      <c r="V273" s="342" t="s">
        <v>340</v>
      </c>
      <c r="X273" s="342" t="s">
        <v>340</v>
      </c>
      <c r="Y273" s="342">
        <v>1</v>
      </c>
      <c r="Z273" s="342">
        <v>13.2</v>
      </c>
      <c r="AA273" s="342">
        <v>38.4</v>
      </c>
      <c r="AB273" s="342">
        <v>25.2</v>
      </c>
      <c r="AC273" s="342">
        <v>1.4</v>
      </c>
      <c r="AG273" s="342">
        <v>7004</v>
      </c>
      <c r="AK273" s="342" t="s">
        <v>1127</v>
      </c>
      <c r="AL273" s="342" t="s">
        <v>1063</v>
      </c>
      <c r="AM273" s="342" t="s">
        <v>1150</v>
      </c>
      <c r="AN273" s="342">
        <v>5227</v>
      </c>
      <c r="AT273" s="342">
        <v>0</v>
      </c>
      <c r="AU273" s="342">
        <v>0.68317229999999995</v>
      </c>
      <c r="AX273" s="342" t="s">
        <v>1151</v>
      </c>
    </row>
    <row r="274" spans="1:50">
      <c r="A274" s="342" t="s">
        <v>1152</v>
      </c>
      <c r="B274" s="342" t="s">
        <v>955</v>
      </c>
      <c r="C274" s="342">
        <v>65</v>
      </c>
      <c r="D274" s="342" t="s">
        <v>1149</v>
      </c>
      <c r="E274" s="342" t="s">
        <v>194</v>
      </c>
      <c r="F274" s="342">
        <v>0.78900000000000003</v>
      </c>
      <c r="H274" s="342">
        <v>10280</v>
      </c>
      <c r="I274" s="342">
        <v>0</v>
      </c>
      <c r="O274" s="342">
        <v>188.583</v>
      </c>
      <c r="P274" s="342">
        <v>187.17699999999999</v>
      </c>
      <c r="S274" s="342" t="s">
        <v>297</v>
      </c>
      <c r="T274" s="342">
        <v>0</v>
      </c>
      <c r="U274" s="342" t="s">
        <v>298</v>
      </c>
      <c r="V274" s="342" t="s">
        <v>340</v>
      </c>
      <c r="X274" s="342" t="s">
        <v>340</v>
      </c>
      <c r="Y274" s="342">
        <v>2</v>
      </c>
      <c r="Z274" s="342">
        <v>53.5</v>
      </c>
      <c r="AA274" s="342">
        <v>78.599999999999994</v>
      </c>
      <c r="AB274" s="342">
        <v>25.2</v>
      </c>
      <c r="AC274" s="342">
        <v>1.4059999999999999</v>
      </c>
      <c r="AG274" s="342">
        <v>7017</v>
      </c>
      <c r="AK274" s="342" t="s">
        <v>916</v>
      </c>
      <c r="AL274" s="342" t="s">
        <v>1043</v>
      </c>
      <c r="AM274" s="342" t="s">
        <v>1153</v>
      </c>
      <c r="AN274" s="342">
        <v>5108</v>
      </c>
      <c r="AT274" s="342">
        <v>1</v>
      </c>
      <c r="AU274" s="342">
        <v>0.68286460000000004</v>
      </c>
      <c r="AX274" s="342" t="s">
        <v>1151</v>
      </c>
    </row>
    <row r="275" spans="1:50">
      <c r="A275" s="342" t="s">
        <v>1154</v>
      </c>
      <c r="B275" s="342" t="s">
        <v>955</v>
      </c>
      <c r="C275" s="342">
        <v>65</v>
      </c>
      <c r="D275" s="342" t="s">
        <v>1149</v>
      </c>
      <c r="E275" s="342" t="s">
        <v>194</v>
      </c>
      <c r="F275" s="342">
        <v>0.78900000000000003</v>
      </c>
      <c r="G275" s="342" t="s">
        <v>310</v>
      </c>
      <c r="H275" s="342">
        <v>2727</v>
      </c>
      <c r="I275" s="342">
        <v>13.484</v>
      </c>
      <c r="N275" s="342">
        <v>12.583509100000001</v>
      </c>
      <c r="O275" s="342">
        <v>58.145000000000003</v>
      </c>
      <c r="P275" s="342">
        <v>57.706000000000003</v>
      </c>
      <c r="S275" s="342" t="s">
        <v>297</v>
      </c>
      <c r="T275" s="342">
        <v>0</v>
      </c>
      <c r="U275" s="342" t="s">
        <v>298</v>
      </c>
      <c r="V275" s="342" t="s">
        <v>340</v>
      </c>
      <c r="X275" s="342" t="s">
        <v>340</v>
      </c>
      <c r="Y275" s="342">
        <v>3</v>
      </c>
      <c r="Z275" s="342">
        <v>84.3</v>
      </c>
      <c r="AA275" s="342">
        <v>151.6</v>
      </c>
      <c r="AB275" s="342">
        <v>67.3</v>
      </c>
      <c r="AC275" s="342">
        <v>0.439</v>
      </c>
      <c r="AG275" s="342">
        <v>1888</v>
      </c>
      <c r="AK275" s="342" t="s">
        <v>921</v>
      </c>
      <c r="AL275" s="342" t="s">
        <v>894</v>
      </c>
      <c r="AM275" s="342" t="s">
        <v>1155</v>
      </c>
      <c r="AN275" s="342">
        <v>23384</v>
      </c>
      <c r="AT275" s="342">
        <v>0</v>
      </c>
      <c r="AU275" s="342">
        <v>0.69207269999999999</v>
      </c>
      <c r="AX275" s="342" t="s">
        <v>1151</v>
      </c>
    </row>
    <row r="276" spans="1:50">
      <c r="A276" s="342" t="s">
        <v>1156</v>
      </c>
      <c r="B276" s="342" t="s">
        <v>955</v>
      </c>
      <c r="C276" s="342">
        <v>65</v>
      </c>
      <c r="D276" s="342" t="s">
        <v>1149</v>
      </c>
      <c r="E276" s="342" t="s">
        <v>194</v>
      </c>
      <c r="F276" s="342">
        <v>0.78900000000000003</v>
      </c>
      <c r="G276" s="342" t="s">
        <v>313</v>
      </c>
      <c r="J276" s="342">
        <v>5766</v>
      </c>
      <c r="K276" s="342">
        <v>9.0869999999999997</v>
      </c>
      <c r="N276" s="342">
        <v>69.3857146</v>
      </c>
      <c r="O276" s="342">
        <v>171.148</v>
      </c>
      <c r="Q276" s="342">
        <v>168.42599999999999</v>
      </c>
      <c r="S276" s="342" t="s">
        <v>314</v>
      </c>
      <c r="T276" s="342">
        <v>89</v>
      </c>
      <c r="U276" s="342" t="s">
        <v>298</v>
      </c>
      <c r="V276" s="342" t="s">
        <v>340</v>
      </c>
      <c r="X276" s="342" t="s">
        <v>340</v>
      </c>
      <c r="Y276" s="342">
        <v>4</v>
      </c>
      <c r="Z276" s="342">
        <v>207.6</v>
      </c>
      <c r="AA276" s="342">
        <v>301.89999999999998</v>
      </c>
      <c r="AB276" s="342">
        <v>94.4</v>
      </c>
      <c r="AD276" s="342">
        <v>2.0129999999999999</v>
      </c>
      <c r="AE276" s="342">
        <v>0.70899999999999996</v>
      </c>
      <c r="AH276" s="342">
        <v>6961</v>
      </c>
      <c r="AI276" s="342">
        <v>8105</v>
      </c>
      <c r="AO276" s="342" t="s">
        <v>394</v>
      </c>
      <c r="AP276" s="342" t="s">
        <v>762</v>
      </c>
      <c r="AQ276" s="342" t="s">
        <v>1093</v>
      </c>
      <c r="AT276" s="342">
        <v>0</v>
      </c>
      <c r="AV276" s="342">
        <v>1.1950411000000001</v>
      </c>
      <c r="AX276" s="342" t="s">
        <v>1151</v>
      </c>
    </row>
    <row r="277" spans="1:50">
      <c r="A277" s="342" t="s">
        <v>1157</v>
      </c>
      <c r="B277" s="342" t="s">
        <v>955</v>
      </c>
      <c r="C277" s="342">
        <v>65</v>
      </c>
      <c r="D277" s="342" t="s">
        <v>1149</v>
      </c>
      <c r="E277" s="342" t="s">
        <v>194</v>
      </c>
      <c r="F277" s="342">
        <v>0.78900000000000003</v>
      </c>
      <c r="J277" s="342">
        <v>6452</v>
      </c>
      <c r="K277" s="342">
        <v>-10.875</v>
      </c>
      <c r="O277" s="342">
        <v>184.39599999999999</v>
      </c>
      <c r="Q277" s="342">
        <v>181.511</v>
      </c>
      <c r="S277" s="342" t="s">
        <v>314</v>
      </c>
      <c r="T277" s="342">
        <v>89</v>
      </c>
      <c r="U277" s="342" t="s">
        <v>298</v>
      </c>
      <c r="V277" s="342" t="s">
        <v>340</v>
      </c>
      <c r="X277" s="342" t="s">
        <v>340</v>
      </c>
      <c r="Y277" s="342">
        <v>5</v>
      </c>
      <c r="Z277" s="342">
        <v>438.4</v>
      </c>
      <c r="AA277" s="342">
        <v>473</v>
      </c>
      <c r="AB277" s="342">
        <v>34.6</v>
      </c>
      <c r="AD277" s="342">
        <v>2.1280000000000001</v>
      </c>
      <c r="AE277" s="342">
        <v>0.75700000000000001</v>
      </c>
      <c r="AH277" s="342">
        <v>7563</v>
      </c>
      <c r="AI277" s="342">
        <v>8965</v>
      </c>
      <c r="AO277" s="342" t="s">
        <v>426</v>
      </c>
      <c r="AP277" s="342" t="s">
        <v>387</v>
      </c>
      <c r="AQ277" s="342" t="s">
        <v>1158</v>
      </c>
      <c r="AT277" s="342">
        <v>0</v>
      </c>
      <c r="AV277" s="342">
        <v>1.1726175999999999</v>
      </c>
      <c r="AX277" s="342" t="s">
        <v>1151</v>
      </c>
    </row>
    <row r="278" spans="1:50">
      <c r="A278" s="342" t="s">
        <v>1159</v>
      </c>
      <c r="B278" s="342" t="s">
        <v>955</v>
      </c>
      <c r="C278" s="342">
        <v>65</v>
      </c>
      <c r="D278" s="342" t="s">
        <v>1149</v>
      </c>
      <c r="E278" s="342" t="s">
        <v>194</v>
      </c>
      <c r="F278" s="342">
        <v>0.78900000000000003</v>
      </c>
      <c r="J278" s="342">
        <v>6443</v>
      </c>
      <c r="K278" s="342">
        <v>-11.5</v>
      </c>
      <c r="O278" s="342">
        <v>184.56100000000001</v>
      </c>
      <c r="Q278" s="342">
        <v>181.67500000000001</v>
      </c>
      <c r="S278" s="342" t="s">
        <v>314</v>
      </c>
      <c r="T278" s="342">
        <v>89</v>
      </c>
      <c r="U278" s="342" t="s">
        <v>298</v>
      </c>
      <c r="V278" s="342" t="s">
        <v>340</v>
      </c>
      <c r="X278" s="342" t="s">
        <v>340</v>
      </c>
      <c r="Y278" s="342">
        <v>6</v>
      </c>
      <c r="Z278" s="342">
        <v>488.1</v>
      </c>
      <c r="AA278" s="342">
        <v>523.29999999999995</v>
      </c>
      <c r="AB278" s="342">
        <v>35.200000000000003</v>
      </c>
      <c r="AD278" s="342">
        <v>2.129</v>
      </c>
      <c r="AE278" s="342">
        <v>0.75700000000000001</v>
      </c>
      <c r="AH278" s="342">
        <v>7548</v>
      </c>
      <c r="AI278" s="342">
        <v>8946</v>
      </c>
      <c r="AO278" s="342" t="s">
        <v>386</v>
      </c>
      <c r="AP278" s="342" t="s">
        <v>573</v>
      </c>
      <c r="AQ278" s="342" t="s">
        <v>1096</v>
      </c>
      <c r="AT278" s="342">
        <v>1</v>
      </c>
      <c r="AV278" s="342">
        <v>1.1718923999999999</v>
      </c>
      <c r="AX278" s="342" t="s">
        <v>1151</v>
      </c>
    </row>
    <row r="279" spans="1:50">
      <c r="A279" s="342" t="s">
        <v>1160</v>
      </c>
      <c r="B279" s="342" t="s">
        <v>955</v>
      </c>
      <c r="C279" s="342">
        <v>66</v>
      </c>
      <c r="D279" s="342" t="s">
        <v>1149</v>
      </c>
      <c r="E279" s="342" t="s">
        <v>194</v>
      </c>
      <c r="F279" s="342">
        <v>0.78900000000000003</v>
      </c>
      <c r="L279" s="342">
        <v>22677</v>
      </c>
      <c r="M279" s="342">
        <v>9.6</v>
      </c>
      <c r="O279" s="342">
        <v>131.965</v>
      </c>
      <c r="R279" s="342">
        <v>125.66500000000001</v>
      </c>
      <c r="S279" s="342" t="s">
        <v>327</v>
      </c>
      <c r="T279" s="342">
        <v>0</v>
      </c>
      <c r="U279" s="342" t="s">
        <v>328</v>
      </c>
      <c r="V279" s="342" t="s">
        <v>329</v>
      </c>
      <c r="X279" s="342" t="s">
        <v>331</v>
      </c>
      <c r="Y279" s="342">
        <v>1</v>
      </c>
      <c r="Z279" s="342">
        <v>29.5</v>
      </c>
      <c r="AA279" s="342">
        <v>83.4</v>
      </c>
      <c r="AB279" s="342">
        <v>53.9</v>
      </c>
      <c r="AF279" s="342">
        <v>6.3</v>
      </c>
      <c r="AJ279" s="342">
        <v>4526</v>
      </c>
      <c r="AR279" s="342" t="s">
        <v>1141</v>
      </c>
      <c r="AS279" s="342" t="s">
        <v>1161</v>
      </c>
      <c r="AT279" s="342">
        <v>1</v>
      </c>
      <c r="AW279" s="342">
        <v>5.0133628000000003</v>
      </c>
      <c r="AX279" s="342" t="s">
        <v>1162</v>
      </c>
    </row>
    <row r="280" spans="1:50">
      <c r="A280" s="342" t="s">
        <v>1163</v>
      </c>
      <c r="B280" s="342" t="s">
        <v>955</v>
      </c>
      <c r="C280" s="342">
        <v>66</v>
      </c>
      <c r="D280" s="342" t="s">
        <v>1149</v>
      </c>
      <c r="E280" s="342" t="s">
        <v>194</v>
      </c>
      <c r="F280" s="342">
        <v>0.78900000000000003</v>
      </c>
      <c r="G280" s="342" t="s">
        <v>492</v>
      </c>
      <c r="L280" s="342">
        <v>6154</v>
      </c>
      <c r="M280" s="342">
        <v>2.7330000000000001</v>
      </c>
      <c r="O280" s="342">
        <v>10.031000000000001</v>
      </c>
      <c r="R280" s="342">
        <v>9.5549999999999997</v>
      </c>
      <c r="S280" s="342" t="s">
        <v>327</v>
      </c>
      <c r="T280" s="342">
        <v>0</v>
      </c>
      <c r="U280" s="342" t="s">
        <v>328</v>
      </c>
      <c r="V280" s="342" t="s">
        <v>329</v>
      </c>
      <c r="X280" s="342" t="s">
        <v>331</v>
      </c>
      <c r="Y280" s="342">
        <v>2</v>
      </c>
      <c r="Z280" s="342">
        <v>232.6</v>
      </c>
      <c r="AA280" s="342">
        <v>263.5</v>
      </c>
      <c r="AB280" s="342">
        <v>30.9</v>
      </c>
      <c r="AF280" s="342">
        <v>0.47599999999999998</v>
      </c>
      <c r="AJ280" s="342">
        <v>1243</v>
      </c>
      <c r="AR280" s="342" t="s">
        <v>966</v>
      </c>
      <c r="AS280" s="342" t="s">
        <v>1164</v>
      </c>
      <c r="AT280" s="342">
        <v>0</v>
      </c>
      <c r="AW280" s="342">
        <v>4.9820792000000003</v>
      </c>
      <c r="AX280" s="342" t="s">
        <v>1162</v>
      </c>
    </row>
    <row r="281" spans="1:50">
      <c r="A281" s="342" t="s">
        <v>1165</v>
      </c>
      <c r="B281" s="342" t="s">
        <v>955</v>
      </c>
      <c r="C281" s="342">
        <v>66</v>
      </c>
      <c r="D281" s="342" t="s">
        <v>1149</v>
      </c>
      <c r="E281" s="342" t="s">
        <v>194</v>
      </c>
      <c r="F281" s="342">
        <v>0.78900000000000003</v>
      </c>
      <c r="L281" s="342">
        <v>22580</v>
      </c>
      <c r="M281" s="342">
        <v>9.952</v>
      </c>
      <c r="O281" s="342">
        <v>129.44</v>
      </c>
      <c r="R281" s="342">
        <v>123.258</v>
      </c>
      <c r="S281" s="342" t="s">
        <v>327</v>
      </c>
      <c r="T281" s="342">
        <v>0</v>
      </c>
      <c r="U281" s="342" t="s">
        <v>328</v>
      </c>
      <c r="V281" s="342" t="s">
        <v>329</v>
      </c>
      <c r="X281" s="342" t="s">
        <v>331</v>
      </c>
      <c r="Y281" s="342">
        <v>3</v>
      </c>
      <c r="Z281" s="342">
        <v>412.8</v>
      </c>
      <c r="AA281" s="342">
        <v>465</v>
      </c>
      <c r="AB281" s="342">
        <v>52.3</v>
      </c>
      <c r="AF281" s="342">
        <v>6.181</v>
      </c>
      <c r="AJ281" s="342">
        <v>4505</v>
      </c>
      <c r="AR281" s="342" t="s">
        <v>836</v>
      </c>
      <c r="AS281" s="342" t="s">
        <v>1166</v>
      </c>
      <c r="AT281" s="342">
        <v>0</v>
      </c>
      <c r="AW281" s="342">
        <v>5.0149682000000002</v>
      </c>
      <c r="AX281" s="342" t="s">
        <v>1162</v>
      </c>
    </row>
    <row r="282" spans="1:50">
      <c r="A282" s="342" t="s">
        <v>1167</v>
      </c>
      <c r="B282" s="342" t="s">
        <v>955</v>
      </c>
      <c r="C282" s="342">
        <v>67</v>
      </c>
      <c r="D282" s="342" t="s">
        <v>1149</v>
      </c>
      <c r="E282" s="342" t="s">
        <v>195</v>
      </c>
      <c r="F282" s="342">
        <v>0.81699999999999995</v>
      </c>
      <c r="H282" s="342">
        <v>10260</v>
      </c>
      <c r="I282" s="342">
        <v>0.46800000000000003</v>
      </c>
      <c r="O282" s="342">
        <v>187.77500000000001</v>
      </c>
      <c r="P282" s="342">
        <v>186.374</v>
      </c>
      <c r="S282" s="342" t="s">
        <v>297</v>
      </c>
      <c r="T282" s="342">
        <v>0</v>
      </c>
      <c r="U282" s="342" t="s">
        <v>298</v>
      </c>
      <c r="V282" s="342" t="s">
        <v>299</v>
      </c>
      <c r="X282" s="342" t="s">
        <v>299</v>
      </c>
      <c r="Y282" s="342">
        <v>1</v>
      </c>
      <c r="Z282" s="342">
        <v>13.2</v>
      </c>
      <c r="AA282" s="342">
        <v>38.4</v>
      </c>
      <c r="AB282" s="342">
        <v>25.2</v>
      </c>
      <c r="AC282" s="342">
        <v>1.401</v>
      </c>
      <c r="AG282" s="342">
        <v>7010</v>
      </c>
      <c r="AK282" s="342" t="s">
        <v>1127</v>
      </c>
      <c r="AL282" s="342" t="s">
        <v>1063</v>
      </c>
      <c r="AM282" s="342" t="s">
        <v>1168</v>
      </c>
      <c r="AN282" s="342">
        <v>5241</v>
      </c>
      <c r="AT282" s="342">
        <v>0</v>
      </c>
      <c r="AU282" s="342">
        <v>0.68332289999999996</v>
      </c>
      <c r="AX282" s="342" t="s">
        <v>1169</v>
      </c>
    </row>
    <row r="283" spans="1:50">
      <c r="A283" s="342" t="s">
        <v>1170</v>
      </c>
      <c r="B283" s="342" t="s">
        <v>955</v>
      </c>
      <c r="C283" s="342">
        <v>67</v>
      </c>
      <c r="D283" s="342" t="s">
        <v>1149</v>
      </c>
      <c r="E283" s="342" t="s">
        <v>195</v>
      </c>
      <c r="F283" s="342">
        <v>0.81699999999999995</v>
      </c>
      <c r="H283" s="342">
        <v>10275</v>
      </c>
      <c r="I283" s="342">
        <v>0</v>
      </c>
      <c r="O283" s="342">
        <v>188.518</v>
      </c>
      <c r="P283" s="342">
        <v>187.11199999999999</v>
      </c>
      <c r="S283" s="342" t="s">
        <v>297</v>
      </c>
      <c r="T283" s="342">
        <v>0</v>
      </c>
      <c r="U283" s="342" t="s">
        <v>298</v>
      </c>
      <c r="V283" s="342" t="s">
        <v>299</v>
      </c>
      <c r="X283" s="342" t="s">
        <v>299</v>
      </c>
      <c r="Y283" s="342">
        <v>2</v>
      </c>
      <c r="Z283" s="342">
        <v>53.5</v>
      </c>
      <c r="AA283" s="342">
        <v>78.599999999999994</v>
      </c>
      <c r="AB283" s="342">
        <v>25.2</v>
      </c>
      <c r="AC283" s="342">
        <v>1.4059999999999999</v>
      </c>
      <c r="AG283" s="342">
        <v>7014</v>
      </c>
      <c r="AK283" s="342" t="s">
        <v>916</v>
      </c>
      <c r="AL283" s="342" t="s">
        <v>1043</v>
      </c>
      <c r="AM283" s="342" t="s">
        <v>1171</v>
      </c>
      <c r="AN283" s="342">
        <v>5105</v>
      </c>
      <c r="AT283" s="342">
        <v>1</v>
      </c>
      <c r="AU283" s="342">
        <v>0.68300300000000003</v>
      </c>
      <c r="AX283" s="342" t="s">
        <v>1169</v>
      </c>
    </row>
    <row r="284" spans="1:50">
      <c r="A284" s="342" t="s">
        <v>1172</v>
      </c>
      <c r="B284" s="342" t="s">
        <v>955</v>
      </c>
      <c r="C284" s="342">
        <v>67</v>
      </c>
      <c r="D284" s="342" t="s">
        <v>1149</v>
      </c>
      <c r="E284" s="342" t="s">
        <v>195</v>
      </c>
      <c r="F284" s="342">
        <v>0.81699999999999995</v>
      </c>
      <c r="G284" s="342" t="s">
        <v>310</v>
      </c>
      <c r="H284" s="342">
        <v>2835</v>
      </c>
      <c r="I284" s="342">
        <v>13.513999999999999</v>
      </c>
      <c r="N284" s="342">
        <v>12.6524322</v>
      </c>
      <c r="O284" s="342">
        <v>60.539000000000001</v>
      </c>
      <c r="P284" s="342">
        <v>60.081000000000003</v>
      </c>
      <c r="S284" s="342" t="s">
        <v>297</v>
      </c>
      <c r="T284" s="342">
        <v>0</v>
      </c>
      <c r="U284" s="342" t="s">
        <v>298</v>
      </c>
      <c r="V284" s="342" t="s">
        <v>299</v>
      </c>
      <c r="X284" s="342" t="s">
        <v>299</v>
      </c>
      <c r="Y284" s="342">
        <v>3</v>
      </c>
      <c r="Z284" s="342">
        <v>84.3</v>
      </c>
      <c r="AA284" s="342">
        <v>152.19999999999999</v>
      </c>
      <c r="AB284" s="342">
        <v>67.900000000000006</v>
      </c>
      <c r="AC284" s="342">
        <v>0.45700000000000002</v>
      </c>
      <c r="AG284" s="342">
        <v>1963</v>
      </c>
      <c r="AK284" s="342" t="s">
        <v>921</v>
      </c>
      <c r="AL284" s="342" t="s">
        <v>894</v>
      </c>
      <c r="AM284" s="342" t="s">
        <v>1173</v>
      </c>
      <c r="AN284" s="342">
        <v>20260</v>
      </c>
      <c r="AT284" s="342">
        <v>0</v>
      </c>
      <c r="AU284" s="342">
        <v>0.69223290000000004</v>
      </c>
      <c r="AX284" s="342" t="s">
        <v>1169</v>
      </c>
    </row>
    <row r="285" spans="1:50">
      <c r="A285" s="342" t="s">
        <v>1174</v>
      </c>
      <c r="B285" s="342" t="s">
        <v>955</v>
      </c>
      <c r="C285" s="342">
        <v>67</v>
      </c>
      <c r="D285" s="342" t="s">
        <v>1149</v>
      </c>
      <c r="E285" s="342" t="s">
        <v>195</v>
      </c>
      <c r="F285" s="342">
        <v>0.81699999999999995</v>
      </c>
      <c r="G285" s="342" t="s">
        <v>313</v>
      </c>
      <c r="J285" s="342">
        <v>5942</v>
      </c>
      <c r="K285" s="342">
        <v>9.1140000000000008</v>
      </c>
      <c r="N285" s="342">
        <v>69.165748300000004</v>
      </c>
      <c r="O285" s="342">
        <v>176.66</v>
      </c>
      <c r="Q285" s="342">
        <v>173.85</v>
      </c>
      <c r="S285" s="342" t="s">
        <v>314</v>
      </c>
      <c r="T285" s="342">
        <v>89</v>
      </c>
      <c r="U285" s="342" t="s">
        <v>298</v>
      </c>
      <c r="V285" s="342" t="s">
        <v>299</v>
      </c>
      <c r="X285" s="342" t="s">
        <v>299</v>
      </c>
      <c r="Y285" s="342">
        <v>4</v>
      </c>
      <c r="Z285" s="342">
        <v>208.8</v>
      </c>
      <c r="AA285" s="342">
        <v>304.39999999999998</v>
      </c>
      <c r="AB285" s="342">
        <v>95.6</v>
      </c>
      <c r="AD285" s="342">
        <v>2.0779999999999998</v>
      </c>
      <c r="AE285" s="342">
        <v>0.73199999999999998</v>
      </c>
      <c r="AH285" s="342">
        <v>7185</v>
      </c>
      <c r="AI285" s="342">
        <v>8355</v>
      </c>
      <c r="AO285" s="342" t="s">
        <v>390</v>
      </c>
      <c r="AP285" s="342" t="s">
        <v>849</v>
      </c>
      <c r="AQ285" s="342" t="s">
        <v>1175</v>
      </c>
      <c r="AT285" s="342">
        <v>0</v>
      </c>
      <c r="AV285" s="342">
        <v>1.1950715000000001</v>
      </c>
      <c r="AX285" s="342" t="s">
        <v>1169</v>
      </c>
    </row>
    <row r="286" spans="1:50">
      <c r="A286" s="342" t="s">
        <v>1176</v>
      </c>
      <c r="B286" s="342" t="s">
        <v>955</v>
      </c>
      <c r="C286" s="342">
        <v>67</v>
      </c>
      <c r="D286" s="342" t="s">
        <v>1149</v>
      </c>
      <c r="E286" s="342" t="s">
        <v>195</v>
      </c>
      <c r="F286" s="342">
        <v>0.81699999999999995</v>
      </c>
      <c r="J286" s="342">
        <v>6460</v>
      </c>
      <c r="K286" s="342">
        <v>-10.895</v>
      </c>
      <c r="O286" s="342">
        <v>184.26400000000001</v>
      </c>
      <c r="Q286" s="342">
        <v>181.38</v>
      </c>
      <c r="S286" s="342" t="s">
        <v>314</v>
      </c>
      <c r="T286" s="342">
        <v>89</v>
      </c>
      <c r="U286" s="342" t="s">
        <v>298</v>
      </c>
      <c r="V286" s="342" t="s">
        <v>299</v>
      </c>
      <c r="X286" s="342" t="s">
        <v>299</v>
      </c>
      <c r="Y286" s="342">
        <v>5</v>
      </c>
      <c r="Z286" s="342">
        <v>437.8</v>
      </c>
      <c r="AA286" s="342">
        <v>473</v>
      </c>
      <c r="AB286" s="342">
        <v>35.200000000000003</v>
      </c>
      <c r="AD286" s="342">
        <v>2.1269999999999998</v>
      </c>
      <c r="AE286" s="342">
        <v>0.75600000000000001</v>
      </c>
      <c r="AH286" s="342">
        <v>7572</v>
      </c>
      <c r="AI286" s="342">
        <v>8977</v>
      </c>
      <c r="AO286" s="342" t="s">
        <v>543</v>
      </c>
      <c r="AP286" s="342" t="s">
        <v>387</v>
      </c>
      <c r="AQ286" s="342" t="s">
        <v>1053</v>
      </c>
      <c r="AT286" s="342">
        <v>0</v>
      </c>
      <c r="AV286" s="342">
        <v>1.1725876</v>
      </c>
      <c r="AX286" s="342" t="s">
        <v>1169</v>
      </c>
    </row>
    <row r="287" spans="1:50">
      <c r="A287" s="342" t="s">
        <v>1177</v>
      </c>
      <c r="B287" s="342" t="s">
        <v>955</v>
      </c>
      <c r="C287" s="342">
        <v>67</v>
      </c>
      <c r="D287" s="342" t="s">
        <v>1149</v>
      </c>
      <c r="E287" s="342" t="s">
        <v>195</v>
      </c>
      <c r="F287" s="342">
        <v>0.81699999999999995</v>
      </c>
      <c r="J287" s="342">
        <v>6452</v>
      </c>
      <c r="K287" s="342">
        <v>-11.5</v>
      </c>
      <c r="O287" s="342">
        <v>184.66</v>
      </c>
      <c r="Q287" s="342">
        <v>181.773</v>
      </c>
      <c r="S287" s="342" t="s">
        <v>314</v>
      </c>
      <c r="T287" s="342">
        <v>89</v>
      </c>
      <c r="U287" s="342" t="s">
        <v>298</v>
      </c>
      <c r="V287" s="342" t="s">
        <v>299</v>
      </c>
      <c r="X287" s="342" t="s">
        <v>299</v>
      </c>
      <c r="Y287" s="342">
        <v>6</v>
      </c>
      <c r="Z287" s="342">
        <v>488.1</v>
      </c>
      <c r="AA287" s="342">
        <v>523.29999999999995</v>
      </c>
      <c r="AB287" s="342">
        <v>35.200000000000003</v>
      </c>
      <c r="AD287" s="342">
        <v>2.13</v>
      </c>
      <c r="AE287" s="342">
        <v>0.75700000000000001</v>
      </c>
      <c r="AH287" s="342">
        <v>7560</v>
      </c>
      <c r="AI287" s="342">
        <v>8960</v>
      </c>
      <c r="AO287" s="342" t="s">
        <v>323</v>
      </c>
      <c r="AP287" s="342" t="s">
        <v>387</v>
      </c>
      <c r="AQ287" s="342" t="s">
        <v>1178</v>
      </c>
      <c r="AT287" s="342">
        <v>1</v>
      </c>
      <c r="AV287" s="342">
        <v>1.1718854999999999</v>
      </c>
      <c r="AX287" s="342" t="s">
        <v>1169</v>
      </c>
    </row>
    <row r="288" spans="1:50">
      <c r="A288" s="342" t="s">
        <v>1179</v>
      </c>
      <c r="B288" s="342" t="s">
        <v>955</v>
      </c>
      <c r="C288" s="342">
        <v>68</v>
      </c>
      <c r="D288" s="342" t="s">
        <v>1149</v>
      </c>
      <c r="E288" s="342" t="s">
        <v>195</v>
      </c>
      <c r="F288" s="342">
        <v>0.81699999999999995</v>
      </c>
      <c r="L288" s="342">
        <v>22571</v>
      </c>
      <c r="M288" s="342">
        <v>9.6</v>
      </c>
      <c r="O288" s="342">
        <v>130.99100000000001</v>
      </c>
      <c r="R288" s="342">
        <v>124.73399999999999</v>
      </c>
      <c r="S288" s="342" t="s">
        <v>327</v>
      </c>
      <c r="T288" s="342">
        <v>0</v>
      </c>
      <c r="U288" s="342" t="s">
        <v>328</v>
      </c>
      <c r="V288" s="342" t="s">
        <v>681</v>
      </c>
      <c r="X288" s="342" t="s">
        <v>682</v>
      </c>
      <c r="Y288" s="342">
        <v>1</v>
      </c>
      <c r="Z288" s="342">
        <v>29.5</v>
      </c>
      <c r="AA288" s="342">
        <v>83.2</v>
      </c>
      <c r="AB288" s="342">
        <v>53.7</v>
      </c>
      <c r="AF288" s="342">
        <v>6.2569999999999997</v>
      </c>
      <c r="AJ288" s="342">
        <v>4503</v>
      </c>
      <c r="AR288" s="342" t="s">
        <v>1141</v>
      </c>
      <c r="AS288" s="342" t="s">
        <v>1180</v>
      </c>
      <c r="AT288" s="342">
        <v>1</v>
      </c>
      <c r="AW288" s="342">
        <v>5.0158996</v>
      </c>
      <c r="AX288" s="342" t="s">
        <v>1181</v>
      </c>
    </row>
    <row r="289" spans="1:50">
      <c r="A289" s="342" t="s">
        <v>1182</v>
      </c>
      <c r="B289" s="342" t="s">
        <v>955</v>
      </c>
      <c r="C289" s="342">
        <v>68</v>
      </c>
      <c r="D289" s="342" t="s">
        <v>1149</v>
      </c>
      <c r="E289" s="342" t="s">
        <v>195</v>
      </c>
      <c r="F289" s="342">
        <v>0.81699999999999995</v>
      </c>
      <c r="G289" s="342" t="s">
        <v>492</v>
      </c>
      <c r="L289" s="342">
        <v>8141</v>
      </c>
      <c r="M289" s="342">
        <v>2.5179999999999998</v>
      </c>
      <c r="O289" s="342">
        <v>13.622</v>
      </c>
      <c r="R289" s="342">
        <v>12.975</v>
      </c>
      <c r="S289" s="342" t="s">
        <v>327</v>
      </c>
      <c r="T289" s="342">
        <v>0</v>
      </c>
      <c r="U289" s="342" t="s">
        <v>328</v>
      </c>
      <c r="V289" s="342" t="s">
        <v>681</v>
      </c>
      <c r="X289" s="342" t="s">
        <v>682</v>
      </c>
      <c r="Y289" s="342">
        <v>2</v>
      </c>
      <c r="Z289" s="342">
        <v>231.8</v>
      </c>
      <c r="AA289" s="342">
        <v>264.60000000000002</v>
      </c>
      <c r="AB289" s="342">
        <v>32.799999999999997</v>
      </c>
      <c r="AF289" s="342">
        <v>0.64700000000000002</v>
      </c>
      <c r="AJ289" s="342">
        <v>1643</v>
      </c>
      <c r="AR289" s="342" t="s">
        <v>1183</v>
      </c>
      <c r="AS289" s="342" t="s">
        <v>1184</v>
      </c>
      <c r="AT289" s="342">
        <v>0</v>
      </c>
      <c r="AW289" s="342">
        <v>4.9836201999999998</v>
      </c>
      <c r="AX289" s="342" t="s">
        <v>1181</v>
      </c>
    </row>
    <row r="290" spans="1:50">
      <c r="A290" s="342" t="s">
        <v>1185</v>
      </c>
      <c r="B290" s="342" t="s">
        <v>955</v>
      </c>
      <c r="C290" s="342">
        <v>68</v>
      </c>
      <c r="D290" s="342" t="s">
        <v>1149</v>
      </c>
      <c r="E290" s="342" t="s">
        <v>195</v>
      </c>
      <c r="F290" s="342">
        <v>0.81699999999999995</v>
      </c>
      <c r="L290" s="342">
        <v>22464</v>
      </c>
      <c r="M290" s="342">
        <v>9.9030000000000005</v>
      </c>
      <c r="O290" s="342">
        <v>128.96600000000001</v>
      </c>
      <c r="R290" s="342">
        <v>122.80500000000001</v>
      </c>
      <c r="S290" s="342" t="s">
        <v>327</v>
      </c>
      <c r="T290" s="342">
        <v>0</v>
      </c>
      <c r="U290" s="342" t="s">
        <v>328</v>
      </c>
      <c r="V290" s="342" t="s">
        <v>681</v>
      </c>
      <c r="X290" s="342" t="s">
        <v>682</v>
      </c>
      <c r="Y290" s="342">
        <v>3</v>
      </c>
      <c r="Z290" s="342">
        <v>412.8</v>
      </c>
      <c r="AA290" s="342">
        <v>465</v>
      </c>
      <c r="AB290" s="342">
        <v>52.3</v>
      </c>
      <c r="AF290" s="342">
        <v>6.1609999999999996</v>
      </c>
      <c r="AJ290" s="342">
        <v>4480</v>
      </c>
      <c r="AR290" s="342" t="s">
        <v>988</v>
      </c>
      <c r="AS290" s="342" t="s">
        <v>621</v>
      </c>
      <c r="AT290" s="342">
        <v>0</v>
      </c>
      <c r="AW290" s="342">
        <v>5.0172787999999997</v>
      </c>
      <c r="AX290" s="342" t="s">
        <v>1181</v>
      </c>
    </row>
    <row r="291" spans="1:50">
      <c r="A291" s="342" t="s">
        <v>1186</v>
      </c>
      <c r="B291" s="342" t="s">
        <v>955</v>
      </c>
      <c r="C291" s="342">
        <v>69</v>
      </c>
      <c r="D291" s="342" t="s">
        <v>1187</v>
      </c>
      <c r="E291" s="342" t="s">
        <v>196</v>
      </c>
      <c r="F291" s="342">
        <v>0.80400000000000005</v>
      </c>
      <c r="H291" s="342">
        <v>10251</v>
      </c>
      <c r="I291" s="342">
        <v>0.46700000000000003</v>
      </c>
      <c r="O291" s="342">
        <v>187.447</v>
      </c>
      <c r="P291" s="342">
        <v>186.048</v>
      </c>
      <c r="S291" s="342" t="s">
        <v>297</v>
      </c>
      <c r="T291" s="342">
        <v>0</v>
      </c>
      <c r="U291" s="342" t="s">
        <v>298</v>
      </c>
      <c r="V291" s="342" t="s">
        <v>340</v>
      </c>
      <c r="X291" s="342" t="s">
        <v>340</v>
      </c>
      <c r="Y291" s="342">
        <v>1</v>
      </c>
      <c r="Z291" s="342">
        <v>13.2</v>
      </c>
      <c r="AA291" s="342">
        <v>38.4</v>
      </c>
      <c r="AB291" s="342">
        <v>25.2</v>
      </c>
      <c r="AC291" s="342">
        <v>1.3979999999999999</v>
      </c>
      <c r="AG291" s="342">
        <v>7002</v>
      </c>
      <c r="AK291" s="342" t="s">
        <v>1127</v>
      </c>
      <c r="AL291" s="342" t="s">
        <v>1063</v>
      </c>
      <c r="AM291" s="342" t="s">
        <v>1168</v>
      </c>
      <c r="AN291" s="342">
        <v>5242</v>
      </c>
      <c r="AT291" s="342">
        <v>0</v>
      </c>
      <c r="AU291" s="342">
        <v>0.68321140000000002</v>
      </c>
      <c r="AX291" s="342" t="s">
        <v>1188</v>
      </c>
    </row>
    <row r="292" spans="1:50">
      <c r="A292" s="342" t="s">
        <v>1189</v>
      </c>
      <c r="B292" s="342" t="s">
        <v>955</v>
      </c>
      <c r="C292" s="342">
        <v>69</v>
      </c>
      <c r="D292" s="342" t="s">
        <v>1187</v>
      </c>
      <c r="E292" s="342" t="s">
        <v>196</v>
      </c>
      <c r="F292" s="342">
        <v>0.80400000000000005</v>
      </c>
      <c r="H292" s="342">
        <v>10275</v>
      </c>
      <c r="I292" s="342">
        <v>0</v>
      </c>
      <c r="O292" s="342">
        <v>188.376</v>
      </c>
      <c r="P292" s="342">
        <v>186.971</v>
      </c>
      <c r="S292" s="342" t="s">
        <v>297</v>
      </c>
      <c r="T292" s="342">
        <v>0</v>
      </c>
      <c r="U292" s="342" t="s">
        <v>298</v>
      </c>
      <c r="V292" s="342" t="s">
        <v>340</v>
      </c>
      <c r="X292" s="342" t="s">
        <v>340</v>
      </c>
      <c r="Y292" s="342">
        <v>2</v>
      </c>
      <c r="Z292" s="342">
        <v>53.5</v>
      </c>
      <c r="AA292" s="342">
        <v>78.599999999999994</v>
      </c>
      <c r="AB292" s="342">
        <v>25.2</v>
      </c>
      <c r="AC292" s="342">
        <v>1.4039999999999999</v>
      </c>
      <c r="AG292" s="342">
        <v>7013</v>
      </c>
      <c r="AK292" s="342" t="s">
        <v>916</v>
      </c>
      <c r="AL292" s="342" t="s">
        <v>1043</v>
      </c>
      <c r="AM292" s="342" t="s">
        <v>1190</v>
      </c>
      <c r="AN292" s="342">
        <v>5113</v>
      </c>
      <c r="AT292" s="342">
        <v>1</v>
      </c>
      <c r="AU292" s="342">
        <v>0.68289250000000001</v>
      </c>
      <c r="AX292" s="342" t="s">
        <v>1188</v>
      </c>
    </row>
    <row r="293" spans="1:50">
      <c r="A293" s="342" t="s">
        <v>1191</v>
      </c>
      <c r="B293" s="342" t="s">
        <v>955</v>
      </c>
      <c r="C293" s="342">
        <v>69</v>
      </c>
      <c r="D293" s="342" t="s">
        <v>1187</v>
      </c>
      <c r="E293" s="342" t="s">
        <v>196</v>
      </c>
      <c r="F293" s="342">
        <v>0.80400000000000005</v>
      </c>
      <c r="G293" s="342" t="s">
        <v>310</v>
      </c>
      <c r="H293" s="342">
        <v>1852</v>
      </c>
      <c r="I293" s="342">
        <v>9.0489999999999995</v>
      </c>
      <c r="N293" s="342">
        <v>8.3986508999999998</v>
      </c>
      <c r="O293" s="342">
        <v>39.545999999999999</v>
      </c>
      <c r="P293" s="342">
        <v>39.247999999999998</v>
      </c>
      <c r="S293" s="342" t="s">
        <v>297</v>
      </c>
      <c r="T293" s="342">
        <v>0</v>
      </c>
      <c r="U293" s="342" t="s">
        <v>298</v>
      </c>
      <c r="V293" s="342" t="s">
        <v>340</v>
      </c>
      <c r="X293" s="342" t="s">
        <v>340</v>
      </c>
      <c r="Y293" s="342">
        <v>3</v>
      </c>
      <c r="Z293" s="342">
        <v>84.9</v>
      </c>
      <c r="AA293" s="342">
        <v>149.1</v>
      </c>
      <c r="AB293" s="342">
        <v>64.2</v>
      </c>
      <c r="AC293" s="342">
        <v>0.29699999999999999</v>
      </c>
      <c r="AG293" s="342">
        <v>1277</v>
      </c>
      <c r="AK293" s="342" t="s">
        <v>921</v>
      </c>
      <c r="AL293" s="342" t="s">
        <v>894</v>
      </c>
      <c r="AM293" s="342" t="s">
        <v>1192</v>
      </c>
      <c r="AN293" s="342">
        <v>18357</v>
      </c>
      <c r="AT293" s="342">
        <v>0</v>
      </c>
      <c r="AU293" s="342">
        <v>0.68907180000000001</v>
      </c>
      <c r="AX293" s="342" t="s">
        <v>1188</v>
      </c>
    </row>
    <row r="294" spans="1:50">
      <c r="A294" s="342" t="s">
        <v>1193</v>
      </c>
      <c r="B294" s="342" t="s">
        <v>955</v>
      </c>
      <c r="C294" s="342">
        <v>69</v>
      </c>
      <c r="D294" s="342" t="s">
        <v>1187</v>
      </c>
      <c r="E294" s="342" t="s">
        <v>196</v>
      </c>
      <c r="F294" s="342">
        <v>0.80400000000000005</v>
      </c>
      <c r="G294" s="342" t="s">
        <v>313</v>
      </c>
      <c r="J294" s="342">
        <v>4756</v>
      </c>
      <c r="K294" s="342">
        <v>9.9949999999999992</v>
      </c>
      <c r="N294" s="342">
        <v>55.6805181</v>
      </c>
      <c r="O294" s="342">
        <v>139.95400000000001</v>
      </c>
      <c r="Q294" s="342">
        <v>137.726</v>
      </c>
      <c r="S294" s="342" t="s">
        <v>314</v>
      </c>
      <c r="T294" s="342">
        <v>89</v>
      </c>
      <c r="U294" s="342" t="s">
        <v>298</v>
      </c>
      <c r="V294" s="342" t="s">
        <v>340</v>
      </c>
      <c r="X294" s="342" t="s">
        <v>340</v>
      </c>
      <c r="Y294" s="342">
        <v>4</v>
      </c>
      <c r="Z294" s="342">
        <v>209.5</v>
      </c>
      <c r="AA294" s="342">
        <v>302.5</v>
      </c>
      <c r="AB294" s="342">
        <v>93.1</v>
      </c>
      <c r="AD294" s="342">
        <v>1.647</v>
      </c>
      <c r="AE294" s="342">
        <v>0.57999999999999996</v>
      </c>
      <c r="AH294" s="342">
        <v>5747</v>
      </c>
      <c r="AI294" s="342">
        <v>6690</v>
      </c>
      <c r="AO294" s="342" t="s">
        <v>761</v>
      </c>
      <c r="AP294" s="342" t="s">
        <v>762</v>
      </c>
      <c r="AQ294" s="342" t="s">
        <v>1194</v>
      </c>
      <c r="AT294" s="342">
        <v>0</v>
      </c>
      <c r="AV294" s="342">
        <v>1.1960968000000001</v>
      </c>
      <c r="AX294" s="342" t="s">
        <v>1188</v>
      </c>
    </row>
    <row r="295" spans="1:50">
      <c r="A295" s="342" t="s">
        <v>1195</v>
      </c>
      <c r="B295" s="342" t="s">
        <v>955</v>
      </c>
      <c r="C295" s="342">
        <v>69</v>
      </c>
      <c r="D295" s="342" t="s">
        <v>1187</v>
      </c>
      <c r="E295" s="342" t="s">
        <v>196</v>
      </c>
      <c r="F295" s="342">
        <v>0.80400000000000005</v>
      </c>
      <c r="J295" s="342">
        <v>6462</v>
      </c>
      <c r="K295" s="342">
        <v>-10.829000000000001</v>
      </c>
      <c r="O295" s="342">
        <v>184.26599999999999</v>
      </c>
      <c r="Q295" s="342">
        <v>181.38300000000001</v>
      </c>
      <c r="S295" s="342" t="s">
        <v>314</v>
      </c>
      <c r="T295" s="342">
        <v>89</v>
      </c>
      <c r="U295" s="342" t="s">
        <v>298</v>
      </c>
      <c r="V295" s="342" t="s">
        <v>340</v>
      </c>
      <c r="X295" s="342" t="s">
        <v>340</v>
      </c>
      <c r="Y295" s="342">
        <v>5</v>
      </c>
      <c r="Z295" s="342">
        <v>437.8</v>
      </c>
      <c r="AA295" s="342">
        <v>473</v>
      </c>
      <c r="AB295" s="342">
        <v>35.200000000000003</v>
      </c>
      <c r="AD295" s="342">
        <v>2.1269999999999998</v>
      </c>
      <c r="AE295" s="342">
        <v>0.75600000000000001</v>
      </c>
      <c r="AH295" s="342">
        <v>7575</v>
      </c>
      <c r="AI295" s="342">
        <v>8978</v>
      </c>
      <c r="AO295" s="342" t="s">
        <v>732</v>
      </c>
      <c r="AP295" s="342" t="s">
        <v>765</v>
      </c>
      <c r="AQ295" s="342" t="s">
        <v>980</v>
      </c>
      <c r="AT295" s="342">
        <v>0</v>
      </c>
      <c r="AV295" s="342">
        <v>1.1727148000000001</v>
      </c>
      <c r="AX295" s="342" t="s">
        <v>1188</v>
      </c>
    </row>
    <row r="296" spans="1:50">
      <c r="A296" s="342" t="s">
        <v>1196</v>
      </c>
      <c r="B296" s="342" t="s">
        <v>955</v>
      </c>
      <c r="C296" s="342">
        <v>69</v>
      </c>
      <c r="D296" s="342" t="s">
        <v>1187</v>
      </c>
      <c r="E296" s="342" t="s">
        <v>196</v>
      </c>
      <c r="F296" s="342">
        <v>0.80400000000000005</v>
      </c>
      <c r="J296" s="342">
        <v>6439</v>
      </c>
      <c r="K296" s="342">
        <v>-11.5</v>
      </c>
      <c r="O296" s="342">
        <v>184.55699999999999</v>
      </c>
      <c r="Q296" s="342">
        <v>181.67099999999999</v>
      </c>
      <c r="S296" s="342" t="s">
        <v>314</v>
      </c>
      <c r="T296" s="342">
        <v>89</v>
      </c>
      <c r="U296" s="342" t="s">
        <v>298</v>
      </c>
      <c r="V296" s="342" t="s">
        <v>340</v>
      </c>
      <c r="X296" s="342" t="s">
        <v>340</v>
      </c>
      <c r="Y296" s="342">
        <v>6</v>
      </c>
      <c r="Z296" s="342">
        <v>488.1</v>
      </c>
      <c r="AA296" s="342">
        <v>523.29999999999995</v>
      </c>
      <c r="AB296" s="342">
        <v>35.200000000000003</v>
      </c>
      <c r="AD296" s="342">
        <v>2.129</v>
      </c>
      <c r="AE296" s="342">
        <v>0.75700000000000001</v>
      </c>
      <c r="AH296" s="342">
        <v>7545</v>
      </c>
      <c r="AI296" s="342">
        <v>8941</v>
      </c>
      <c r="AO296" s="342" t="s">
        <v>732</v>
      </c>
      <c r="AP296" s="342" t="s">
        <v>765</v>
      </c>
      <c r="AQ296" s="342" t="s">
        <v>373</v>
      </c>
      <c r="AT296" s="342">
        <v>1</v>
      </c>
      <c r="AV296" s="342">
        <v>1.1719360999999999</v>
      </c>
      <c r="AX296" s="342" t="s">
        <v>1188</v>
      </c>
    </row>
    <row r="297" spans="1:50">
      <c r="A297" s="342" t="s">
        <v>1197</v>
      </c>
      <c r="B297" s="342" t="s">
        <v>955</v>
      </c>
      <c r="C297" s="342">
        <v>70</v>
      </c>
      <c r="D297" s="342" t="s">
        <v>1187</v>
      </c>
      <c r="E297" s="342" t="s">
        <v>196</v>
      </c>
      <c r="F297" s="342">
        <v>0.80400000000000005</v>
      </c>
      <c r="L297" s="342">
        <v>22614</v>
      </c>
      <c r="M297" s="342">
        <v>9.6</v>
      </c>
      <c r="O297" s="342">
        <v>131.565</v>
      </c>
      <c r="R297" s="342">
        <v>125.28400000000001</v>
      </c>
      <c r="S297" s="342" t="s">
        <v>327</v>
      </c>
      <c r="T297" s="342">
        <v>0</v>
      </c>
      <c r="U297" s="342" t="s">
        <v>328</v>
      </c>
      <c r="V297" s="342" t="s">
        <v>329</v>
      </c>
      <c r="X297" s="342" t="s">
        <v>331</v>
      </c>
      <c r="Y297" s="342">
        <v>1</v>
      </c>
      <c r="Z297" s="342">
        <v>29.5</v>
      </c>
      <c r="AA297" s="342">
        <v>83.4</v>
      </c>
      <c r="AB297" s="342">
        <v>53.9</v>
      </c>
      <c r="AF297" s="342">
        <v>6.2809999999999997</v>
      </c>
      <c r="AJ297" s="342">
        <v>4514</v>
      </c>
      <c r="AR297" s="342" t="s">
        <v>1198</v>
      </c>
      <c r="AS297" s="342" t="s">
        <v>1199</v>
      </c>
      <c r="AT297" s="342">
        <v>1</v>
      </c>
      <c r="AW297" s="342">
        <v>5.0134692999999997</v>
      </c>
      <c r="AX297" s="342" t="s">
        <v>1200</v>
      </c>
    </row>
    <row r="298" spans="1:50">
      <c r="A298" s="342" t="s">
        <v>1201</v>
      </c>
      <c r="B298" s="342" t="s">
        <v>955</v>
      </c>
      <c r="C298" s="342">
        <v>70</v>
      </c>
      <c r="D298" s="342" t="s">
        <v>1187</v>
      </c>
      <c r="E298" s="342" t="s">
        <v>196</v>
      </c>
      <c r="F298" s="342">
        <v>0.80400000000000005</v>
      </c>
      <c r="G298" s="342" t="s">
        <v>492</v>
      </c>
      <c r="L298" s="342">
        <v>2985</v>
      </c>
      <c r="M298" s="342">
        <v>4.25</v>
      </c>
      <c r="O298" s="342">
        <v>4.9729999999999999</v>
      </c>
      <c r="R298" s="342">
        <v>4.7359999999999998</v>
      </c>
      <c r="S298" s="342" t="s">
        <v>327</v>
      </c>
      <c r="T298" s="342">
        <v>0</v>
      </c>
      <c r="U298" s="342" t="s">
        <v>328</v>
      </c>
      <c r="V298" s="342" t="s">
        <v>329</v>
      </c>
      <c r="X298" s="342" t="s">
        <v>331</v>
      </c>
      <c r="Y298" s="342">
        <v>2</v>
      </c>
      <c r="Z298" s="342">
        <v>232.8</v>
      </c>
      <c r="AA298" s="342">
        <v>260.60000000000002</v>
      </c>
      <c r="AB298" s="342">
        <v>27.8</v>
      </c>
      <c r="AF298" s="342">
        <v>0.23599999999999999</v>
      </c>
      <c r="AJ298" s="342">
        <v>602</v>
      </c>
      <c r="AR298" s="342" t="s">
        <v>943</v>
      </c>
      <c r="AS298" s="342" t="s">
        <v>1202</v>
      </c>
      <c r="AT298" s="342">
        <v>0</v>
      </c>
      <c r="AW298" s="342">
        <v>4.9890941</v>
      </c>
      <c r="AX298" s="342" t="s">
        <v>1200</v>
      </c>
    </row>
    <row r="299" spans="1:50">
      <c r="A299" s="342" t="s">
        <v>1203</v>
      </c>
      <c r="B299" s="342" t="s">
        <v>955</v>
      </c>
      <c r="C299" s="342">
        <v>70</v>
      </c>
      <c r="D299" s="342" t="s">
        <v>1187</v>
      </c>
      <c r="E299" s="342" t="s">
        <v>196</v>
      </c>
      <c r="F299" s="342">
        <v>0.80400000000000005</v>
      </c>
      <c r="L299" s="342">
        <v>22439</v>
      </c>
      <c r="M299" s="342">
        <v>9.9809999999999999</v>
      </c>
      <c r="O299" s="342">
        <v>128.75899999999999</v>
      </c>
      <c r="R299" s="342">
        <v>122.60899999999999</v>
      </c>
      <c r="S299" s="342" t="s">
        <v>327</v>
      </c>
      <c r="T299" s="342">
        <v>0</v>
      </c>
      <c r="U299" s="342" t="s">
        <v>328</v>
      </c>
      <c r="V299" s="342" t="s">
        <v>329</v>
      </c>
      <c r="X299" s="342" t="s">
        <v>331</v>
      </c>
      <c r="Y299" s="342">
        <v>3</v>
      </c>
      <c r="Z299" s="342">
        <v>412.8</v>
      </c>
      <c r="AA299" s="342">
        <v>465</v>
      </c>
      <c r="AB299" s="342">
        <v>52.3</v>
      </c>
      <c r="AF299" s="342">
        <v>6.149</v>
      </c>
      <c r="AJ299" s="342">
        <v>4476</v>
      </c>
      <c r="AR299" s="342" t="s">
        <v>889</v>
      </c>
      <c r="AS299" s="342" t="s">
        <v>1204</v>
      </c>
      <c r="AT299" s="342">
        <v>0</v>
      </c>
      <c r="AW299" s="342">
        <v>5.0152039000000004</v>
      </c>
      <c r="AX299" s="342" t="s">
        <v>1200</v>
      </c>
    </row>
    <row r="300" spans="1:50">
      <c r="A300" s="342" t="s">
        <v>1205</v>
      </c>
      <c r="B300" s="342" t="s">
        <v>955</v>
      </c>
      <c r="C300" s="342">
        <v>71</v>
      </c>
      <c r="D300" s="342" t="s">
        <v>1206</v>
      </c>
      <c r="E300" s="342" t="s">
        <v>197</v>
      </c>
      <c r="F300" s="342">
        <v>0.76200000000000001</v>
      </c>
      <c r="H300" s="342">
        <v>10268</v>
      </c>
      <c r="I300" s="342">
        <v>0.45600000000000002</v>
      </c>
      <c r="O300" s="342">
        <v>187.81</v>
      </c>
      <c r="P300" s="342">
        <v>186.41</v>
      </c>
      <c r="S300" s="342" t="s">
        <v>297</v>
      </c>
      <c r="T300" s="342">
        <v>0</v>
      </c>
      <c r="U300" s="342" t="s">
        <v>298</v>
      </c>
      <c r="V300" s="342" t="s">
        <v>340</v>
      </c>
      <c r="X300" s="342" t="s">
        <v>340</v>
      </c>
      <c r="Y300" s="342">
        <v>1</v>
      </c>
      <c r="Z300" s="342">
        <v>13.2</v>
      </c>
      <c r="AA300" s="342">
        <v>38.4</v>
      </c>
      <c r="AB300" s="342">
        <v>25.2</v>
      </c>
      <c r="AC300" s="342">
        <v>1.401</v>
      </c>
      <c r="AG300" s="342">
        <v>7013</v>
      </c>
      <c r="AK300" s="342" t="s">
        <v>1127</v>
      </c>
      <c r="AL300" s="342" t="s">
        <v>1063</v>
      </c>
      <c r="AM300" s="342" t="s">
        <v>1207</v>
      </c>
      <c r="AN300" s="342">
        <v>5241</v>
      </c>
      <c r="AT300" s="342">
        <v>0</v>
      </c>
      <c r="AU300" s="342">
        <v>0.68318780000000001</v>
      </c>
      <c r="AX300" s="342" t="s">
        <v>1208</v>
      </c>
    </row>
    <row r="301" spans="1:50">
      <c r="A301" s="342" t="s">
        <v>1209</v>
      </c>
      <c r="B301" s="342" t="s">
        <v>955</v>
      </c>
      <c r="C301" s="342">
        <v>71</v>
      </c>
      <c r="D301" s="342" t="s">
        <v>1206</v>
      </c>
      <c r="E301" s="342" t="s">
        <v>197</v>
      </c>
      <c r="F301" s="342">
        <v>0.76200000000000001</v>
      </c>
      <c r="H301" s="342">
        <v>10264</v>
      </c>
      <c r="I301" s="342">
        <v>0</v>
      </c>
      <c r="O301" s="342">
        <v>188.649</v>
      </c>
      <c r="P301" s="342">
        <v>187.24199999999999</v>
      </c>
      <c r="S301" s="342" t="s">
        <v>297</v>
      </c>
      <c r="T301" s="342">
        <v>0</v>
      </c>
      <c r="U301" s="342" t="s">
        <v>298</v>
      </c>
      <c r="V301" s="342" t="s">
        <v>340</v>
      </c>
      <c r="X301" s="342" t="s">
        <v>340</v>
      </c>
      <c r="Y301" s="342">
        <v>2</v>
      </c>
      <c r="Z301" s="342">
        <v>53.5</v>
      </c>
      <c r="AA301" s="342">
        <v>78.599999999999994</v>
      </c>
      <c r="AB301" s="342">
        <v>25.2</v>
      </c>
      <c r="AC301" s="342">
        <v>1.4059999999999999</v>
      </c>
      <c r="AG301" s="342">
        <v>7006</v>
      </c>
      <c r="AK301" s="342" t="s">
        <v>916</v>
      </c>
      <c r="AL301" s="342" t="s">
        <v>1043</v>
      </c>
      <c r="AM301" s="342" t="s">
        <v>1210</v>
      </c>
      <c r="AN301" s="342">
        <v>5099</v>
      </c>
      <c r="AT301" s="342">
        <v>1</v>
      </c>
      <c r="AU301" s="342">
        <v>0.68287659999999994</v>
      </c>
      <c r="AX301" s="342" t="s">
        <v>1208</v>
      </c>
    </row>
    <row r="302" spans="1:50">
      <c r="A302" s="342" t="s">
        <v>1211</v>
      </c>
      <c r="B302" s="342" t="s">
        <v>955</v>
      </c>
      <c r="C302" s="342">
        <v>71</v>
      </c>
      <c r="D302" s="342" t="s">
        <v>1206</v>
      </c>
      <c r="E302" s="342" t="s">
        <v>197</v>
      </c>
      <c r="F302" s="342">
        <v>0.76200000000000001</v>
      </c>
      <c r="G302" s="342" t="s">
        <v>310</v>
      </c>
      <c r="H302" s="342">
        <v>1286</v>
      </c>
      <c r="I302" s="342">
        <v>6.8129999999999997</v>
      </c>
      <c r="N302" s="342">
        <v>6.1440324999999998</v>
      </c>
      <c r="O302" s="342">
        <v>27.419</v>
      </c>
      <c r="P302" s="342">
        <v>27.213000000000001</v>
      </c>
      <c r="S302" s="342" t="s">
        <v>297</v>
      </c>
      <c r="T302" s="342">
        <v>0</v>
      </c>
      <c r="U302" s="342" t="s">
        <v>298</v>
      </c>
      <c r="V302" s="342" t="s">
        <v>340</v>
      </c>
      <c r="X302" s="342" t="s">
        <v>340</v>
      </c>
      <c r="Y302" s="342">
        <v>3</v>
      </c>
      <c r="Z302" s="342">
        <v>84.9</v>
      </c>
      <c r="AA302" s="342">
        <v>146.6</v>
      </c>
      <c r="AB302" s="342">
        <v>61.6</v>
      </c>
      <c r="AC302" s="342">
        <v>0.20599999999999999</v>
      </c>
      <c r="AG302" s="342">
        <v>884</v>
      </c>
      <c r="AK302" s="342" t="s">
        <v>921</v>
      </c>
      <c r="AL302" s="342" t="s">
        <v>810</v>
      </c>
      <c r="AM302" s="342" t="s">
        <v>1212</v>
      </c>
      <c r="AN302" s="342">
        <v>11450</v>
      </c>
      <c r="AT302" s="342">
        <v>0</v>
      </c>
      <c r="AU302" s="342">
        <v>0.6875291</v>
      </c>
      <c r="AX302" s="342" t="s">
        <v>1208</v>
      </c>
    </row>
    <row r="303" spans="1:50">
      <c r="A303" s="342" t="s">
        <v>1213</v>
      </c>
      <c r="B303" s="342" t="s">
        <v>955</v>
      </c>
      <c r="C303" s="342">
        <v>71</v>
      </c>
      <c r="D303" s="342" t="s">
        <v>1206</v>
      </c>
      <c r="E303" s="342" t="s">
        <v>197</v>
      </c>
      <c r="F303" s="342">
        <v>0.76200000000000001</v>
      </c>
      <c r="G303" s="342" t="s">
        <v>313</v>
      </c>
      <c r="J303" s="342">
        <v>2873</v>
      </c>
      <c r="K303" s="342">
        <v>8.2490000000000006</v>
      </c>
      <c r="N303" s="342">
        <v>34.245453300000001</v>
      </c>
      <c r="O303" s="342">
        <v>81.58</v>
      </c>
      <c r="Q303" s="342">
        <v>80.283000000000001</v>
      </c>
      <c r="S303" s="342" t="s">
        <v>314</v>
      </c>
      <c r="T303" s="342">
        <v>89</v>
      </c>
      <c r="U303" s="342" t="s">
        <v>298</v>
      </c>
      <c r="V303" s="342" t="s">
        <v>340</v>
      </c>
      <c r="X303" s="342" t="s">
        <v>340</v>
      </c>
      <c r="Y303" s="342">
        <v>4</v>
      </c>
      <c r="Z303" s="342">
        <v>210.1</v>
      </c>
      <c r="AA303" s="342">
        <v>296.3</v>
      </c>
      <c r="AB303" s="342">
        <v>86.2</v>
      </c>
      <c r="AD303" s="342">
        <v>0.95899999999999996</v>
      </c>
      <c r="AE303" s="342">
        <v>0.33800000000000002</v>
      </c>
      <c r="AH303" s="342">
        <v>3454</v>
      </c>
      <c r="AI303" s="342">
        <v>4044</v>
      </c>
      <c r="AO303" s="342" t="s">
        <v>732</v>
      </c>
      <c r="AP303" s="342" t="s">
        <v>573</v>
      </c>
      <c r="AQ303" s="342" t="s">
        <v>1214</v>
      </c>
      <c r="AT303" s="342">
        <v>0</v>
      </c>
      <c r="AV303" s="342">
        <v>1.1943026000000001</v>
      </c>
      <c r="AX303" s="342" t="s">
        <v>1208</v>
      </c>
    </row>
    <row r="304" spans="1:50">
      <c r="A304" s="342" t="s">
        <v>1215</v>
      </c>
      <c r="B304" s="342" t="s">
        <v>955</v>
      </c>
      <c r="C304" s="342">
        <v>71</v>
      </c>
      <c r="D304" s="342" t="s">
        <v>1206</v>
      </c>
      <c r="E304" s="342" t="s">
        <v>197</v>
      </c>
      <c r="F304" s="342">
        <v>0.76200000000000001</v>
      </c>
      <c r="J304" s="342">
        <v>6449</v>
      </c>
      <c r="K304" s="342">
        <v>-10.715999999999999</v>
      </c>
      <c r="O304" s="342">
        <v>183.87200000000001</v>
      </c>
      <c r="Q304" s="342">
        <v>180.994</v>
      </c>
      <c r="S304" s="342" t="s">
        <v>314</v>
      </c>
      <c r="T304" s="342">
        <v>89</v>
      </c>
      <c r="U304" s="342" t="s">
        <v>298</v>
      </c>
      <c r="V304" s="342" t="s">
        <v>340</v>
      </c>
      <c r="X304" s="342" t="s">
        <v>340</v>
      </c>
      <c r="Y304" s="342">
        <v>5</v>
      </c>
      <c r="Z304" s="342">
        <v>437.8</v>
      </c>
      <c r="AA304" s="342">
        <v>473</v>
      </c>
      <c r="AB304" s="342">
        <v>35.200000000000003</v>
      </c>
      <c r="AD304" s="342">
        <v>2.1230000000000002</v>
      </c>
      <c r="AE304" s="342">
        <v>0.755</v>
      </c>
      <c r="AH304" s="342">
        <v>7561</v>
      </c>
      <c r="AI304" s="342">
        <v>8964</v>
      </c>
      <c r="AO304" s="342" t="s">
        <v>568</v>
      </c>
      <c r="AP304" s="342" t="s">
        <v>509</v>
      </c>
      <c r="AQ304" s="342" t="s">
        <v>512</v>
      </c>
      <c r="AT304" s="342">
        <v>0</v>
      </c>
      <c r="AV304" s="342">
        <v>1.1729801</v>
      </c>
      <c r="AX304" s="342" t="s">
        <v>1208</v>
      </c>
    </row>
    <row r="305" spans="1:50">
      <c r="A305" s="342" t="s">
        <v>1216</v>
      </c>
      <c r="B305" s="342" t="s">
        <v>955</v>
      </c>
      <c r="C305" s="342">
        <v>71</v>
      </c>
      <c r="D305" s="342" t="s">
        <v>1206</v>
      </c>
      <c r="E305" s="342" t="s">
        <v>197</v>
      </c>
      <c r="F305" s="342">
        <v>0.76200000000000001</v>
      </c>
      <c r="J305" s="342">
        <v>6435</v>
      </c>
      <c r="K305" s="342">
        <v>-11.5</v>
      </c>
      <c r="O305" s="342">
        <v>184.16900000000001</v>
      </c>
      <c r="Q305" s="342">
        <v>181.28899999999999</v>
      </c>
      <c r="S305" s="342" t="s">
        <v>314</v>
      </c>
      <c r="T305" s="342">
        <v>89</v>
      </c>
      <c r="U305" s="342" t="s">
        <v>298</v>
      </c>
      <c r="V305" s="342" t="s">
        <v>340</v>
      </c>
      <c r="X305" s="342" t="s">
        <v>340</v>
      </c>
      <c r="Y305" s="342">
        <v>6</v>
      </c>
      <c r="Z305" s="342">
        <v>488.1</v>
      </c>
      <c r="AA305" s="342">
        <v>523.29999999999995</v>
      </c>
      <c r="AB305" s="342">
        <v>35.200000000000003</v>
      </c>
      <c r="AD305" s="342">
        <v>2.125</v>
      </c>
      <c r="AE305" s="342">
        <v>0.755</v>
      </c>
      <c r="AH305" s="342">
        <v>7540</v>
      </c>
      <c r="AI305" s="342">
        <v>8936</v>
      </c>
      <c r="AO305" s="342" t="s">
        <v>394</v>
      </c>
      <c r="AP305" s="342" t="s">
        <v>395</v>
      </c>
      <c r="AQ305" s="342" t="s">
        <v>1137</v>
      </c>
      <c r="AT305" s="342">
        <v>1</v>
      </c>
      <c r="AV305" s="342">
        <v>1.1720728</v>
      </c>
      <c r="AX305" s="342" t="s">
        <v>1208</v>
      </c>
    </row>
    <row r="306" spans="1:50">
      <c r="A306" s="342" t="s">
        <v>1217</v>
      </c>
      <c r="B306" s="342" t="s">
        <v>955</v>
      </c>
      <c r="C306" s="342">
        <v>72</v>
      </c>
      <c r="D306" s="342" t="s">
        <v>1206</v>
      </c>
      <c r="E306" s="342" t="s">
        <v>197</v>
      </c>
      <c r="F306" s="342">
        <v>0.76200000000000001</v>
      </c>
      <c r="L306" s="342">
        <v>22534</v>
      </c>
      <c r="M306" s="342">
        <v>9.6</v>
      </c>
      <c r="O306" s="342">
        <v>130.91900000000001</v>
      </c>
      <c r="R306" s="342">
        <v>124.669</v>
      </c>
      <c r="S306" s="342" t="s">
        <v>327</v>
      </c>
      <c r="T306" s="342">
        <v>0</v>
      </c>
      <c r="U306" s="342" t="s">
        <v>328</v>
      </c>
      <c r="V306" s="342" t="s">
        <v>329</v>
      </c>
      <c r="X306" s="342" t="s">
        <v>331</v>
      </c>
      <c r="Y306" s="342">
        <v>1</v>
      </c>
      <c r="Z306" s="342">
        <v>29.5</v>
      </c>
      <c r="AA306" s="342">
        <v>83.2</v>
      </c>
      <c r="AB306" s="342">
        <v>53.7</v>
      </c>
      <c r="AF306" s="342">
        <v>6.2510000000000003</v>
      </c>
      <c r="AJ306" s="342">
        <v>4498</v>
      </c>
      <c r="AR306" s="342" t="s">
        <v>1198</v>
      </c>
      <c r="AS306" s="342" t="s">
        <v>1218</v>
      </c>
      <c r="AT306" s="342">
        <v>1</v>
      </c>
      <c r="AW306" s="342">
        <v>5.0137292000000002</v>
      </c>
      <c r="AX306" s="342" t="s">
        <v>1219</v>
      </c>
    </row>
    <row r="307" spans="1:50">
      <c r="A307" s="342" t="s">
        <v>1220</v>
      </c>
      <c r="B307" s="342" t="s">
        <v>955</v>
      </c>
      <c r="C307" s="342">
        <v>72</v>
      </c>
      <c r="D307" s="342" t="s">
        <v>1206</v>
      </c>
      <c r="E307" s="342" t="s">
        <v>197</v>
      </c>
      <c r="F307" s="342">
        <v>0.76200000000000001</v>
      </c>
      <c r="G307" s="342" t="s">
        <v>492</v>
      </c>
      <c r="L307" s="342">
        <v>4887</v>
      </c>
      <c r="M307" s="342">
        <v>4.7190000000000003</v>
      </c>
      <c r="O307" s="342">
        <v>9.0039999999999996</v>
      </c>
      <c r="R307" s="342">
        <v>8.5760000000000005</v>
      </c>
      <c r="S307" s="342" t="s">
        <v>327</v>
      </c>
      <c r="T307" s="342">
        <v>0</v>
      </c>
      <c r="U307" s="342" t="s">
        <v>328</v>
      </c>
      <c r="V307" s="342" t="s">
        <v>329</v>
      </c>
      <c r="X307" s="342" t="s">
        <v>331</v>
      </c>
      <c r="Y307" s="342">
        <v>2</v>
      </c>
      <c r="Z307" s="342">
        <v>234.1</v>
      </c>
      <c r="AA307" s="342">
        <v>266.3</v>
      </c>
      <c r="AB307" s="342">
        <v>32.200000000000003</v>
      </c>
      <c r="AF307" s="342">
        <v>0.42799999999999999</v>
      </c>
      <c r="AJ307" s="342">
        <v>985</v>
      </c>
      <c r="AR307" s="342" t="s">
        <v>966</v>
      </c>
      <c r="AS307" s="342" t="s">
        <v>1221</v>
      </c>
      <c r="AT307" s="342">
        <v>0</v>
      </c>
      <c r="AW307" s="342">
        <v>4.9914915000000004</v>
      </c>
      <c r="AX307" s="342" t="s">
        <v>1219</v>
      </c>
    </row>
    <row r="308" spans="1:50">
      <c r="A308" s="342" t="s">
        <v>1222</v>
      </c>
      <c r="B308" s="342" t="s">
        <v>955</v>
      </c>
      <c r="C308" s="342">
        <v>72</v>
      </c>
      <c r="D308" s="342" t="s">
        <v>1206</v>
      </c>
      <c r="E308" s="342" t="s">
        <v>197</v>
      </c>
      <c r="F308" s="342">
        <v>0.76200000000000001</v>
      </c>
      <c r="L308" s="342">
        <v>22534</v>
      </c>
      <c r="M308" s="342">
        <v>9.9649999999999999</v>
      </c>
      <c r="O308" s="342">
        <v>129.143</v>
      </c>
      <c r="R308" s="342">
        <v>122.976</v>
      </c>
      <c r="S308" s="342" t="s">
        <v>327</v>
      </c>
      <c r="T308" s="342">
        <v>0</v>
      </c>
      <c r="U308" s="342" t="s">
        <v>328</v>
      </c>
      <c r="V308" s="342" t="s">
        <v>329</v>
      </c>
      <c r="X308" s="342" t="s">
        <v>331</v>
      </c>
      <c r="Y308" s="342">
        <v>3</v>
      </c>
      <c r="Z308" s="342">
        <v>412.8</v>
      </c>
      <c r="AA308" s="342">
        <v>465.2</v>
      </c>
      <c r="AB308" s="342">
        <v>52.5</v>
      </c>
      <c r="AF308" s="342">
        <v>6.1680000000000001</v>
      </c>
      <c r="AJ308" s="342">
        <v>4495</v>
      </c>
      <c r="AR308" s="342" t="s">
        <v>894</v>
      </c>
      <c r="AS308" s="342" t="s">
        <v>1223</v>
      </c>
      <c r="AT308" s="342">
        <v>0</v>
      </c>
      <c r="AW308" s="342">
        <v>5.0153911000000004</v>
      </c>
      <c r="AX308" s="342" t="s">
        <v>1219</v>
      </c>
    </row>
    <row r="309" spans="1:50">
      <c r="A309" s="342" t="s">
        <v>1224</v>
      </c>
      <c r="B309" s="342" t="s">
        <v>955</v>
      </c>
      <c r="C309" s="342">
        <v>73</v>
      </c>
      <c r="D309" s="342" t="s">
        <v>1225</v>
      </c>
      <c r="E309" s="342" t="s">
        <v>198</v>
      </c>
      <c r="F309" s="342">
        <v>0.83199999999999996</v>
      </c>
      <c r="H309" s="342">
        <v>10261</v>
      </c>
      <c r="I309" s="342">
        <v>0.44800000000000001</v>
      </c>
      <c r="O309" s="342">
        <v>187.852</v>
      </c>
      <c r="P309" s="342">
        <v>186.45099999999999</v>
      </c>
      <c r="S309" s="342" t="s">
        <v>297</v>
      </c>
      <c r="T309" s="342">
        <v>0</v>
      </c>
      <c r="U309" s="342" t="s">
        <v>298</v>
      </c>
      <c r="V309" s="342" t="s">
        <v>340</v>
      </c>
      <c r="X309" s="342" t="s">
        <v>340</v>
      </c>
      <c r="Y309" s="342">
        <v>1</v>
      </c>
      <c r="Z309" s="342">
        <v>13.2</v>
      </c>
      <c r="AA309" s="342">
        <v>38.4</v>
      </c>
      <c r="AB309" s="342">
        <v>25.2</v>
      </c>
      <c r="AC309" s="342">
        <v>1.401</v>
      </c>
      <c r="AG309" s="342">
        <v>7009</v>
      </c>
      <c r="AK309" s="342" t="s">
        <v>1127</v>
      </c>
      <c r="AL309" s="342" t="s">
        <v>939</v>
      </c>
      <c r="AM309" s="342" t="s">
        <v>1226</v>
      </c>
      <c r="AN309" s="342">
        <v>5242</v>
      </c>
      <c r="AT309" s="342">
        <v>0</v>
      </c>
      <c r="AU309" s="342">
        <v>0.68317629999999996</v>
      </c>
      <c r="AX309" s="342" t="s">
        <v>1227</v>
      </c>
    </row>
    <row r="310" spans="1:50">
      <c r="A310" s="342" t="s">
        <v>1228</v>
      </c>
      <c r="B310" s="342" t="s">
        <v>955</v>
      </c>
      <c r="C310" s="342">
        <v>73</v>
      </c>
      <c r="D310" s="342" t="s">
        <v>1225</v>
      </c>
      <c r="E310" s="342" t="s">
        <v>198</v>
      </c>
      <c r="F310" s="342">
        <v>0.83199999999999996</v>
      </c>
      <c r="H310" s="342">
        <v>10262</v>
      </c>
      <c r="I310" s="342">
        <v>0</v>
      </c>
      <c r="O310" s="342">
        <v>188.602</v>
      </c>
      <c r="P310" s="342">
        <v>187.196</v>
      </c>
      <c r="S310" s="342" t="s">
        <v>297</v>
      </c>
      <c r="T310" s="342">
        <v>0</v>
      </c>
      <c r="U310" s="342" t="s">
        <v>298</v>
      </c>
      <c r="V310" s="342" t="s">
        <v>340</v>
      </c>
      <c r="X310" s="342" t="s">
        <v>340</v>
      </c>
      <c r="Y310" s="342">
        <v>2</v>
      </c>
      <c r="Z310" s="342">
        <v>53.5</v>
      </c>
      <c r="AA310" s="342">
        <v>78.599999999999994</v>
      </c>
      <c r="AB310" s="342">
        <v>25.2</v>
      </c>
      <c r="AC310" s="342">
        <v>1.4059999999999999</v>
      </c>
      <c r="AG310" s="342">
        <v>7003</v>
      </c>
      <c r="AK310" s="342" t="s">
        <v>631</v>
      </c>
      <c r="AL310" s="342" t="s">
        <v>944</v>
      </c>
      <c r="AM310" s="342" t="s">
        <v>1229</v>
      </c>
      <c r="AN310" s="342">
        <v>5101</v>
      </c>
      <c r="AT310" s="342">
        <v>1</v>
      </c>
      <c r="AU310" s="342">
        <v>0.68287050000000005</v>
      </c>
      <c r="AX310" s="342" t="s">
        <v>1227</v>
      </c>
    </row>
    <row r="311" spans="1:50">
      <c r="A311" s="342" t="s">
        <v>1230</v>
      </c>
      <c r="B311" s="342" t="s">
        <v>955</v>
      </c>
      <c r="C311" s="342">
        <v>73</v>
      </c>
      <c r="D311" s="342" t="s">
        <v>1225</v>
      </c>
      <c r="E311" s="342" t="s">
        <v>198</v>
      </c>
      <c r="F311" s="342">
        <v>0.83199999999999996</v>
      </c>
      <c r="G311" s="342" t="s">
        <v>310</v>
      </c>
      <c r="H311" s="342">
        <v>2036</v>
      </c>
      <c r="I311" s="342">
        <v>4.5640000000000001</v>
      </c>
      <c r="N311" s="342">
        <v>8.9439215999999995</v>
      </c>
      <c r="O311" s="342">
        <v>43.58</v>
      </c>
      <c r="P311" s="342">
        <v>43.253999999999998</v>
      </c>
      <c r="S311" s="342" t="s">
        <v>297</v>
      </c>
      <c r="T311" s="342">
        <v>0</v>
      </c>
      <c r="U311" s="342" t="s">
        <v>298</v>
      </c>
      <c r="V311" s="342" t="s">
        <v>340</v>
      </c>
      <c r="X311" s="342" t="s">
        <v>340</v>
      </c>
      <c r="Y311" s="342">
        <v>3</v>
      </c>
      <c r="Z311" s="342">
        <v>84.9</v>
      </c>
      <c r="AA311" s="342">
        <v>150.30000000000001</v>
      </c>
      <c r="AB311" s="342">
        <v>65.400000000000006</v>
      </c>
      <c r="AC311" s="342">
        <v>0.32600000000000001</v>
      </c>
      <c r="AG311" s="342">
        <v>1397</v>
      </c>
      <c r="AK311" s="342" t="s">
        <v>809</v>
      </c>
      <c r="AL311" s="342" t="s">
        <v>810</v>
      </c>
      <c r="AM311" s="342" t="s">
        <v>1231</v>
      </c>
      <c r="AN311" s="342">
        <v>22697</v>
      </c>
      <c r="AT311" s="342">
        <v>0</v>
      </c>
      <c r="AU311" s="342">
        <v>0.68598709999999996</v>
      </c>
      <c r="AX311" s="342" t="s">
        <v>1227</v>
      </c>
    </row>
    <row r="312" spans="1:50">
      <c r="A312" s="342" t="s">
        <v>1232</v>
      </c>
      <c r="B312" s="342" t="s">
        <v>955</v>
      </c>
      <c r="C312" s="342">
        <v>73</v>
      </c>
      <c r="D312" s="342" t="s">
        <v>1225</v>
      </c>
      <c r="E312" s="342" t="s">
        <v>198</v>
      </c>
      <c r="F312" s="342">
        <v>0.83199999999999996</v>
      </c>
      <c r="G312" s="342" t="s">
        <v>313</v>
      </c>
      <c r="J312" s="342">
        <v>6478</v>
      </c>
      <c r="K312" s="342">
        <v>4.2709999999999999</v>
      </c>
      <c r="N312" s="342">
        <v>74.619441800000004</v>
      </c>
      <c r="O312" s="342">
        <v>194.089</v>
      </c>
      <c r="Q312" s="342">
        <v>191.012</v>
      </c>
      <c r="S312" s="342" t="s">
        <v>314</v>
      </c>
      <c r="T312" s="342">
        <v>89</v>
      </c>
      <c r="U312" s="342" t="s">
        <v>298</v>
      </c>
      <c r="V312" s="342" t="s">
        <v>340</v>
      </c>
      <c r="X312" s="342" t="s">
        <v>340</v>
      </c>
      <c r="Y312" s="342">
        <v>4</v>
      </c>
      <c r="Z312" s="342">
        <v>208.2</v>
      </c>
      <c r="AA312" s="342">
        <v>305.10000000000002</v>
      </c>
      <c r="AB312" s="342">
        <v>96.9</v>
      </c>
      <c r="AD312" s="342">
        <v>2.2719999999999998</v>
      </c>
      <c r="AE312" s="342">
        <v>0.80400000000000005</v>
      </c>
      <c r="AH312" s="342">
        <v>7796</v>
      </c>
      <c r="AI312" s="342">
        <v>9108</v>
      </c>
      <c r="AO312" s="342" t="s">
        <v>735</v>
      </c>
      <c r="AP312" s="342" t="s">
        <v>391</v>
      </c>
      <c r="AQ312" s="342" t="s">
        <v>1233</v>
      </c>
      <c r="AT312" s="342">
        <v>0</v>
      </c>
      <c r="AV312" s="342">
        <v>1.1896831000000001</v>
      </c>
      <c r="AX312" s="342" t="s">
        <v>1227</v>
      </c>
    </row>
    <row r="313" spans="1:50">
      <c r="A313" s="342" t="s">
        <v>1234</v>
      </c>
      <c r="B313" s="342" t="s">
        <v>955</v>
      </c>
      <c r="C313" s="342">
        <v>73</v>
      </c>
      <c r="D313" s="342" t="s">
        <v>1225</v>
      </c>
      <c r="E313" s="342" t="s">
        <v>198</v>
      </c>
      <c r="F313" s="342">
        <v>0.83199999999999996</v>
      </c>
      <c r="J313" s="342">
        <v>6459</v>
      </c>
      <c r="K313" s="342">
        <v>-10.901</v>
      </c>
      <c r="O313" s="342">
        <v>184.47300000000001</v>
      </c>
      <c r="Q313" s="342">
        <v>181.58699999999999</v>
      </c>
      <c r="S313" s="342" t="s">
        <v>314</v>
      </c>
      <c r="T313" s="342">
        <v>89</v>
      </c>
      <c r="U313" s="342" t="s">
        <v>298</v>
      </c>
      <c r="V313" s="342" t="s">
        <v>340</v>
      </c>
      <c r="X313" s="342" t="s">
        <v>340</v>
      </c>
      <c r="Y313" s="342">
        <v>5</v>
      </c>
      <c r="Z313" s="342">
        <v>437.8</v>
      </c>
      <c r="AA313" s="342">
        <v>473</v>
      </c>
      <c r="AB313" s="342">
        <v>35.200000000000003</v>
      </c>
      <c r="AD313" s="342">
        <v>2.129</v>
      </c>
      <c r="AE313" s="342">
        <v>0.75700000000000001</v>
      </c>
      <c r="AH313" s="342">
        <v>7570</v>
      </c>
      <c r="AI313" s="342">
        <v>8976</v>
      </c>
      <c r="AO313" s="342" t="s">
        <v>319</v>
      </c>
      <c r="AP313" s="342" t="s">
        <v>544</v>
      </c>
      <c r="AQ313" s="342" t="s">
        <v>1235</v>
      </c>
      <c r="AT313" s="342">
        <v>0</v>
      </c>
      <c r="AV313" s="342">
        <v>1.1725323999999999</v>
      </c>
      <c r="AX313" s="342" t="s">
        <v>1227</v>
      </c>
    </row>
    <row r="314" spans="1:50">
      <c r="A314" s="342" t="s">
        <v>1236</v>
      </c>
      <c r="B314" s="342" t="s">
        <v>955</v>
      </c>
      <c r="C314" s="342">
        <v>73</v>
      </c>
      <c r="D314" s="342" t="s">
        <v>1225</v>
      </c>
      <c r="E314" s="342" t="s">
        <v>198</v>
      </c>
      <c r="F314" s="342">
        <v>0.83199999999999996</v>
      </c>
      <c r="J314" s="342">
        <v>6439</v>
      </c>
      <c r="K314" s="342">
        <v>-11.5</v>
      </c>
      <c r="O314" s="342">
        <v>184.46199999999999</v>
      </c>
      <c r="Q314" s="342">
        <v>181.577</v>
      </c>
      <c r="S314" s="342" t="s">
        <v>314</v>
      </c>
      <c r="T314" s="342">
        <v>89</v>
      </c>
      <c r="U314" s="342" t="s">
        <v>298</v>
      </c>
      <c r="V314" s="342" t="s">
        <v>340</v>
      </c>
      <c r="X314" s="342" t="s">
        <v>340</v>
      </c>
      <c r="Y314" s="342">
        <v>6</v>
      </c>
      <c r="Z314" s="342">
        <v>488.1</v>
      </c>
      <c r="AA314" s="342">
        <v>523.29999999999995</v>
      </c>
      <c r="AB314" s="342">
        <v>35.200000000000003</v>
      </c>
      <c r="AD314" s="342">
        <v>2.1280000000000001</v>
      </c>
      <c r="AE314" s="342">
        <v>0.75700000000000001</v>
      </c>
      <c r="AH314" s="342">
        <v>7544</v>
      </c>
      <c r="AI314" s="342">
        <v>8942</v>
      </c>
      <c r="AO314" s="342" t="s">
        <v>426</v>
      </c>
      <c r="AP314" s="342" t="s">
        <v>320</v>
      </c>
      <c r="AQ314" s="342" t="s">
        <v>1237</v>
      </c>
      <c r="AT314" s="342">
        <v>1</v>
      </c>
      <c r="AV314" s="342">
        <v>1.1718366</v>
      </c>
      <c r="AX314" s="342" t="s">
        <v>1227</v>
      </c>
    </row>
    <row r="315" spans="1:50">
      <c r="A315" s="342" t="s">
        <v>1238</v>
      </c>
      <c r="B315" s="342" t="s">
        <v>955</v>
      </c>
      <c r="C315" s="342">
        <v>74</v>
      </c>
      <c r="D315" s="342" t="s">
        <v>1225</v>
      </c>
      <c r="E315" s="342" t="s">
        <v>198</v>
      </c>
      <c r="F315" s="342">
        <v>0.83199999999999996</v>
      </c>
      <c r="L315" s="342">
        <v>22575</v>
      </c>
      <c r="M315" s="342">
        <v>9.6</v>
      </c>
      <c r="O315" s="342">
        <v>131.167</v>
      </c>
      <c r="R315" s="342">
        <v>124.905</v>
      </c>
      <c r="S315" s="342" t="s">
        <v>327</v>
      </c>
      <c r="T315" s="342">
        <v>0</v>
      </c>
      <c r="U315" s="342" t="s">
        <v>328</v>
      </c>
      <c r="V315" s="342" t="s">
        <v>329</v>
      </c>
      <c r="X315" s="342" t="s">
        <v>331</v>
      </c>
      <c r="Y315" s="342">
        <v>1</v>
      </c>
      <c r="Z315" s="342">
        <v>29.5</v>
      </c>
      <c r="AA315" s="342">
        <v>83.4</v>
      </c>
      <c r="AB315" s="342">
        <v>53.9</v>
      </c>
      <c r="AF315" s="342">
        <v>6.2619999999999996</v>
      </c>
      <c r="AJ315" s="342">
        <v>4505</v>
      </c>
      <c r="AR315" s="342" t="s">
        <v>1239</v>
      </c>
      <c r="AS315" s="342" t="s">
        <v>1240</v>
      </c>
      <c r="AT315" s="342">
        <v>1</v>
      </c>
      <c r="AW315" s="342">
        <v>5.0137821000000002</v>
      </c>
      <c r="AX315" s="342" t="s">
        <v>1241</v>
      </c>
    </row>
    <row r="316" spans="1:50">
      <c r="A316" s="342" t="s">
        <v>1242</v>
      </c>
      <c r="B316" s="342" t="s">
        <v>955</v>
      </c>
      <c r="C316" s="342">
        <v>74</v>
      </c>
      <c r="D316" s="342" t="s">
        <v>1225</v>
      </c>
      <c r="E316" s="342" t="s">
        <v>198</v>
      </c>
      <c r="F316" s="342">
        <v>0.83199999999999996</v>
      </c>
      <c r="G316" s="342" t="s">
        <v>492</v>
      </c>
      <c r="L316" s="342">
        <v>2509</v>
      </c>
      <c r="M316" s="342">
        <v>18.768999999999998</v>
      </c>
      <c r="O316" s="342">
        <v>4.0629999999999997</v>
      </c>
      <c r="R316" s="342">
        <v>3.867</v>
      </c>
      <c r="S316" s="342" t="s">
        <v>327</v>
      </c>
      <c r="T316" s="342">
        <v>0</v>
      </c>
      <c r="U316" s="342" t="s">
        <v>328</v>
      </c>
      <c r="V316" s="342" t="s">
        <v>329</v>
      </c>
      <c r="X316" s="342" t="s">
        <v>331</v>
      </c>
      <c r="Y316" s="342">
        <v>2</v>
      </c>
      <c r="Z316" s="342">
        <v>233.5</v>
      </c>
      <c r="AA316" s="342">
        <v>260</v>
      </c>
      <c r="AB316" s="342">
        <v>26.5</v>
      </c>
      <c r="AF316" s="342">
        <v>0.19600000000000001</v>
      </c>
      <c r="AJ316" s="342">
        <v>499</v>
      </c>
      <c r="AR316" s="342" t="s">
        <v>943</v>
      </c>
      <c r="AS316" s="342" t="s">
        <v>1202</v>
      </c>
      <c r="AT316" s="342">
        <v>0</v>
      </c>
      <c r="AW316" s="342">
        <v>5.0555599999999998</v>
      </c>
      <c r="AX316" s="342" t="s">
        <v>1241</v>
      </c>
    </row>
    <row r="317" spans="1:50">
      <c r="A317" s="342" t="s">
        <v>1243</v>
      </c>
      <c r="B317" s="342" t="s">
        <v>955</v>
      </c>
      <c r="C317" s="342">
        <v>74</v>
      </c>
      <c r="D317" s="342" t="s">
        <v>1225</v>
      </c>
      <c r="E317" s="342" t="s">
        <v>198</v>
      </c>
      <c r="F317" s="342">
        <v>0.83199999999999996</v>
      </c>
      <c r="L317" s="342">
        <v>22406</v>
      </c>
      <c r="M317" s="342">
        <v>10.052</v>
      </c>
      <c r="O317" s="342">
        <v>128.28700000000001</v>
      </c>
      <c r="R317" s="342">
        <v>122.15900000000001</v>
      </c>
      <c r="S317" s="342" t="s">
        <v>327</v>
      </c>
      <c r="T317" s="342">
        <v>0</v>
      </c>
      <c r="U317" s="342" t="s">
        <v>328</v>
      </c>
      <c r="V317" s="342" t="s">
        <v>329</v>
      </c>
      <c r="X317" s="342" t="s">
        <v>331</v>
      </c>
      <c r="Y317" s="342">
        <v>3</v>
      </c>
      <c r="Z317" s="342">
        <v>412.8</v>
      </c>
      <c r="AA317" s="342">
        <v>464.8</v>
      </c>
      <c r="AB317" s="342">
        <v>52</v>
      </c>
      <c r="AF317" s="342">
        <v>6.1269999999999998</v>
      </c>
      <c r="AJ317" s="342">
        <v>4469</v>
      </c>
      <c r="AR317" s="342" t="s">
        <v>917</v>
      </c>
      <c r="AS317" s="342" t="s">
        <v>1244</v>
      </c>
      <c r="AT317" s="342">
        <v>0</v>
      </c>
      <c r="AW317" s="342">
        <v>5.0158398999999996</v>
      </c>
      <c r="AX317" s="342" t="s">
        <v>1241</v>
      </c>
    </row>
    <row r="318" spans="1:50">
      <c r="A318" s="342" t="s">
        <v>1245</v>
      </c>
      <c r="B318" s="342" t="s">
        <v>955</v>
      </c>
      <c r="C318" s="342">
        <v>75</v>
      </c>
      <c r="D318" s="342" t="s">
        <v>157</v>
      </c>
      <c r="E318" s="342" t="s">
        <v>229</v>
      </c>
      <c r="F318" s="342">
        <v>0.79100000000000004</v>
      </c>
      <c r="H318" s="342">
        <v>10282</v>
      </c>
      <c r="I318" s="342">
        <v>0.47</v>
      </c>
      <c r="O318" s="342">
        <v>188.327</v>
      </c>
      <c r="P318" s="342">
        <v>186.922</v>
      </c>
      <c r="S318" s="342" t="s">
        <v>297</v>
      </c>
      <c r="T318" s="342">
        <v>0</v>
      </c>
      <c r="U318" s="342" t="s">
        <v>298</v>
      </c>
      <c r="V318" s="342" t="s">
        <v>340</v>
      </c>
      <c r="X318" s="342" t="s">
        <v>340</v>
      </c>
      <c r="Y318" s="342">
        <v>1</v>
      </c>
      <c r="Z318" s="342">
        <v>13.2</v>
      </c>
      <c r="AA318" s="342">
        <v>38.4</v>
      </c>
      <c r="AB318" s="342">
        <v>25.2</v>
      </c>
      <c r="AC318" s="342">
        <v>1.405</v>
      </c>
      <c r="AG318" s="342">
        <v>7023</v>
      </c>
      <c r="AK318" s="342" t="s">
        <v>1127</v>
      </c>
      <c r="AL318" s="342" t="s">
        <v>1063</v>
      </c>
      <c r="AM318" s="342" t="s">
        <v>1246</v>
      </c>
      <c r="AN318" s="342">
        <v>5248</v>
      </c>
      <c r="AT318" s="342">
        <v>0</v>
      </c>
      <c r="AU318" s="342">
        <v>0.68318619999999997</v>
      </c>
      <c r="AX318" s="342" t="s">
        <v>1247</v>
      </c>
    </row>
    <row r="319" spans="1:50">
      <c r="A319" s="342" t="s">
        <v>1248</v>
      </c>
      <c r="B319" s="342" t="s">
        <v>955</v>
      </c>
      <c r="C319" s="342">
        <v>75</v>
      </c>
      <c r="D319" s="342" t="s">
        <v>157</v>
      </c>
      <c r="E319" s="342" t="s">
        <v>229</v>
      </c>
      <c r="F319" s="342">
        <v>0.79100000000000004</v>
      </c>
      <c r="H319" s="342">
        <v>10305</v>
      </c>
      <c r="I319" s="342">
        <v>0</v>
      </c>
      <c r="O319" s="342">
        <v>189.00700000000001</v>
      </c>
      <c r="P319" s="342">
        <v>187.59800000000001</v>
      </c>
      <c r="S319" s="342" t="s">
        <v>297</v>
      </c>
      <c r="T319" s="342">
        <v>0</v>
      </c>
      <c r="U319" s="342" t="s">
        <v>298</v>
      </c>
      <c r="V319" s="342" t="s">
        <v>340</v>
      </c>
      <c r="X319" s="342" t="s">
        <v>340</v>
      </c>
      <c r="Y319" s="342">
        <v>2</v>
      </c>
      <c r="Z319" s="342">
        <v>53.5</v>
      </c>
      <c r="AA319" s="342">
        <v>78.599999999999994</v>
      </c>
      <c r="AB319" s="342">
        <v>25.2</v>
      </c>
      <c r="AC319" s="342">
        <v>1.409</v>
      </c>
      <c r="AG319" s="342">
        <v>7033</v>
      </c>
      <c r="AK319" s="342" t="s">
        <v>1042</v>
      </c>
      <c r="AL319" s="342" t="s">
        <v>1043</v>
      </c>
      <c r="AM319" s="342" t="s">
        <v>1249</v>
      </c>
      <c r="AN319" s="342">
        <v>5119</v>
      </c>
      <c r="AT319" s="342">
        <v>1</v>
      </c>
      <c r="AU319" s="342">
        <v>0.68286550000000001</v>
      </c>
      <c r="AX319" s="342" t="s">
        <v>1247</v>
      </c>
    </row>
    <row r="320" spans="1:50">
      <c r="A320" s="342" t="s">
        <v>1250</v>
      </c>
      <c r="B320" s="342" t="s">
        <v>955</v>
      </c>
      <c r="C320" s="342">
        <v>75</v>
      </c>
      <c r="D320" s="342" t="s">
        <v>157</v>
      </c>
      <c r="E320" s="342" t="s">
        <v>229</v>
      </c>
      <c r="F320" s="342">
        <v>0.79100000000000004</v>
      </c>
      <c r="G320" s="342" t="s">
        <v>310</v>
      </c>
      <c r="H320" s="342">
        <v>2508</v>
      </c>
      <c r="I320" s="342">
        <v>-1.548</v>
      </c>
      <c r="N320" s="342">
        <v>11.484596700000001</v>
      </c>
      <c r="O320" s="342">
        <v>53.201999999999998</v>
      </c>
      <c r="P320" s="342">
        <v>52.805999999999997</v>
      </c>
      <c r="S320" s="342" t="s">
        <v>297</v>
      </c>
      <c r="T320" s="342">
        <v>0</v>
      </c>
      <c r="U320" s="342" t="s">
        <v>298</v>
      </c>
      <c r="V320" s="342" t="s">
        <v>340</v>
      </c>
      <c r="X320" s="342" t="s">
        <v>340</v>
      </c>
      <c r="Y320" s="342">
        <v>3</v>
      </c>
      <c r="Z320" s="342">
        <v>84.3</v>
      </c>
      <c r="AA320" s="342">
        <v>150.30000000000001</v>
      </c>
      <c r="AB320" s="342">
        <v>66</v>
      </c>
      <c r="AC320" s="342">
        <v>0.39600000000000002</v>
      </c>
      <c r="AG320" s="342">
        <v>1711</v>
      </c>
      <c r="AK320" s="342" t="s">
        <v>1046</v>
      </c>
      <c r="AL320" s="342" t="s">
        <v>868</v>
      </c>
      <c r="AM320" s="342" t="s">
        <v>1251</v>
      </c>
      <c r="AN320" s="342">
        <v>19362</v>
      </c>
      <c r="AT320" s="342">
        <v>0</v>
      </c>
      <c r="AU320" s="342">
        <v>0.68180839999999998</v>
      </c>
      <c r="AX320" s="342" t="s">
        <v>1247</v>
      </c>
    </row>
    <row r="321" spans="1:50">
      <c r="A321" s="342" t="s">
        <v>1252</v>
      </c>
      <c r="B321" s="342" t="s">
        <v>955</v>
      </c>
      <c r="C321" s="342">
        <v>75</v>
      </c>
      <c r="D321" s="342" t="s">
        <v>157</v>
      </c>
      <c r="E321" s="342" t="s">
        <v>229</v>
      </c>
      <c r="F321" s="342">
        <v>0.79100000000000004</v>
      </c>
      <c r="G321" s="342" t="s">
        <v>313</v>
      </c>
      <c r="J321" s="342">
        <v>6026</v>
      </c>
      <c r="K321" s="342">
        <v>9.0269999999999992</v>
      </c>
      <c r="N321" s="342">
        <v>70.968642599999995</v>
      </c>
      <c r="O321" s="342">
        <v>175.49600000000001</v>
      </c>
      <c r="Q321" s="342">
        <v>172.70500000000001</v>
      </c>
      <c r="S321" s="342" t="s">
        <v>314</v>
      </c>
      <c r="T321" s="342">
        <v>89</v>
      </c>
      <c r="U321" s="342" t="s">
        <v>298</v>
      </c>
      <c r="V321" s="342" t="s">
        <v>340</v>
      </c>
      <c r="X321" s="342" t="s">
        <v>340</v>
      </c>
      <c r="Y321" s="342">
        <v>4</v>
      </c>
      <c r="Z321" s="342">
        <v>207.6</v>
      </c>
      <c r="AA321" s="342">
        <v>301.89999999999998</v>
      </c>
      <c r="AB321" s="342">
        <v>94.4</v>
      </c>
      <c r="AD321" s="342">
        <v>2.0640000000000001</v>
      </c>
      <c r="AE321" s="342">
        <v>0.72699999999999998</v>
      </c>
      <c r="AH321" s="342">
        <v>7281</v>
      </c>
      <c r="AI321" s="342">
        <v>8474</v>
      </c>
      <c r="AO321" s="342" t="s">
        <v>390</v>
      </c>
      <c r="AP321" s="342" t="s">
        <v>540</v>
      </c>
      <c r="AQ321" s="342" t="s">
        <v>1253</v>
      </c>
      <c r="AT321" s="342">
        <v>0</v>
      </c>
      <c r="AV321" s="342">
        <v>1.1950080999999999</v>
      </c>
      <c r="AX321" s="342" t="s">
        <v>1247</v>
      </c>
    </row>
    <row r="322" spans="1:50">
      <c r="A322" s="342" t="s">
        <v>1254</v>
      </c>
      <c r="B322" s="342" t="s">
        <v>955</v>
      </c>
      <c r="C322" s="342">
        <v>75</v>
      </c>
      <c r="D322" s="342" t="s">
        <v>157</v>
      </c>
      <c r="E322" s="342" t="s">
        <v>229</v>
      </c>
      <c r="F322" s="342">
        <v>0.79100000000000004</v>
      </c>
      <c r="J322" s="342">
        <v>6433</v>
      </c>
      <c r="K322" s="342">
        <v>-10.884</v>
      </c>
      <c r="O322" s="342">
        <v>183.374</v>
      </c>
      <c r="Q322" s="342">
        <v>180.50399999999999</v>
      </c>
      <c r="S322" s="342" t="s">
        <v>314</v>
      </c>
      <c r="T322" s="342">
        <v>89</v>
      </c>
      <c r="U322" s="342" t="s">
        <v>298</v>
      </c>
      <c r="V322" s="342" t="s">
        <v>340</v>
      </c>
      <c r="X322" s="342" t="s">
        <v>340</v>
      </c>
      <c r="Y322" s="342">
        <v>5</v>
      </c>
      <c r="Z322" s="342">
        <v>437.8</v>
      </c>
      <c r="AA322" s="342">
        <v>473</v>
      </c>
      <c r="AB322" s="342">
        <v>35.200000000000003</v>
      </c>
      <c r="AD322" s="342">
        <v>2.117</v>
      </c>
      <c r="AE322" s="342">
        <v>0.753</v>
      </c>
      <c r="AH322" s="342">
        <v>7540</v>
      </c>
      <c r="AI322" s="342">
        <v>8939</v>
      </c>
      <c r="AO322" s="342" t="s">
        <v>426</v>
      </c>
      <c r="AP322" s="342" t="s">
        <v>387</v>
      </c>
      <c r="AQ322" s="342" t="s">
        <v>1158</v>
      </c>
      <c r="AT322" s="342">
        <v>0</v>
      </c>
      <c r="AV322" s="342">
        <v>1.1726228000000001</v>
      </c>
      <c r="AX322" s="342" t="s">
        <v>1247</v>
      </c>
    </row>
    <row r="323" spans="1:50">
      <c r="A323" s="342" t="s">
        <v>1255</v>
      </c>
      <c r="B323" s="342" t="s">
        <v>955</v>
      </c>
      <c r="C323" s="342">
        <v>75</v>
      </c>
      <c r="D323" s="342" t="s">
        <v>157</v>
      </c>
      <c r="E323" s="342" t="s">
        <v>229</v>
      </c>
      <c r="F323" s="342">
        <v>0.79100000000000004</v>
      </c>
      <c r="J323" s="342">
        <v>6433</v>
      </c>
      <c r="K323" s="342">
        <v>-11.5</v>
      </c>
      <c r="O323" s="342">
        <v>183.64</v>
      </c>
      <c r="Q323" s="342">
        <v>180.768</v>
      </c>
      <c r="S323" s="342" t="s">
        <v>314</v>
      </c>
      <c r="T323" s="342">
        <v>89</v>
      </c>
      <c r="U323" s="342" t="s">
        <v>298</v>
      </c>
      <c r="V323" s="342" t="s">
        <v>340</v>
      </c>
      <c r="X323" s="342" t="s">
        <v>340</v>
      </c>
      <c r="Y323" s="342">
        <v>6</v>
      </c>
      <c r="Z323" s="342">
        <v>488.1</v>
      </c>
      <c r="AA323" s="342">
        <v>523.29999999999995</v>
      </c>
      <c r="AB323" s="342">
        <v>35.200000000000003</v>
      </c>
      <c r="AD323" s="342">
        <v>2.1179999999999999</v>
      </c>
      <c r="AE323" s="342">
        <v>0.753</v>
      </c>
      <c r="AH323" s="342">
        <v>7538</v>
      </c>
      <c r="AI323" s="342">
        <v>8934</v>
      </c>
      <c r="AO323" s="342" t="s">
        <v>386</v>
      </c>
      <c r="AP323" s="342" t="s">
        <v>573</v>
      </c>
      <c r="AQ323" s="342" t="s">
        <v>1256</v>
      </c>
      <c r="AT323" s="342">
        <v>1</v>
      </c>
      <c r="AV323" s="342">
        <v>1.1719084</v>
      </c>
      <c r="AX323" s="342" t="s">
        <v>1247</v>
      </c>
    </row>
    <row r="324" spans="1:50">
      <c r="A324" s="342" t="s">
        <v>1257</v>
      </c>
      <c r="B324" s="342" t="s">
        <v>955</v>
      </c>
      <c r="C324" s="342">
        <v>76</v>
      </c>
      <c r="D324" s="342" t="s">
        <v>157</v>
      </c>
      <c r="E324" s="342" t="s">
        <v>229</v>
      </c>
      <c r="F324" s="342">
        <v>0.79100000000000004</v>
      </c>
      <c r="L324" s="342">
        <v>22560</v>
      </c>
      <c r="M324" s="342">
        <v>9.6</v>
      </c>
      <c r="O324" s="342">
        <v>130.87</v>
      </c>
      <c r="R324" s="342">
        <v>124.62</v>
      </c>
      <c r="S324" s="342" t="s">
        <v>327</v>
      </c>
      <c r="T324" s="342">
        <v>0</v>
      </c>
      <c r="U324" s="342" t="s">
        <v>328</v>
      </c>
      <c r="V324" s="342" t="s">
        <v>329</v>
      </c>
      <c r="X324" s="342" t="s">
        <v>331</v>
      </c>
      <c r="Y324" s="342">
        <v>1</v>
      </c>
      <c r="Z324" s="342">
        <v>29.7</v>
      </c>
      <c r="AA324" s="342">
        <v>82.8</v>
      </c>
      <c r="AB324" s="342">
        <v>53.1</v>
      </c>
      <c r="AF324" s="342">
        <v>6.25</v>
      </c>
      <c r="AJ324" s="342">
        <v>4501</v>
      </c>
      <c r="AR324" s="342" t="s">
        <v>1258</v>
      </c>
      <c r="AS324" s="342" t="s">
        <v>1259</v>
      </c>
      <c r="AT324" s="342">
        <v>1</v>
      </c>
      <c r="AW324" s="342">
        <v>5.0151808999999998</v>
      </c>
      <c r="AX324" s="342" t="s">
        <v>1260</v>
      </c>
    </row>
    <row r="325" spans="1:50">
      <c r="A325" s="342" t="s">
        <v>1261</v>
      </c>
      <c r="B325" s="342" t="s">
        <v>955</v>
      </c>
      <c r="C325" s="342">
        <v>76</v>
      </c>
      <c r="D325" s="342" t="s">
        <v>157</v>
      </c>
      <c r="E325" s="342" t="s">
        <v>229</v>
      </c>
      <c r="F325" s="342">
        <v>0.79100000000000004</v>
      </c>
      <c r="L325" s="342">
        <v>22350</v>
      </c>
      <c r="M325" s="342">
        <v>9.74</v>
      </c>
      <c r="O325" s="342">
        <v>127.55500000000001</v>
      </c>
      <c r="R325" s="342">
        <v>121.46299999999999</v>
      </c>
      <c r="S325" s="342" t="s">
        <v>327</v>
      </c>
      <c r="T325" s="342">
        <v>0</v>
      </c>
      <c r="U325" s="342" t="s">
        <v>328</v>
      </c>
      <c r="V325" s="342" t="s">
        <v>329</v>
      </c>
      <c r="X325" s="342" t="s">
        <v>331</v>
      </c>
      <c r="Y325" s="342">
        <v>2</v>
      </c>
      <c r="Z325" s="342">
        <v>412.8</v>
      </c>
      <c r="AA325" s="342">
        <v>464.8</v>
      </c>
      <c r="AB325" s="342">
        <v>52</v>
      </c>
      <c r="AF325" s="342">
        <v>6.0919999999999996</v>
      </c>
      <c r="AJ325" s="342">
        <v>4458</v>
      </c>
      <c r="AR325" s="342" t="s">
        <v>1262</v>
      </c>
      <c r="AS325" s="342" t="s">
        <v>1263</v>
      </c>
      <c r="AT325" s="342">
        <v>0</v>
      </c>
      <c r="AW325" s="342">
        <v>5.0158179000000001</v>
      </c>
      <c r="AX325" s="342" t="s">
        <v>1260</v>
      </c>
    </row>
    <row r="326" spans="1:50">
      <c r="A326" s="342" t="s">
        <v>1264</v>
      </c>
      <c r="B326" s="342" t="s">
        <v>955</v>
      </c>
      <c r="C326" s="342">
        <v>77</v>
      </c>
      <c r="D326" s="342" t="s">
        <v>158</v>
      </c>
      <c r="E326" s="342" t="s">
        <v>229</v>
      </c>
      <c r="F326" s="342">
        <v>0.76100000000000001</v>
      </c>
      <c r="H326" s="342">
        <v>10263</v>
      </c>
      <c r="I326" s="342">
        <v>0.47099999999999997</v>
      </c>
      <c r="O326" s="342">
        <v>188.131</v>
      </c>
      <c r="P326" s="342">
        <v>186.727</v>
      </c>
      <c r="S326" s="342" t="s">
        <v>297</v>
      </c>
      <c r="T326" s="342">
        <v>0</v>
      </c>
      <c r="U326" s="342" t="s">
        <v>298</v>
      </c>
      <c r="V326" s="342" t="s">
        <v>299</v>
      </c>
      <c r="X326" s="342" t="s">
        <v>299</v>
      </c>
      <c r="Y326" s="342">
        <v>1</v>
      </c>
      <c r="Z326" s="342">
        <v>13.2</v>
      </c>
      <c r="AA326" s="342">
        <v>38.4</v>
      </c>
      <c r="AB326" s="342">
        <v>25.2</v>
      </c>
      <c r="AC326" s="342">
        <v>1.403</v>
      </c>
      <c r="AG326" s="342">
        <v>7011</v>
      </c>
      <c r="AK326" s="342" t="s">
        <v>1127</v>
      </c>
      <c r="AL326" s="342" t="s">
        <v>1063</v>
      </c>
      <c r="AM326" s="342" t="s">
        <v>1265</v>
      </c>
      <c r="AN326" s="342">
        <v>5200</v>
      </c>
      <c r="AT326" s="342">
        <v>0</v>
      </c>
      <c r="AU326" s="342">
        <v>0.68327689999999996</v>
      </c>
      <c r="AX326" s="342" t="s">
        <v>1266</v>
      </c>
    </row>
    <row r="327" spans="1:50">
      <c r="A327" s="342" t="s">
        <v>1267</v>
      </c>
      <c r="B327" s="342" t="s">
        <v>955</v>
      </c>
      <c r="C327" s="342">
        <v>77</v>
      </c>
      <c r="D327" s="342" t="s">
        <v>158</v>
      </c>
      <c r="E327" s="342" t="s">
        <v>229</v>
      </c>
      <c r="F327" s="342">
        <v>0.76100000000000001</v>
      </c>
      <c r="H327" s="342">
        <v>10282</v>
      </c>
      <c r="I327" s="342">
        <v>0</v>
      </c>
      <c r="O327" s="342">
        <v>188.601</v>
      </c>
      <c r="P327" s="342">
        <v>187.19399999999999</v>
      </c>
      <c r="S327" s="342" t="s">
        <v>297</v>
      </c>
      <c r="T327" s="342">
        <v>0</v>
      </c>
      <c r="U327" s="342" t="s">
        <v>298</v>
      </c>
      <c r="V327" s="342" t="s">
        <v>299</v>
      </c>
      <c r="X327" s="342" t="s">
        <v>299</v>
      </c>
      <c r="Y327" s="342">
        <v>2</v>
      </c>
      <c r="Z327" s="342">
        <v>53.5</v>
      </c>
      <c r="AA327" s="342">
        <v>78.599999999999994</v>
      </c>
      <c r="AB327" s="342">
        <v>25.2</v>
      </c>
      <c r="AC327" s="342">
        <v>1.4059999999999999</v>
      </c>
      <c r="AG327" s="342">
        <v>7018</v>
      </c>
      <c r="AK327" s="342" t="s">
        <v>1042</v>
      </c>
      <c r="AL327" s="342" t="s">
        <v>917</v>
      </c>
      <c r="AM327" s="342" t="s">
        <v>1268</v>
      </c>
      <c r="AN327" s="342">
        <v>5070</v>
      </c>
      <c r="AT327" s="342">
        <v>1</v>
      </c>
      <c r="AU327" s="342">
        <v>0.68295539999999999</v>
      </c>
      <c r="AX327" s="342" t="s">
        <v>1266</v>
      </c>
    </row>
    <row r="328" spans="1:50">
      <c r="A328" s="342" t="s">
        <v>1269</v>
      </c>
      <c r="B328" s="342" t="s">
        <v>955</v>
      </c>
      <c r="C328" s="342">
        <v>77</v>
      </c>
      <c r="D328" s="342" t="s">
        <v>158</v>
      </c>
      <c r="E328" s="342" t="s">
        <v>229</v>
      </c>
      <c r="F328" s="342">
        <v>0.76100000000000001</v>
      </c>
      <c r="G328" s="342" t="s">
        <v>310</v>
      </c>
      <c r="H328" s="342">
        <v>2406</v>
      </c>
      <c r="I328" s="342">
        <v>-1.599</v>
      </c>
      <c r="N328" s="342">
        <v>11.527959299999999</v>
      </c>
      <c r="O328" s="342">
        <v>51.378</v>
      </c>
      <c r="P328" s="342">
        <v>50.994999999999997</v>
      </c>
      <c r="S328" s="342" t="s">
        <v>297</v>
      </c>
      <c r="T328" s="342">
        <v>0</v>
      </c>
      <c r="U328" s="342" t="s">
        <v>298</v>
      </c>
      <c r="V328" s="342" t="s">
        <v>299</v>
      </c>
      <c r="X328" s="342" t="s">
        <v>299</v>
      </c>
      <c r="Y328" s="342">
        <v>3</v>
      </c>
      <c r="Z328" s="342">
        <v>84.3</v>
      </c>
      <c r="AA328" s="342">
        <v>150.30000000000001</v>
      </c>
      <c r="AB328" s="342">
        <v>66</v>
      </c>
      <c r="AC328" s="342">
        <v>0.38200000000000001</v>
      </c>
      <c r="AG328" s="342">
        <v>1640</v>
      </c>
      <c r="AK328" s="342" t="s">
        <v>1046</v>
      </c>
      <c r="AL328" s="342" t="s">
        <v>868</v>
      </c>
      <c r="AM328" s="342" t="s">
        <v>1270</v>
      </c>
      <c r="AN328" s="342">
        <v>23712</v>
      </c>
      <c r="AT328" s="342">
        <v>0</v>
      </c>
      <c r="AU328" s="342">
        <v>0.68186360000000001</v>
      </c>
      <c r="AX328" s="342" t="s">
        <v>1266</v>
      </c>
    </row>
    <row r="329" spans="1:50">
      <c r="A329" s="342" t="s">
        <v>1271</v>
      </c>
      <c r="B329" s="342" t="s">
        <v>955</v>
      </c>
      <c r="C329" s="342">
        <v>77</v>
      </c>
      <c r="D329" s="342" t="s">
        <v>158</v>
      </c>
      <c r="E329" s="342" t="s">
        <v>229</v>
      </c>
      <c r="F329" s="342">
        <v>0.76100000000000001</v>
      </c>
      <c r="G329" s="342" t="s">
        <v>313</v>
      </c>
      <c r="J329" s="342">
        <v>5780</v>
      </c>
      <c r="K329" s="342">
        <v>8.9870000000000001</v>
      </c>
      <c r="N329" s="342">
        <v>71.686221200000006</v>
      </c>
      <c r="O329" s="342">
        <v>170.547</v>
      </c>
      <c r="Q329" s="342">
        <v>167.83500000000001</v>
      </c>
      <c r="S329" s="342" t="s">
        <v>314</v>
      </c>
      <c r="T329" s="342">
        <v>89</v>
      </c>
      <c r="U329" s="342" t="s">
        <v>298</v>
      </c>
      <c r="V329" s="342" t="s">
        <v>299</v>
      </c>
      <c r="X329" s="342" t="s">
        <v>299</v>
      </c>
      <c r="Y329" s="342">
        <v>4</v>
      </c>
      <c r="Z329" s="342">
        <v>208.2</v>
      </c>
      <c r="AA329" s="342">
        <v>303.2</v>
      </c>
      <c r="AB329" s="342">
        <v>95</v>
      </c>
      <c r="AD329" s="342">
        <v>2.0059999999999998</v>
      </c>
      <c r="AE329" s="342">
        <v>0.70699999999999996</v>
      </c>
      <c r="AH329" s="342">
        <v>6991</v>
      </c>
      <c r="AI329" s="342">
        <v>8128</v>
      </c>
      <c r="AO329" s="342" t="s">
        <v>848</v>
      </c>
      <c r="AP329" s="342" t="s">
        <v>324</v>
      </c>
      <c r="AQ329" s="342" t="s">
        <v>1272</v>
      </c>
      <c r="AT329" s="342">
        <v>0</v>
      </c>
      <c r="AV329" s="342">
        <v>1.1950048</v>
      </c>
      <c r="AX329" s="342" t="s">
        <v>1266</v>
      </c>
    </row>
    <row r="330" spans="1:50">
      <c r="A330" s="342" t="s">
        <v>1273</v>
      </c>
      <c r="B330" s="342" t="s">
        <v>955</v>
      </c>
      <c r="C330" s="342">
        <v>77</v>
      </c>
      <c r="D330" s="342" t="s">
        <v>158</v>
      </c>
      <c r="E330" s="342" t="s">
        <v>229</v>
      </c>
      <c r="F330" s="342">
        <v>0.76100000000000001</v>
      </c>
      <c r="J330" s="342">
        <v>6441</v>
      </c>
      <c r="K330" s="342">
        <v>-10.885</v>
      </c>
      <c r="O330" s="342">
        <v>183.79499999999999</v>
      </c>
      <c r="Q330" s="342">
        <v>180.91800000000001</v>
      </c>
      <c r="S330" s="342" t="s">
        <v>314</v>
      </c>
      <c r="T330" s="342">
        <v>89</v>
      </c>
      <c r="U330" s="342" t="s">
        <v>298</v>
      </c>
      <c r="V330" s="342" t="s">
        <v>299</v>
      </c>
      <c r="X330" s="342" t="s">
        <v>299</v>
      </c>
      <c r="Y330" s="342">
        <v>5</v>
      </c>
      <c r="Z330" s="342">
        <v>437.8</v>
      </c>
      <c r="AA330" s="342">
        <v>473</v>
      </c>
      <c r="AB330" s="342">
        <v>35.200000000000003</v>
      </c>
      <c r="AD330" s="342">
        <v>2.1219999999999999</v>
      </c>
      <c r="AE330" s="342">
        <v>0.754</v>
      </c>
      <c r="AH330" s="342">
        <v>7550</v>
      </c>
      <c r="AI330" s="342">
        <v>8950</v>
      </c>
      <c r="AO330" s="342" t="s">
        <v>426</v>
      </c>
      <c r="AP330" s="342" t="s">
        <v>573</v>
      </c>
      <c r="AQ330" s="342" t="s">
        <v>1003</v>
      </c>
      <c r="AT330" s="342">
        <v>0</v>
      </c>
      <c r="AV330" s="342">
        <v>1.1726695</v>
      </c>
      <c r="AX330" s="342" t="s">
        <v>1266</v>
      </c>
    </row>
    <row r="331" spans="1:50">
      <c r="A331" s="342" t="s">
        <v>1274</v>
      </c>
      <c r="B331" s="342" t="s">
        <v>955</v>
      </c>
      <c r="C331" s="342">
        <v>77</v>
      </c>
      <c r="D331" s="342" t="s">
        <v>158</v>
      </c>
      <c r="E331" s="342" t="s">
        <v>229</v>
      </c>
      <c r="F331" s="342">
        <v>0.76100000000000001</v>
      </c>
      <c r="J331" s="342">
        <v>6440</v>
      </c>
      <c r="K331" s="342">
        <v>-11.5</v>
      </c>
      <c r="O331" s="342">
        <v>184.08500000000001</v>
      </c>
      <c r="Q331" s="342">
        <v>181.20599999999999</v>
      </c>
      <c r="S331" s="342" t="s">
        <v>314</v>
      </c>
      <c r="T331" s="342">
        <v>89</v>
      </c>
      <c r="U331" s="342" t="s">
        <v>298</v>
      </c>
      <c r="V331" s="342" t="s">
        <v>299</v>
      </c>
      <c r="X331" s="342" t="s">
        <v>299</v>
      </c>
      <c r="Y331" s="342">
        <v>6</v>
      </c>
      <c r="Z331" s="342">
        <v>488.1</v>
      </c>
      <c r="AA331" s="342">
        <v>523.29999999999995</v>
      </c>
      <c r="AB331" s="342">
        <v>35.200000000000003</v>
      </c>
      <c r="AD331" s="342">
        <v>2.1240000000000001</v>
      </c>
      <c r="AE331" s="342">
        <v>0.755</v>
      </c>
      <c r="AH331" s="342">
        <v>7546</v>
      </c>
      <c r="AI331" s="342">
        <v>8943</v>
      </c>
      <c r="AO331" s="342" t="s">
        <v>386</v>
      </c>
      <c r="AP331" s="342" t="s">
        <v>573</v>
      </c>
      <c r="AQ331" s="342" t="s">
        <v>1256</v>
      </c>
      <c r="AT331" s="342">
        <v>1</v>
      </c>
      <c r="AV331" s="342">
        <v>1.1719554999999999</v>
      </c>
      <c r="AX331" s="342" t="s">
        <v>1266</v>
      </c>
    </row>
    <row r="332" spans="1:50">
      <c r="A332" s="342" t="s">
        <v>1275</v>
      </c>
      <c r="B332" s="342" t="s">
        <v>955</v>
      </c>
      <c r="C332" s="342">
        <v>78</v>
      </c>
      <c r="D332" s="342" t="s">
        <v>158</v>
      </c>
      <c r="E332" s="342" t="s">
        <v>229</v>
      </c>
      <c r="F332" s="342">
        <v>0.76100000000000001</v>
      </c>
      <c r="L332" s="342">
        <v>22569</v>
      </c>
      <c r="M332" s="342">
        <v>9.6</v>
      </c>
      <c r="O332" s="342">
        <v>131.06399999999999</v>
      </c>
      <c r="R332" s="342">
        <v>124.80500000000001</v>
      </c>
      <c r="S332" s="342" t="s">
        <v>327</v>
      </c>
      <c r="T332" s="342">
        <v>0</v>
      </c>
      <c r="U332" s="342" t="s">
        <v>328</v>
      </c>
      <c r="V332" s="342" t="s">
        <v>329</v>
      </c>
      <c r="X332" s="342" t="s">
        <v>331</v>
      </c>
      <c r="Y332" s="342">
        <v>1</v>
      </c>
      <c r="Z332" s="342">
        <v>29.5</v>
      </c>
      <c r="AA332" s="342">
        <v>83</v>
      </c>
      <c r="AB332" s="342">
        <v>53.5</v>
      </c>
      <c r="AF332" s="342">
        <v>6.258</v>
      </c>
      <c r="AJ332" s="342">
        <v>4504</v>
      </c>
      <c r="AR332" s="342" t="s">
        <v>1118</v>
      </c>
      <c r="AS332" s="342" t="s">
        <v>1276</v>
      </c>
      <c r="AT332" s="342">
        <v>1</v>
      </c>
      <c r="AW332" s="342">
        <v>5.0142204000000001</v>
      </c>
      <c r="AX332" s="342" t="s">
        <v>1277</v>
      </c>
    </row>
    <row r="333" spans="1:50">
      <c r="A333" s="342" t="s">
        <v>1278</v>
      </c>
      <c r="B333" s="342" t="s">
        <v>955</v>
      </c>
      <c r="C333" s="342">
        <v>78</v>
      </c>
      <c r="D333" s="342" t="s">
        <v>158</v>
      </c>
      <c r="E333" s="342" t="s">
        <v>229</v>
      </c>
      <c r="F333" s="342">
        <v>0.76100000000000001</v>
      </c>
      <c r="L333" s="342">
        <v>22406</v>
      </c>
      <c r="M333" s="342">
        <v>9.9760000000000009</v>
      </c>
      <c r="O333" s="342">
        <v>127.914</v>
      </c>
      <c r="R333" s="342">
        <v>121.804</v>
      </c>
      <c r="S333" s="342" t="s">
        <v>327</v>
      </c>
      <c r="T333" s="342">
        <v>0</v>
      </c>
      <c r="U333" s="342" t="s">
        <v>328</v>
      </c>
      <c r="V333" s="342" t="s">
        <v>329</v>
      </c>
      <c r="X333" s="342" t="s">
        <v>331</v>
      </c>
      <c r="Y333" s="342">
        <v>2</v>
      </c>
      <c r="Z333" s="342">
        <v>412.8</v>
      </c>
      <c r="AA333" s="342">
        <v>465</v>
      </c>
      <c r="AB333" s="342">
        <v>52.3</v>
      </c>
      <c r="AF333" s="342">
        <v>6.11</v>
      </c>
      <c r="AJ333" s="342">
        <v>4469</v>
      </c>
      <c r="AR333" s="342" t="s">
        <v>1279</v>
      </c>
      <c r="AS333" s="342" t="s">
        <v>1280</v>
      </c>
      <c r="AT333" s="342">
        <v>0</v>
      </c>
      <c r="AW333" s="342">
        <v>5.0159316</v>
      </c>
      <c r="AX333" s="342" t="s">
        <v>1277</v>
      </c>
    </row>
    <row r="334" spans="1:50">
      <c r="A334" s="342" t="s">
        <v>1281</v>
      </c>
      <c r="B334" s="342" t="s">
        <v>955</v>
      </c>
      <c r="C334" s="342">
        <v>79</v>
      </c>
      <c r="D334" s="342" t="s">
        <v>161</v>
      </c>
      <c r="E334" s="342" t="s">
        <v>230</v>
      </c>
      <c r="F334" s="342">
        <v>0.81399999999999995</v>
      </c>
      <c r="H334" s="342">
        <v>10262</v>
      </c>
      <c r="I334" s="342">
        <v>0.44700000000000001</v>
      </c>
      <c r="O334" s="342">
        <v>187.577</v>
      </c>
      <c r="P334" s="342">
        <v>186.178</v>
      </c>
      <c r="S334" s="342" t="s">
        <v>297</v>
      </c>
      <c r="T334" s="342">
        <v>0</v>
      </c>
      <c r="U334" s="342" t="s">
        <v>298</v>
      </c>
      <c r="V334" s="342" t="s">
        <v>340</v>
      </c>
      <c r="X334" s="342" t="s">
        <v>340</v>
      </c>
      <c r="Y334" s="342">
        <v>1</v>
      </c>
      <c r="Z334" s="342">
        <v>13.2</v>
      </c>
      <c r="AA334" s="342">
        <v>38.4</v>
      </c>
      <c r="AB334" s="342">
        <v>25.2</v>
      </c>
      <c r="AC334" s="342">
        <v>1.399</v>
      </c>
      <c r="AG334" s="342">
        <v>7009</v>
      </c>
      <c r="AK334" s="342" t="s">
        <v>1079</v>
      </c>
      <c r="AL334" s="342" t="s">
        <v>939</v>
      </c>
      <c r="AM334" s="342" t="s">
        <v>1282</v>
      </c>
      <c r="AN334" s="342">
        <v>5208</v>
      </c>
      <c r="AT334" s="342">
        <v>0</v>
      </c>
      <c r="AU334" s="342">
        <v>0.68315599999999999</v>
      </c>
      <c r="AX334" s="342" t="s">
        <v>1283</v>
      </c>
    </row>
    <row r="335" spans="1:50">
      <c r="A335" s="342" t="s">
        <v>1284</v>
      </c>
      <c r="B335" s="342" t="s">
        <v>955</v>
      </c>
      <c r="C335" s="342">
        <v>79</v>
      </c>
      <c r="D335" s="342" t="s">
        <v>161</v>
      </c>
      <c r="E335" s="342" t="s">
        <v>230</v>
      </c>
      <c r="F335" s="342">
        <v>0.81399999999999995</v>
      </c>
      <c r="H335" s="342">
        <v>10259</v>
      </c>
      <c r="I335" s="342">
        <v>0</v>
      </c>
      <c r="O335" s="342">
        <v>188.42</v>
      </c>
      <c r="P335" s="342">
        <v>187.01499999999999</v>
      </c>
      <c r="S335" s="342" t="s">
        <v>297</v>
      </c>
      <c r="T335" s="342">
        <v>0</v>
      </c>
      <c r="U335" s="342" t="s">
        <v>298</v>
      </c>
      <c r="V335" s="342" t="s">
        <v>340</v>
      </c>
      <c r="X335" s="342" t="s">
        <v>340</v>
      </c>
      <c r="Y335" s="342">
        <v>2</v>
      </c>
      <c r="Z335" s="342">
        <v>53.5</v>
      </c>
      <c r="AA335" s="342">
        <v>78.599999999999994</v>
      </c>
      <c r="AB335" s="342">
        <v>25.2</v>
      </c>
      <c r="AC335" s="342">
        <v>1.405</v>
      </c>
      <c r="AG335" s="342">
        <v>7002</v>
      </c>
      <c r="AK335" s="342" t="s">
        <v>631</v>
      </c>
      <c r="AL335" s="342" t="s">
        <v>944</v>
      </c>
      <c r="AM335" s="342" t="s">
        <v>1285</v>
      </c>
      <c r="AN335" s="342">
        <v>5070</v>
      </c>
      <c r="AT335" s="342">
        <v>1</v>
      </c>
      <c r="AU335" s="342">
        <v>0.68285099999999999</v>
      </c>
      <c r="AX335" s="342" t="s">
        <v>1283</v>
      </c>
    </row>
    <row r="336" spans="1:50">
      <c r="A336" s="342" t="s">
        <v>1286</v>
      </c>
      <c r="B336" s="342" t="s">
        <v>955</v>
      </c>
      <c r="C336" s="342">
        <v>79</v>
      </c>
      <c r="D336" s="342" t="s">
        <v>161</v>
      </c>
      <c r="E336" s="342" t="s">
        <v>230</v>
      </c>
      <c r="F336" s="342">
        <v>0.81399999999999995</v>
      </c>
      <c r="G336" s="342" t="s">
        <v>310</v>
      </c>
      <c r="H336" s="342">
        <v>2802</v>
      </c>
      <c r="I336" s="342">
        <v>29.271999999999998</v>
      </c>
      <c r="N336" s="342">
        <v>12.5881291</v>
      </c>
      <c r="O336" s="342">
        <v>60.01</v>
      </c>
      <c r="P336" s="342">
        <v>59.548999999999999</v>
      </c>
      <c r="S336" s="342" t="s">
        <v>297</v>
      </c>
      <c r="T336" s="342">
        <v>0</v>
      </c>
      <c r="U336" s="342" t="s">
        <v>298</v>
      </c>
      <c r="V336" s="342" t="s">
        <v>340</v>
      </c>
      <c r="X336" s="342" t="s">
        <v>340</v>
      </c>
      <c r="Y336" s="342">
        <v>3</v>
      </c>
      <c r="Z336" s="342">
        <v>84.3</v>
      </c>
      <c r="AA336" s="342">
        <v>152.19999999999999</v>
      </c>
      <c r="AB336" s="342">
        <v>67.900000000000006</v>
      </c>
      <c r="AC336" s="342">
        <v>0.46</v>
      </c>
      <c r="AG336" s="342">
        <v>1970</v>
      </c>
      <c r="AK336" s="342" t="s">
        <v>921</v>
      </c>
      <c r="AL336" s="342" t="s">
        <v>810</v>
      </c>
      <c r="AM336" s="342" t="s">
        <v>1287</v>
      </c>
      <c r="AN336" s="342">
        <v>23364</v>
      </c>
      <c r="AT336" s="342">
        <v>0</v>
      </c>
      <c r="AU336" s="342">
        <v>0.7028394</v>
      </c>
      <c r="AX336" s="342" t="s">
        <v>1283</v>
      </c>
    </row>
    <row r="337" spans="1:50">
      <c r="A337" s="342" t="s">
        <v>1288</v>
      </c>
      <c r="B337" s="342" t="s">
        <v>955</v>
      </c>
      <c r="C337" s="342">
        <v>79</v>
      </c>
      <c r="D337" s="342" t="s">
        <v>161</v>
      </c>
      <c r="E337" s="342" t="s">
        <v>230</v>
      </c>
      <c r="F337" s="342">
        <v>0.81399999999999995</v>
      </c>
      <c r="G337" s="342" t="s">
        <v>313</v>
      </c>
      <c r="J337" s="342">
        <v>6552</v>
      </c>
      <c r="K337" s="342">
        <v>63.072000000000003</v>
      </c>
      <c r="N337" s="342">
        <v>77.903083899999999</v>
      </c>
      <c r="O337" s="342">
        <v>198.24600000000001</v>
      </c>
      <c r="Q337" s="342">
        <v>194.97800000000001</v>
      </c>
      <c r="S337" s="342" t="s">
        <v>314</v>
      </c>
      <c r="T337" s="342">
        <v>89</v>
      </c>
      <c r="U337" s="342" t="s">
        <v>298</v>
      </c>
      <c r="V337" s="342" t="s">
        <v>340</v>
      </c>
      <c r="X337" s="342" t="s">
        <v>340</v>
      </c>
      <c r="Y337" s="342">
        <v>4</v>
      </c>
      <c r="Z337" s="342">
        <v>208.2</v>
      </c>
      <c r="AA337" s="342">
        <v>305.10000000000002</v>
      </c>
      <c r="AB337" s="342">
        <v>96.9</v>
      </c>
      <c r="AD337" s="342">
        <v>2.4460000000000002</v>
      </c>
      <c r="AE337" s="342">
        <v>0.82099999999999995</v>
      </c>
      <c r="AH337" s="342">
        <v>8329</v>
      </c>
      <c r="AI337" s="342">
        <v>9216</v>
      </c>
      <c r="AO337" s="342" t="s">
        <v>394</v>
      </c>
      <c r="AP337" s="342" t="s">
        <v>762</v>
      </c>
      <c r="AQ337" s="342" t="s">
        <v>1289</v>
      </c>
      <c r="AT337" s="342">
        <v>0</v>
      </c>
      <c r="AV337" s="342">
        <v>1.2546292999999999</v>
      </c>
      <c r="AX337" s="342" t="s">
        <v>1283</v>
      </c>
    </row>
    <row r="338" spans="1:50">
      <c r="A338" s="342" t="s">
        <v>1290</v>
      </c>
      <c r="B338" s="342" t="s">
        <v>955</v>
      </c>
      <c r="C338" s="342">
        <v>79</v>
      </c>
      <c r="D338" s="342" t="s">
        <v>161</v>
      </c>
      <c r="E338" s="342" t="s">
        <v>230</v>
      </c>
      <c r="F338" s="342">
        <v>0.81399999999999995</v>
      </c>
      <c r="J338" s="342">
        <v>6476</v>
      </c>
      <c r="K338" s="342">
        <v>-10.935</v>
      </c>
      <c r="O338" s="342">
        <v>184.32300000000001</v>
      </c>
      <c r="Q338" s="342">
        <v>181.44</v>
      </c>
      <c r="S338" s="342" t="s">
        <v>314</v>
      </c>
      <c r="T338" s="342">
        <v>89</v>
      </c>
      <c r="U338" s="342" t="s">
        <v>298</v>
      </c>
      <c r="V338" s="342" t="s">
        <v>340</v>
      </c>
      <c r="X338" s="342" t="s">
        <v>340</v>
      </c>
      <c r="Y338" s="342">
        <v>5</v>
      </c>
      <c r="Z338" s="342">
        <v>437.8</v>
      </c>
      <c r="AA338" s="342">
        <v>473</v>
      </c>
      <c r="AB338" s="342">
        <v>35.200000000000003</v>
      </c>
      <c r="AD338" s="342">
        <v>2.1269999999999998</v>
      </c>
      <c r="AE338" s="342">
        <v>0.75700000000000001</v>
      </c>
      <c r="AH338" s="342">
        <v>7590</v>
      </c>
      <c r="AI338" s="342">
        <v>8997</v>
      </c>
      <c r="AO338" s="342" t="s">
        <v>319</v>
      </c>
      <c r="AP338" s="342" t="s">
        <v>423</v>
      </c>
      <c r="AQ338" s="342" t="s">
        <v>1291</v>
      </c>
      <c r="AT338" s="342">
        <v>0</v>
      </c>
      <c r="AV338" s="342">
        <v>1.1725099999999999</v>
      </c>
      <c r="AX338" s="342" t="s">
        <v>1283</v>
      </c>
    </row>
    <row r="339" spans="1:50">
      <c r="A339" s="342" t="s">
        <v>1292</v>
      </c>
      <c r="B339" s="342" t="s">
        <v>955</v>
      </c>
      <c r="C339" s="342">
        <v>79</v>
      </c>
      <c r="D339" s="342" t="s">
        <v>161</v>
      </c>
      <c r="E339" s="342" t="s">
        <v>230</v>
      </c>
      <c r="F339" s="342">
        <v>0.81399999999999995</v>
      </c>
      <c r="J339" s="342">
        <v>6467</v>
      </c>
      <c r="K339" s="342">
        <v>-11.5</v>
      </c>
      <c r="O339" s="342">
        <v>184.74</v>
      </c>
      <c r="Q339" s="342">
        <v>181.851</v>
      </c>
      <c r="S339" s="342" t="s">
        <v>314</v>
      </c>
      <c r="T339" s="342">
        <v>89</v>
      </c>
      <c r="U339" s="342" t="s">
        <v>298</v>
      </c>
      <c r="V339" s="342" t="s">
        <v>340</v>
      </c>
      <c r="X339" s="342" t="s">
        <v>340</v>
      </c>
      <c r="Y339" s="342">
        <v>6</v>
      </c>
      <c r="Z339" s="342">
        <v>488.1</v>
      </c>
      <c r="AA339" s="342">
        <v>523.29999999999995</v>
      </c>
      <c r="AB339" s="342">
        <v>35.200000000000003</v>
      </c>
      <c r="AD339" s="342">
        <v>2.1309999999999998</v>
      </c>
      <c r="AE339" s="342">
        <v>0.75800000000000001</v>
      </c>
      <c r="AH339" s="342">
        <v>7577</v>
      </c>
      <c r="AI339" s="342">
        <v>8980</v>
      </c>
      <c r="AO339" s="342" t="s">
        <v>426</v>
      </c>
      <c r="AP339" s="342" t="s">
        <v>544</v>
      </c>
      <c r="AQ339" s="342" t="s">
        <v>1293</v>
      </c>
      <c r="AT339" s="342">
        <v>1</v>
      </c>
      <c r="AV339" s="342">
        <v>1.1718538999999999</v>
      </c>
      <c r="AX339" s="342" t="s">
        <v>1283</v>
      </c>
    </row>
    <row r="340" spans="1:50">
      <c r="A340" s="342" t="s">
        <v>1294</v>
      </c>
      <c r="B340" s="342" t="s">
        <v>955</v>
      </c>
      <c r="C340" s="342">
        <v>80</v>
      </c>
      <c r="D340" s="342" t="s">
        <v>161</v>
      </c>
      <c r="E340" s="342" t="s">
        <v>230</v>
      </c>
      <c r="F340" s="342">
        <v>0.81399999999999995</v>
      </c>
      <c r="L340" s="342">
        <v>22629</v>
      </c>
      <c r="M340" s="342">
        <v>9.6</v>
      </c>
      <c r="O340" s="342">
        <v>131.66800000000001</v>
      </c>
      <c r="R340" s="342">
        <v>125.378</v>
      </c>
      <c r="S340" s="342" t="s">
        <v>327</v>
      </c>
      <c r="T340" s="342">
        <v>0</v>
      </c>
      <c r="U340" s="342" t="s">
        <v>328</v>
      </c>
      <c r="V340" s="342" t="s">
        <v>681</v>
      </c>
      <c r="X340" s="342" t="s">
        <v>682</v>
      </c>
      <c r="Y340" s="342">
        <v>1</v>
      </c>
      <c r="Z340" s="342">
        <v>29.5</v>
      </c>
      <c r="AA340" s="342">
        <v>83.2</v>
      </c>
      <c r="AB340" s="342">
        <v>53.7</v>
      </c>
      <c r="AF340" s="342">
        <v>6.2889999999999997</v>
      </c>
      <c r="AJ340" s="342">
        <v>4514</v>
      </c>
      <c r="AR340" s="342" t="s">
        <v>1141</v>
      </c>
      <c r="AS340" s="342" t="s">
        <v>1180</v>
      </c>
      <c r="AT340" s="342">
        <v>1</v>
      </c>
      <c r="AW340" s="342">
        <v>5.0160736999999997</v>
      </c>
      <c r="AX340" s="342" t="s">
        <v>1295</v>
      </c>
    </row>
    <row r="341" spans="1:50">
      <c r="A341" s="342" t="s">
        <v>1296</v>
      </c>
      <c r="B341" s="342" t="s">
        <v>955</v>
      </c>
      <c r="C341" s="342">
        <v>80</v>
      </c>
      <c r="D341" s="342" t="s">
        <v>161</v>
      </c>
      <c r="E341" s="342" t="s">
        <v>230</v>
      </c>
      <c r="F341" s="342">
        <v>0.81399999999999995</v>
      </c>
      <c r="L341" s="342">
        <v>22424</v>
      </c>
      <c r="M341" s="342">
        <v>9.9390000000000001</v>
      </c>
      <c r="O341" s="342">
        <v>128.173</v>
      </c>
      <c r="R341" s="342">
        <v>122.04900000000001</v>
      </c>
      <c r="S341" s="342" t="s">
        <v>327</v>
      </c>
      <c r="T341" s="342">
        <v>0</v>
      </c>
      <c r="U341" s="342" t="s">
        <v>328</v>
      </c>
      <c r="V341" s="342" t="s">
        <v>681</v>
      </c>
      <c r="X341" s="342" t="s">
        <v>682</v>
      </c>
      <c r="Y341" s="342">
        <v>2</v>
      </c>
      <c r="Z341" s="342">
        <v>412.8</v>
      </c>
      <c r="AA341" s="342">
        <v>464.8</v>
      </c>
      <c r="AB341" s="342">
        <v>52</v>
      </c>
      <c r="AF341" s="342">
        <v>6.1239999999999997</v>
      </c>
      <c r="AJ341" s="342">
        <v>4472</v>
      </c>
      <c r="AR341" s="342" t="s">
        <v>1279</v>
      </c>
      <c r="AS341" s="342" t="s">
        <v>1297</v>
      </c>
      <c r="AT341" s="342">
        <v>0</v>
      </c>
      <c r="AW341" s="342">
        <v>5.0176176000000003</v>
      </c>
      <c r="AX341" s="342" t="s">
        <v>1295</v>
      </c>
    </row>
    <row r="342" spans="1:50">
      <c r="A342" s="342" t="s">
        <v>1298</v>
      </c>
      <c r="B342" s="342" t="s">
        <v>955</v>
      </c>
      <c r="C342" s="342">
        <v>81</v>
      </c>
      <c r="D342" s="342" t="s">
        <v>162</v>
      </c>
      <c r="E342" s="342" t="s">
        <v>230</v>
      </c>
      <c r="F342" s="342">
        <v>0.78400000000000003</v>
      </c>
      <c r="H342" s="342">
        <v>10234</v>
      </c>
      <c r="I342" s="342">
        <v>0.441</v>
      </c>
      <c r="O342" s="342">
        <v>187.197</v>
      </c>
      <c r="P342" s="342">
        <v>185.80099999999999</v>
      </c>
      <c r="S342" s="342" t="s">
        <v>297</v>
      </c>
      <c r="T342" s="342">
        <v>0</v>
      </c>
      <c r="U342" s="342" t="s">
        <v>298</v>
      </c>
      <c r="V342" s="342" t="s">
        <v>299</v>
      </c>
      <c r="X342" s="342" t="s">
        <v>299</v>
      </c>
      <c r="Y342" s="342">
        <v>1</v>
      </c>
      <c r="Z342" s="342">
        <v>13.2</v>
      </c>
      <c r="AA342" s="342">
        <v>38.4</v>
      </c>
      <c r="AB342" s="342">
        <v>25.2</v>
      </c>
      <c r="AC342" s="342">
        <v>1.397</v>
      </c>
      <c r="AG342" s="342">
        <v>6992</v>
      </c>
      <c r="AK342" s="342" t="s">
        <v>1009</v>
      </c>
      <c r="AL342" s="342" t="s">
        <v>1035</v>
      </c>
      <c r="AM342" s="342" t="s">
        <v>1299</v>
      </c>
      <c r="AN342" s="342">
        <v>5204</v>
      </c>
      <c r="AT342" s="342">
        <v>0</v>
      </c>
      <c r="AU342" s="342">
        <v>0.68330279999999999</v>
      </c>
      <c r="AX342" s="342" t="s">
        <v>1300</v>
      </c>
    </row>
    <row r="343" spans="1:50">
      <c r="A343" s="342" t="s">
        <v>1301</v>
      </c>
      <c r="B343" s="342" t="s">
        <v>955</v>
      </c>
      <c r="C343" s="342">
        <v>81</v>
      </c>
      <c r="D343" s="342" t="s">
        <v>162</v>
      </c>
      <c r="E343" s="342" t="s">
        <v>230</v>
      </c>
      <c r="F343" s="342">
        <v>0.78400000000000003</v>
      </c>
      <c r="H343" s="342">
        <v>10257</v>
      </c>
      <c r="I343" s="342">
        <v>0</v>
      </c>
      <c r="O343" s="342">
        <v>187.833</v>
      </c>
      <c r="P343" s="342">
        <v>186.43199999999999</v>
      </c>
      <c r="S343" s="342" t="s">
        <v>297</v>
      </c>
      <c r="T343" s="342">
        <v>0</v>
      </c>
      <c r="U343" s="342" t="s">
        <v>298</v>
      </c>
      <c r="V343" s="342" t="s">
        <v>299</v>
      </c>
      <c r="X343" s="342" t="s">
        <v>299</v>
      </c>
      <c r="Y343" s="342">
        <v>2</v>
      </c>
      <c r="Z343" s="342">
        <v>53.5</v>
      </c>
      <c r="AA343" s="342">
        <v>78.599999999999994</v>
      </c>
      <c r="AB343" s="342">
        <v>25.2</v>
      </c>
      <c r="AC343" s="342">
        <v>1.401</v>
      </c>
      <c r="AG343" s="342">
        <v>7002</v>
      </c>
      <c r="AK343" s="342" t="s">
        <v>1302</v>
      </c>
      <c r="AL343" s="342" t="s">
        <v>967</v>
      </c>
      <c r="AM343" s="342" t="s">
        <v>1303</v>
      </c>
      <c r="AN343" s="342">
        <v>5069</v>
      </c>
      <c r="AT343" s="342">
        <v>1</v>
      </c>
      <c r="AU343" s="342">
        <v>0.68300179999999999</v>
      </c>
      <c r="AX343" s="342" t="s">
        <v>1300</v>
      </c>
    </row>
    <row r="344" spans="1:50">
      <c r="A344" s="342" t="s">
        <v>1304</v>
      </c>
      <c r="B344" s="342" t="s">
        <v>955</v>
      </c>
      <c r="C344" s="342">
        <v>81</v>
      </c>
      <c r="D344" s="342" t="s">
        <v>162</v>
      </c>
      <c r="E344" s="342" t="s">
        <v>230</v>
      </c>
      <c r="F344" s="342">
        <v>0.78400000000000003</v>
      </c>
      <c r="G344" s="342" t="s">
        <v>310</v>
      </c>
      <c r="H344" s="342">
        <v>2688</v>
      </c>
      <c r="I344" s="342">
        <v>29.212</v>
      </c>
      <c r="N344" s="342">
        <v>12.608052499999999</v>
      </c>
      <c r="O344" s="342">
        <v>57.89</v>
      </c>
      <c r="P344" s="342">
        <v>57.445</v>
      </c>
      <c r="S344" s="342" t="s">
        <v>297</v>
      </c>
      <c r="T344" s="342">
        <v>0</v>
      </c>
      <c r="U344" s="342" t="s">
        <v>298</v>
      </c>
      <c r="V344" s="342" t="s">
        <v>299</v>
      </c>
      <c r="X344" s="342" t="s">
        <v>299</v>
      </c>
      <c r="Y344" s="342">
        <v>3</v>
      </c>
      <c r="Z344" s="342">
        <v>84.3</v>
      </c>
      <c r="AA344" s="342">
        <v>151.6</v>
      </c>
      <c r="AB344" s="342">
        <v>67.3</v>
      </c>
      <c r="AC344" s="342">
        <v>0.44400000000000001</v>
      </c>
      <c r="AG344" s="342">
        <v>1891</v>
      </c>
      <c r="AK344" s="342" t="s">
        <v>1305</v>
      </c>
      <c r="AL344" s="342" t="s">
        <v>810</v>
      </c>
      <c r="AM344" s="342" t="s">
        <v>1306</v>
      </c>
      <c r="AN344" s="342">
        <v>25756</v>
      </c>
      <c r="AT344" s="342">
        <v>0</v>
      </c>
      <c r="AU344" s="342">
        <v>0.70295390000000002</v>
      </c>
      <c r="AX344" s="342" t="s">
        <v>1300</v>
      </c>
    </row>
    <row r="345" spans="1:50">
      <c r="A345" s="342" t="s">
        <v>1307</v>
      </c>
      <c r="B345" s="342" t="s">
        <v>955</v>
      </c>
      <c r="C345" s="342">
        <v>81</v>
      </c>
      <c r="D345" s="342" t="s">
        <v>162</v>
      </c>
      <c r="E345" s="342" t="s">
        <v>230</v>
      </c>
      <c r="F345" s="342">
        <v>0.78400000000000003</v>
      </c>
      <c r="G345" s="342" t="s">
        <v>313</v>
      </c>
      <c r="J345" s="342">
        <v>6408</v>
      </c>
      <c r="K345" s="342">
        <v>63.091000000000001</v>
      </c>
      <c r="N345" s="342">
        <v>78.313492800000006</v>
      </c>
      <c r="O345" s="342">
        <v>191.94499999999999</v>
      </c>
      <c r="Q345" s="342">
        <v>188.78200000000001</v>
      </c>
      <c r="S345" s="342" t="s">
        <v>314</v>
      </c>
      <c r="T345" s="342">
        <v>89</v>
      </c>
      <c r="U345" s="342" t="s">
        <v>298</v>
      </c>
      <c r="V345" s="342" t="s">
        <v>299</v>
      </c>
      <c r="X345" s="342" t="s">
        <v>299</v>
      </c>
      <c r="Y345" s="342">
        <v>4</v>
      </c>
      <c r="Z345" s="342">
        <v>208.2</v>
      </c>
      <c r="AA345" s="342">
        <v>305.10000000000002</v>
      </c>
      <c r="AB345" s="342">
        <v>96.9</v>
      </c>
      <c r="AD345" s="342">
        <v>2.3690000000000002</v>
      </c>
      <c r="AE345" s="342">
        <v>0.79500000000000004</v>
      </c>
      <c r="AH345" s="342">
        <v>8146</v>
      </c>
      <c r="AI345" s="342">
        <v>9015</v>
      </c>
      <c r="AO345" s="342" t="s">
        <v>394</v>
      </c>
      <c r="AP345" s="342" t="s">
        <v>762</v>
      </c>
      <c r="AQ345" s="342" t="s">
        <v>1308</v>
      </c>
      <c r="AT345" s="342">
        <v>0</v>
      </c>
      <c r="AV345" s="342">
        <v>1.2546865</v>
      </c>
      <c r="AX345" s="342" t="s">
        <v>1300</v>
      </c>
    </row>
    <row r="346" spans="1:50">
      <c r="A346" s="342" t="s">
        <v>1309</v>
      </c>
      <c r="B346" s="342" t="s">
        <v>955</v>
      </c>
      <c r="C346" s="342">
        <v>81</v>
      </c>
      <c r="D346" s="342" t="s">
        <v>162</v>
      </c>
      <c r="E346" s="342" t="s">
        <v>230</v>
      </c>
      <c r="F346" s="342">
        <v>0.78400000000000003</v>
      </c>
      <c r="J346" s="342">
        <v>6486</v>
      </c>
      <c r="K346" s="342">
        <v>-10.925000000000001</v>
      </c>
      <c r="O346" s="342">
        <v>184.73</v>
      </c>
      <c r="Q346" s="342">
        <v>181.84</v>
      </c>
      <c r="S346" s="342" t="s">
        <v>314</v>
      </c>
      <c r="T346" s="342">
        <v>89</v>
      </c>
      <c r="U346" s="342" t="s">
        <v>298</v>
      </c>
      <c r="V346" s="342" t="s">
        <v>299</v>
      </c>
      <c r="X346" s="342" t="s">
        <v>299</v>
      </c>
      <c r="Y346" s="342">
        <v>5</v>
      </c>
      <c r="Z346" s="342">
        <v>437.8</v>
      </c>
      <c r="AA346" s="342">
        <v>473</v>
      </c>
      <c r="AB346" s="342">
        <v>35.200000000000003</v>
      </c>
      <c r="AD346" s="342">
        <v>2.1320000000000001</v>
      </c>
      <c r="AE346" s="342">
        <v>0.75800000000000001</v>
      </c>
      <c r="AH346" s="342">
        <v>7602</v>
      </c>
      <c r="AI346" s="342">
        <v>9012</v>
      </c>
      <c r="AO346" s="342" t="s">
        <v>543</v>
      </c>
      <c r="AP346" s="342" t="s">
        <v>423</v>
      </c>
      <c r="AQ346" s="342" t="s">
        <v>1310</v>
      </c>
      <c r="AT346" s="342">
        <v>0</v>
      </c>
      <c r="AV346" s="342">
        <v>1.1725572</v>
      </c>
      <c r="AX346" s="342" t="s">
        <v>1300</v>
      </c>
    </row>
    <row r="347" spans="1:50">
      <c r="A347" s="342" t="s">
        <v>1311</v>
      </c>
      <c r="B347" s="342" t="s">
        <v>955</v>
      </c>
      <c r="C347" s="342">
        <v>81</v>
      </c>
      <c r="D347" s="342" t="s">
        <v>162</v>
      </c>
      <c r="E347" s="342" t="s">
        <v>230</v>
      </c>
      <c r="F347" s="342">
        <v>0.78400000000000003</v>
      </c>
      <c r="J347" s="342">
        <v>6482</v>
      </c>
      <c r="K347" s="342">
        <v>-11.5</v>
      </c>
      <c r="O347" s="342">
        <v>185.16</v>
      </c>
      <c r="Q347" s="342">
        <v>182.26499999999999</v>
      </c>
      <c r="S347" s="342" t="s">
        <v>314</v>
      </c>
      <c r="T347" s="342">
        <v>89</v>
      </c>
      <c r="U347" s="342" t="s">
        <v>298</v>
      </c>
      <c r="V347" s="342" t="s">
        <v>299</v>
      </c>
      <c r="X347" s="342" t="s">
        <v>299</v>
      </c>
      <c r="Y347" s="342">
        <v>6</v>
      </c>
      <c r="Z347" s="342">
        <v>488.1</v>
      </c>
      <c r="AA347" s="342">
        <v>523.29999999999995</v>
      </c>
      <c r="AB347" s="342">
        <v>35.200000000000003</v>
      </c>
      <c r="AD347" s="342">
        <v>2.1360000000000001</v>
      </c>
      <c r="AE347" s="342">
        <v>0.75900000000000001</v>
      </c>
      <c r="AH347" s="342">
        <v>7594</v>
      </c>
      <c r="AI347" s="342">
        <v>9000</v>
      </c>
      <c r="AO347" s="342" t="s">
        <v>323</v>
      </c>
      <c r="AP347" s="342" t="s">
        <v>320</v>
      </c>
      <c r="AQ347" s="342" t="s">
        <v>1312</v>
      </c>
      <c r="AT347" s="342">
        <v>1</v>
      </c>
      <c r="AV347" s="342">
        <v>1.1718888999999999</v>
      </c>
      <c r="AX347" s="342" t="s">
        <v>1300</v>
      </c>
    </row>
    <row r="348" spans="1:50">
      <c r="A348" s="342" t="s">
        <v>1313</v>
      </c>
      <c r="B348" s="342" t="s">
        <v>955</v>
      </c>
      <c r="C348" s="342">
        <v>82</v>
      </c>
      <c r="D348" s="342" t="s">
        <v>162</v>
      </c>
      <c r="E348" s="342" t="s">
        <v>230</v>
      </c>
      <c r="F348" s="342">
        <v>0.78400000000000003</v>
      </c>
      <c r="L348" s="342">
        <v>22639</v>
      </c>
      <c r="M348" s="342">
        <v>9.6</v>
      </c>
      <c r="O348" s="342">
        <v>131.89400000000001</v>
      </c>
      <c r="R348" s="342">
        <v>125.596</v>
      </c>
      <c r="S348" s="342" t="s">
        <v>327</v>
      </c>
      <c r="T348" s="342">
        <v>0</v>
      </c>
      <c r="U348" s="342" t="s">
        <v>328</v>
      </c>
      <c r="V348" s="342" t="s">
        <v>329</v>
      </c>
      <c r="X348" s="342" t="s">
        <v>331</v>
      </c>
      <c r="Y348" s="342">
        <v>1</v>
      </c>
      <c r="Z348" s="342">
        <v>29.5</v>
      </c>
      <c r="AA348" s="342">
        <v>83.2</v>
      </c>
      <c r="AB348" s="342">
        <v>53.7</v>
      </c>
      <c r="AF348" s="342">
        <v>6.298</v>
      </c>
      <c r="AJ348" s="342">
        <v>4517</v>
      </c>
      <c r="AR348" s="342" t="s">
        <v>1141</v>
      </c>
      <c r="AS348" s="342" t="s">
        <v>1314</v>
      </c>
      <c r="AT348" s="342">
        <v>1</v>
      </c>
      <c r="AW348" s="342">
        <v>5.0145147000000003</v>
      </c>
      <c r="AX348" s="342" t="s">
        <v>1315</v>
      </c>
    </row>
    <row r="349" spans="1:50">
      <c r="A349" s="342" t="s">
        <v>1316</v>
      </c>
      <c r="B349" s="342" t="s">
        <v>955</v>
      </c>
      <c r="C349" s="342">
        <v>82</v>
      </c>
      <c r="D349" s="342" t="s">
        <v>162</v>
      </c>
      <c r="E349" s="342" t="s">
        <v>230</v>
      </c>
      <c r="F349" s="342">
        <v>0.78400000000000003</v>
      </c>
      <c r="L349" s="342">
        <v>22423</v>
      </c>
      <c r="M349" s="342">
        <v>9.9480000000000004</v>
      </c>
      <c r="O349" s="342">
        <v>128.161</v>
      </c>
      <c r="R349" s="342">
        <v>122.039</v>
      </c>
      <c r="S349" s="342" t="s">
        <v>327</v>
      </c>
      <c r="T349" s="342">
        <v>0</v>
      </c>
      <c r="U349" s="342" t="s">
        <v>328</v>
      </c>
      <c r="V349" s="342" t="s">
        <v>329</v>
      </c>
      <c r="X349" s="342" t="s">
        <v>331</v>
      </c>
      <c r="Y349" s="342">
        <v>2</v>
      </c>
      <c r="Z349" s="342">
        <v>412.8</v>
      </c>
      <c r="AA349" s="342">
        <v>464.8</v>
      </c>
      <c r="AB349" s="342">
        <v>52</v>
      </c>
      <c r="AF349" s="342">
        <v>6.1219999999999999</v>
      </c>
      <c r="AJ349" s="342">
        <v>4472</v>
      </c>
      <c r="AR349" s="342" t="s">
        <v>1279</v>
      </c>
      <c r="AS349" s="342" t="s">
        <v>1317</v>
      </c>
      <c r="AT349" s="342">
        <v>0</v>
      </c>
      <c r="AW349" s="342">
        <v>5.0161021999999997</v>
      </c>
      <c r="AX349" s="342" t="s">
        <v>1315</v>
      </c>
    </row>
    <row r="350" spans="1:50">
      <c r="A350" s="342" t="s">
        <v>1318</v>
      </c>
      <c r="B350" s="342" t="s">
        <v>955</v>
      </c>
      <c r="C350" s="342">
        <v>83</v>
      </c>
      <c r="D350" s="342" t="s">
        <v>165</v>
      </c>
      <c r="E350" s="342" t="s">
        <v>25</v>
      </c>
      <c r="F350" s="342">
        <v>1.0589999999999999</v>
      </c>
      <c r="H350" s="342">
        <v>10251</v>
      </c>
      <c r="I350" s="342">
        <v>0.46</v>
      </c>
      <c r="O350" s="342">
        <v>187.67699999999999</v>
      </c>
      <c r="P350" s="342">
        <v>186.27799999999999</v>
      </c>
      <c r="S350" s="342" t="s">
        <v>297</v>
      </c>
      <c r="T350" s="342">
        <v>0</v>
      </c>
      <c r="U350" s="342" t="s">
        <v>298</v>
      </c>
      <c r="V350" s="342" t="s">
        <v>340</v>
      </c>
      <c r="X350" s="342" t="s">
        <v>340</v>
      </c>
      <c r="Y350" s="342">
        <v>1</v>
      </c>
      <c r="Z350" s="342">
        <v>13.2</v>
      </c>
      <c r="AA350" s="342">
        <v>38.4</v>
      </c>
      <c r="AB350" s="342">
        <v>25.2</v>
      </c>
      <c r="AC350" s="342">
        <v>1.4</v>
      </c>
      <c r="AG350" s="342">
        <v>7001</v>
      </c>
      <c r="AK350" s="342" t="s">
        <v>1079</v>
      </c>
      <c r="AL350" s="342" t="s">
        <v>939</v>
      </c>
      <c r="AM350" s="342" t="s">
        <v>1319</v>
      </c>
      <c r="AN350" s="342">
        <v>5212</v>
      </c>
      <c r="AT350" s="342">
        <v>0</v>
      </c>
      <c r="AU350" s="342">
        <v>0.6831779</v>
      </c>
      <c r="AX350" s="342" t="s">
        <v>1320</v>
      </c>
    </row>
    <row r="351" spans="1:50">
      <c r="A351" s="342" t="s">
        <v>1321</v>
      </c>
      <c r="B351" s="342" t="s">
        <v>955</v>
      </c>
      <c r="C351" s="342">
        <v>83</v>
      </c>
      <c r="D351" s="342" t="s">
        <v>165</v>
      </c>
      <c r="E351" s="342" t="s">
        <v>25</v>
      </c>
      <c r="F351" s="342">
        <v>1.0589999999999999</v>
      </c>
      <c r="H351" s="342">
        <v>10264</v>
      </c>
      <c r="I351" s="342">
        <v>0</v>
      </c>
      <c r="O351" s="342">
        <v>188.505</v>
      </c>
      <c r="P351" s="342">
        <v>187.09899999999999</v>
      </c>
      <c r="S351" s="342" t="s">
        <v>297</v>
      </c>
      <c r="T351" s="342">
        <v>0</v>
      </c>
      <c r="U351" s="342" t="s">
        <v>298</v>
      </c>
      <c r="V351" s="342" t="s">
        <v>340</v>
      </c>
      <c r="X351" s="342" t="s">
        <v>340</v>
      </c>
      <c r="Y351" s="342">
        <v>2</v>
      </c>
      <c r="Z351" s="342">
        <v>53.5</v>
      </c>
      <c r="AA351" s="342">
        <v>78.599999999999994</v>
      </c>
      <c r="AB351" s="342">
        <v>25.2</v>
      </c>
      <c r="AC351" s="342">
        <v>1.405</v>
      </c>
      <c r="AG351" s="342">
        <v>7007</v>
      </c>
      <c r="AK351" s="342" t="s">
        <v>631</v>
      </c>
      <c r="AL351" s="342" t="s">
        <v>944</v>
      </c>
      <c r="AM351" s="342" t="s">
        <v>1229</v>
      </c>
      <c r="AN351" s="342">
        <v>5082</v>
      </c>
      <c r="AT351" s="342">
        <v>1</v>
      </c>
      <c r="AU351" s="342">
        <v>0.68286349999999996</v>
      </c>
      <c r="AX351" s="342" t="s">
        <v>1320</v>
      </c>
    </row>
    <row r="352" spans="1:50">
      <c r="A352" s="342" t="s">
        <v>1322</v>
      </c>
      <c r="B352" s="342" t="s">
        <v>955</v>
      </c>
      <c r="C352" s="342">
        <v>83</v>
      </c>
      <c r="D352" s="342" t="s">
        <v>165</v>
      </c>
      <c r="E352" s="342" t="s">
        <v>25</v>
      </c>
      <c r="F352" s="342">
        <v>1.0589999999999999</v>
      </c>
      <c r="G352" s="342" t="s">
        <v>310</v>
      </c>
      <c r="H352" s="342">
        <v>5138</v>
      </c>
      <c r="I352" s="342">
        <v>7.5910000000000002</v>
      </c>
      <c r="N352" s="342">
        <v>17.886409700000002</v>
      </c>
      <c r="O352" s="342">
        <v>110.932</v>
      </c>
      <c r="P352" s="342">
        <v>110.098</v>
      </c>
      <c r="S352" s="342" t="s">
        <v>297</v>
      </c>
      <c r="T352" s="342">
        <v>0</v>
      </c>
      <c r="U352" s="342" t="s">
        <v>298</v>
      </c>
      <c r="V352" s="342" t="s">
        <v>340</v>
      </c>
      <c r="X352" s="342" t="s">
        <v>340</v>
      </c>
      <c r="Y352" s="342">
        <v>3</v>
      </c>
      <c r="Z352" s="342">
        <v>83</v>
      </c>
      <c r="AA352" s="342">
        <v>155.4</v>
      </c>
      <c r="AB352" s="342">
        <v>72.3</v>
      </c>
      <c r="AC352" s="342">
        <v>0.83299999999999996</v>
      </c>
      <c r="AG352" s="342">
        <v>3537</v>
      </c>
      <c r="AK352" s="342" t="s">
        <v>921</v>
      </c>
      <c r="AL352" s="342" t="s">
        <v>894</v>
      </c>
      <c r="AM352" s="342" t="s">
        <v>1323</v>
      </c>
      <c r="AN352" s="342">
        <v>31290</v>
      </c>
      <c r="AT352" s="342">
        <v>0</v>
      </c>
      <c r="AU352" s="342">
        <v>0.68804719999999997</v>
      </c>
      <c r="AX352" s="342" t="s">
        <v>1320</v>
      </c>
    </row>
    <row r="353" spans="1:50">
      <c r="A353" s="342" t="s">
        <v>1324</v>
      </c>
      <c r="B353" s="342" t="s">
        <v>955</v>
      </c>
      <c r="C353" s="342">
        <v>83</v>
      </c>
      <c r="D353" s="342" t="s">
        <v>165</v>
      </c>
      <c r="E353" s="342" t="s">
        <v>25</v>
      </c>
      <c r="F353" s="342">
        <v>1.0589999999999999</v>
      </c>
      <c r="G353" s="342" t="s">
        <v>313</v>
      </c>
      <c r="J353" s="342">
        <v>9365</v>
      </c>
      <c r="K353" s="342">
        <v>9.9979999999999993</v>
      </c>
      <c r="N353" s="342">
        <v>88.851362300000005</v>
      </c>
      <c r="O353" s="342">
        <v>294.161</v>
      </c>
      <c r="Q353" s="342">
        <v>289.48</v>
      </c>
      <c r="S353" s="342" t="s">
        <v>314</v>
      </c>
      <c r="T353" s="342">
        <v>89</v>
      </c>
      <c r="U353" s="342" t="s">
        <v>298</v>
      </c>
      <c r="V353" s="342" t="s">
        <v>340</v>
      </c>
      <c r="X353" s="342" t="s">
        <v>340</v>
      </c>
      <c r="Y353" s="342">
        <v>4</v>
      </c>
      <c r="Z353" s="342">
        <v>203.8</v>
      </c>
      <c r="AA353" s="342">
        <v>307</v>
      </c>
      <c r="AB353" s="342">
        <v>103.2</v>
      </c>
      <c r="AD353" s="342">
        <v>3.4620000000000002</v>
      </c>
      <c r="AE353" s="342">
        <v>1.2190000000000001</v>
      </c>
      <c r="AH353" s="342">
        <v>11379</v>
      </c>
      <c r="AI353" s="342">
        <v>13174</v>
      </c>
      <c r="AO353" s="342" t="s">
        <v>419</v>
      </c>
      <c r="AP353" s="342" t="s">
        <v>362</v>
      </c>
      <c r="AQ353" s="342" t="s">
        <v>1325</v>
      </c>
      <c r="AT353" s="342">
        <v>0</v>
      </c>
      <c r="AV353" s="342">
        <v>1.1958804000000001</v>
      </c>
      <c r="AX353" s="342" t="s">
        <v>1320</v>
      </c>
    </row>
    <row r="354" spans="1:50">
      <c r="A354" s="342" t="s">
        <v>1326</v>
      </c>
      <c r="B354" s="342" t="s">
        <v>955</v>
      </c>
      <c r="C354" s="342">
        <v>83</v>
      </c>
      <c r="D354" s="342" t="s">
        <v>165</v>
      </c>
      <c r="E354" s="342" t="s">
        <v>25</v>
      </c>
      <c r="F354" s="342">
        <v>1.0589999999999999</v>
      </c>
      <c r="J354" s="342">
        <v>6471</v>
      </c>
      <c r="K354" s="342">
        <v>-11.019</v>
      </c>
      <c r="O354" s="342">
        <v>184.14400000000001</v>
      </c>
      <c r="Q354" s="342">
        <v>181.26300000000001</v>
      </c>
      <c r="S354" s="342" t="s">
        <v>314</v>
      </c>
      <c r="T354" s="342">
        <v>89</v>
      </c>
      <c r="U354" s="342" t="s">
        <v>298</v>
      </c>
      <c r="V354" s="342" t="s">
        <v>340</v>
      </c>
      <c r="X354" s="342" t="s">
        <v>340</v>
      </c>
      <c r="Y354" s="342">
        <v>5</v>
      </c>
      <c r="Z354" s="342">
        <v>437.8</v>
      </c>
      <c r="AA354" s="342">
        <v>473</v>
      </c>
      <c r="AB354" s="342">
        <v>35.200000000000003</v>
      </c>
      <c r="AD354" s="342">
        <v>2.125</v>
      </c>
      <c r="AE354" s="342">
        <v>0.75600000000000001</v>
      </c>
      <c r="AH354" s="342">
        <v>7583</v>
      </c>
      <c r="AI354" s="342">
        <v>8989</v>
      </c>
      <c r="AO354" s="342" t="s">
        <v>362</v>
      </c>
      <c r="AP354" s="342" t="s">
        <v>1327</v>
      </c>
      <c r="AQ354" s="342" t="s">
        <v>1328</v>
      </c>
      <c r="AT354" s="342">
        <v>0</v>
      </c>
      <c r="AV354" s="342">
        <v>1.1722718999999999</v>
      </c>
      <c r="AX354" s="342" t="s">
        <v>1320</v>
      </c>
    </row>
    <row r="355" spans="1:50">
      <c r="A355" s="342" t="s">
        <v>1329</v>
      </c>
      <c r="B355" s="342" t="s">
        <v>955</v>
      </c>
      <c r="C355" s="342">
        <v>83</v>
      </c>
      <c r="D355" s="342" t="s">
        <v>165</v>
      </c>
      <c r="E355" s="342" t="s">
        <v>25</v>
      </c>
      <c r="F355" s="342">
        <v>1.0589999999999999</v>
      </c>
      <c r="J355" s="342">
        <v>6476</v>
      </c>
      <c r="K355" s="342">
        <v>-11.5</v>
      </c>
      <c r="O355" s="342">
        <v>184.85</v>
      </c>
      <c r="Q355" s="342">
        <v>181.96</v>
      </c>
      <c r="S355" s="342" t="s">
        <v>314</v>
      </c>
      <c r="T355" s="342">
        <v>89</v>
      </c>
      <c r="U355" s="342" t="s">
        <v>298</v>
      </c>
      <c r="V355" s="342" t="s">
        <v>340</v>
      </c>
      <c r="X355" s="342" t="s">
        <v>340</v>
      </c>
      <c r="Y355" s="342">
        <v>6</v>
      </c>
      <c r="Z355" s="342">
        <v>488.1</v>
      </c>
      <c r="AA355" s="342">
        <v>523.29999999999995</v>
      </c>
      <c r="AB355" s="342">
        <v>35.200000000000003</v>
      </c>
      <c r="AD355" s="342">
        <v>2.1320000000000001</v>
      </c>
      <c r="AE355" s="342">
        <v>0.75800000000000001</v>
      </c>
      <c r="AH355" s="342">
        <v>7586</v>
      </c>
      <c r="AI355" s="342">
        <v>8989</v>
      </c>
      <c r="AO355" s="342" t="s">
        <v>514</v>
      </c>
      <c r="AP355" s="342" t="s">
        <v>1330</v>
      </c>
      <c r="AQ355" s="342" t="s">
        <v>1331</v>
      </c>
      <c r="AT355" s="342">
        <v>1</v>
      </c>
      <c r="AV355" s="342">
        <v>1.1717108000000001</v>
      </c>
      <c r="AX355" s="342" t="s">
        <v>1320</v>
      </c>
    </row>
    <row r="356" spans="1:50">
      <c r="A356" s="342" t="s">
        <v>1332</v>
      </c>
      <c r="B356" s="342" t="s">
        <v>955</v>
      </c>
      <c r="C356" s="342">
        <v>84</v>
      </c>
      <c r="D356" s="342" t="s">
        <v>165</v>
      </c>
      <c r="E356" s="342" t="s">
        <v>25</v>
      </c>
      <c r="F356" s="342">
        <v>1.0589999999999999</v>
      </c>
      <c r="L356" s="342">
        <v>22636</v>
      </c>
      <c r="M356" s="342">
        <v>9.6</v>
      </c>
      <c r="O356" s="342">
        <v>131.643</v>
      </c>
      <c r="R356" s="342">
        <v>125.35899999999999</v>
      </c>
      <c r="S356" s="342" t="s">
        <v>327</v>
      </c>
      <c r="T356" s="342">
        <v>0</v>
      </c>
      <c r="U356" s="342" t="s">
        <v>328</v>
      </c>
      <c r="V356" s="342" t="s">
        <v>329</v>
      </c>
      <c r="X356" s="342" t="s">
        <v>331</v>
      </c>
      <c r="Y356" s="342">
        <v>1</v>
      </c>
      <c r="Z356" s="342">
        <v>29.5</v>
      </c>
      <c r="AA356" s="342">
        <v>83.4</v>
      </c>
      <c r="AB356" s="342">
        <v>53.9</v>
      </c>
      <c r="AF356" s="342">
        <v>6.2850000000000001</v>
      </c>
      <c r="AJ356" s="342">
        <v>4518</v>
      </c>
      <c r="AR356" s="342" t="s">
        <v>1198</v>
      </c>
      <c r="AS356" s="342" t="s">
        <v>1333</v>
      </c>
      <c r="AT356" s="342">
        <v>1</v>
      </c>
      <c r="AW356" s="342">
        <v>5.0134093000000002</v>
      </c>
      <c r="AX356" s="342" t="s">
        <v>1334</v>
      </c>
    </row>
    <row r="357" spans="1:50">
      <c r="A357" s="342" t="s">
        <v>1335</v>
      </c>
      <c r="B357" s="342" t="s">
        <v>955</v>
      </c>
      <c r="C357" s="342">
        <v>84</v>
      </c>
      <c r="D357" s="342" t="s">
        <v>165</v>
      </c>
      <c r="E357" s="342" t="s">
        <v>25</v>
      </c>
      <c r="F357" s="342">
        <v>1.0589999999999999</v>
      </c>
      <c r="G357" s="342" t="s">
        <v>492</v>
      </c>
      <c r="L357" s="342">
        <v>3702</v>
      </c>
      <c r="M357" s="342">
        <v>11.846</v>
      </c>
      <c r="O357" s="342">
        <v>6.2249999999999996</v>
      </c>
      <c r="R357" s="342">
        <v>5.9269999999999996</v>
      </c>
      <c r="S357" s="342" t="s">
        <v>327</v>
      </c>
      <c r="T357" s="342">
        <v>0</v>
      </c>
      <c r="U357" s="342" t="s">
        <v>328</v>
      </c>
      <c r="V357" s="342" t="s">
        <v>329</v>
      </c>
      <c r="X357" s="342" t="s">
        <v>331</v>
      </c>
      <c r="Y357" s="342">
        <v>2</v>
      </c>
      <c r="Z357" s="342">
        <v>232.2</v>
      </c>
      <c r="AA357" s="342">
        <v>260.8</v>
      </c>
      <c r="AB357" s="342">
        <v>28.6</v>
      </c>
      <c r="AF357" s="342">
        <v>0.29799999999999999</v>
      </c>
      <c r="AJ357" s="342">
        <v>741</v>
      </c>
      <c r="AR357" s="342" t="s">
        <v>966</v>
      </c>
      <c r="AS357" s="342" t="s">
        <v>1336</v>
      </c>
      <c r="AT357" s="342">
        <v>0</v>
      </c>
      <c r="AW357" s="342">
        <v>5.0236435999999998</v>
      </c>
      <c r="AX357" s="342" t="s">
        <v>1334</v>
      </c>
    </row>
    <row r="358" spans="1:50">
      <c r="A358" s="342" t="s">
        <v>1337</v>
      </c>
      <c r="B358" s="342" t="s">
        <v>955</v>
      </c>
      <c r="C358" s="342">
        <v>84</v>
      </c>
      <c r="D358" s="342" t="s">
        <v>165</v>
      </c>
      <c r="E358" s="342" t="s">
        <v>25</v>
      </c>
      <c r="F358" s="342">
        <v>1.0589999999999999</v>
      </c>
      <c r="L358" s="342">
        <v>22549</v>
      </c>
      <c r="M358" s="342">
        <v>9.9819999999999993</v>
      </c>
      <c r="O358" s="342">
        <v>129.024</v>
      </c>
      <c r="R358" s="342">
        <v>122.863</v>
      </c>
      <c r="S358" s="342" t="s">
        <v>327</v>
      </c>
      <c r="T358" s="342">
        <v>0</v>
      </c>
      <c r="U358" s="342" t="s">
        <v>328</v>
      </c>
      <c r="V358" s="342" t="s">
        <v>329</v>
      </c>
      <c r="X358" s="342" t="s">
        <v>331</v>
      </c>
      <c r="Y358" s="342">
        <v>3</v>
      </c>
      <c r="Z358" s="342">
        <v>412.8</v>
      </c>
      <c r="AA358" s="342">
        <v>465</v>
      </c>
      <c r="AB358" s="342">
        <v>52.3</v>
      </c>
      <c r="AF358" s="342">
        <v>6.1619999999999999</v>
      </c>
      <c r="AJ358" s="342">
        <v>4499</v>
      </c>
      <c r="AR358" s="342" t="s">
        <v>864</v>
      </c>
      <c r="AS358" s="342" t="s">
        <v>1338</v>
      </c>
      <c r="AT358" s="342">
        <v>0</v>
      </c>
      <c r="AW358" s="342">
        <v>5.0151510999999998</v>
      </c>
      <c r="AX358" s="342" t="s">
        <v>1334</v>
      </c>
    </row>
    <row r="359" spans="1:50">
      <c r="A359" s="342" t="s">
        <v>1339</v>
      </c>
      <c r="B359" s="342" t="s">
        <v>955</v>
      </c>
      <c r="C359" s="342">
        <v>85</v>
      </c>
      <c r="D359" s="342" t="s">
        <v>166</v>
      </c>
      <c r="E359" s="342" t="s">
        <v>25</v>
      </c>
      <c r="F359" s="342">
        <v>1.014</v>
      </c>
      <c r="H359" s="342">
        <v>10245</v>
      </c>
      <c r="I359" s="342">
        <v>0.44500000000000001</v>
      </c>
      <c r="O359" s="342">
        <v>187.90299999999999</v>
      </c>
      <c r="P359" s="342">
        <v>186.50200000000001</v>
      </c>
      <c r="S359" s="342" t="s">
        <v>297</v>
      </c>
      <c r="T359" s="342">
        <v>0</v>
      </c>
      <c r="U359" s="342" t="s">
        <v>298</v>
      </c>
      <c r="V359" s="342" t="s">
        <v>340</v>
      </c>
      <c r="X359" s="342" t="s">
        <v>340</v>
      </c>
      <c r="Y359" s="342">
        <v>1</v>
      </c>
      <c r="Z359" s="342">
        <v>13.2</v>
      </c>
      <c r="AA359" s="342">
        <v>38.4</v>
      </c>
      <c r="AB359" s="342">
        <v>25.2</v>
      </c>
      <c r="AC359" s="342">
        <v>1.4019999999999999</v>
      </c>
      <c r="AG359" s="342">
        <v>6997</v>
      </c>
      <c r="AK359" s="342" t="s">
        <v>1079</v>
      </c>
      <c r="AL359" s="342" t="s">
        <v>939</v>
      </c>
      <c r="AM359" s="342" t="s">
        <v>1340</v>
      </c>
      <c r="AN359" s="342">
        <v>5236</v>
      </c>
      <c r="AT359" s="342">
        <v>0</v>
      </c>
      <c r="AU359" s="342">
        <v>0.68316379999999999</v>
      </c>
      <c r="AX359" s="342" t="s">
        <v>1341</v>
      </c>
    </row>
    <row r="360" spans="1:50">
      <c r="A360" s="342" t="s">
        <v>1342</v>
      </c>
      <c r="B360" s="342" t="s">
        <v>955</v>
      </c>
      <c r="C360" s="342">
        <v>85</v>
      </c>
      <c r="D360" s="342" t="s">
        <v>166</v>
      </c>
      <c r="E360" s="342" t="s">
        <v>25</v>
      </c>
      <c r="F360" s="342">
        <v>1.014</v>
      </c>
      <c r="H360" s="342">
        <v>10273</v>
      </c>
      <c r="I360" s="342">
        <v>0</v>
      </c>
      <c r="O360" s="342">
        <v>188.29</v>
      </c>
      <c r="P360" s="342">
        <v>186.887</v>
      </c>
      <c r="S360" s="342" t="s">
        <v>297</v>
      </c>
      <c r="T360" s="342">
        <v>0</v>
      </c>
      <c r="U360" s="342" t="s">
        <v>298</v>
      </c>
      <c r="V360" s="342" t="s">
        <v>340</v>
      </c>
      <c r="X360" s="342" t="s">
        <v>340</v>
      </c>
      <c r="Y360" s="342">
        <v>2</v>
      </c>
      <c r="Z360" s="342">
        <v>53.5</v>
      </c>
      <c r="AA360" s="342">
        <v>78.599999999999994</v>
      </c>
      <c r="AB360" s="342">
        <v>25.2</v>
      </c>
      <c r="AC360" s="342">
        <v>1.4039999999999999</v>
      </c>
      <c r="AG360" s="342">
        <v>7011</v>
      </c>
      <c r="AK360" s="342" t="s">
        <v>631</v>
      </c>
      <c r="AL360" s="342" t="s">
        <v>944</v>
      </c>
      <c r="AM360" s="342" t="s">
        <v>1343</v>
      </c>
      <c r="AN360" s="342">
        <v>5106</v>
      </c>
      <c r="AT360" s="342">
        <v>1</v>
      </c>
      <c r="AU360" s="342">
        <v>0.68285989999999996</v>
      </c>
      <c r="AX360" s="342" t="s">
        <v>1341</v>
      </c>
    </row>
    <row r="361" spans="1:50">
      <c r="A361" s="342" t="s">
        <v>1344</v>
      </c>
      <c r="B361" s="342" t="s">
        <v>955</v>
      </c>
      <c r="C361" s="342">
        <v>85</v>
      </c>
      <c r="D361" s="342" t="s">
        <v>166</v>
      </c>
      <c r="E361" s="342" t="s">
        <v>25</v>
      </c>
      <c r="F361" s="342">
        <v>1.014</v>
      </c>
      <c r="G361" s="342" t="s">
        <v>310</v>
      </c>
      <c r="H361" s="342">
        <v>4853</v>
      </c>
      <c r="I361" s="342">
        <v>7.5410000000000004</v>
      </c>
      <c r="N361" s="342">
        <v>17.720550299999999</v>
      </c>
      <c r="O361" s="342">
        <v>105.233</v>
      </c>
      <c r="P361" s="342">
        <v>104.443</v>
      </c>
      <c r="S361" s="342" t="s">
        <v>297</v>
      </c>
      <c r="T361" s="342">
        <v>0</v>
      </c>
      <c r="U361" s="342" t="s">
        <v>298</v>
      </c>
      <c r="V361" s="342" t="s">
        <v>340</v>
      </c>
      <c r="X361" s="342" t="s">
        <v>340</v>
      </c>
      <c r="Y361" s="342">
        <v>3</v>
      </c>
      <c r="Z361" s="342">
        <v>83.7</v>
      </c>
      <c r="AA361" s="342">
        <v>155.4</v>
      </c>
      <c r="AB361" s="342">
        <v>71.7</v>
      </c>
      <c r="AC361" s="342">
        <v>0.79</v>
      </c>
      <c r="AG361" s="342">
        <v>3339</v>
      </c>
      <c r="AK361" s="342" t="s">
        <v>921</v>
      </c>
      <c r="AL361" s="342" t="s">
        <v>894</v>
      </c>
      <c r="AM361" s="342" t="s">
        <v>1345</v>
      </c>
      <c r="AN361" s="342">
        <v>26375</v>
      </c>
      <c r="AT361" s="342">
        <v>0</v>
      </c>
      <c r="AU361" s="342">
        <v>0.68800919999999999</v>
      </c>
      <c r="AX361" s="342" t="s">
        <v>1341</v>
      </c>
    </row>
    <row r="362" spans="1:50">
      <c r="A362" s="342" t="s">
        <v>1346</v>
      </c>
      <c r="B362" s="342" t="s">
        <v>955</v>
      </c>
      <c r="C362" s="342">
        <v>85</v>
      </c>
      <c r="D362" s="342" t="s">
        <v>166</v>
      </c>
      <c r="E362" s="342" t="s">
        <v>25</v>
      </c>
      <c r="F362" s="342">
        <v>1.014</v>
      </c>
      <c r="G362" s="342" t="s">
        <v>313</v>
      </c>
      <c r="J362" s="342">
        <v>8641</v>
      </c>
      <c r="K362" s="342">
        <v>10.028</v>
      </c>
      <c r="N362" s="342">
        <v>87.770772500000007</v>
      </c>
      <c r="O362" s="342">
        <v>278.23500000000001</v>
      </c>
      <c r="Q362" s="342">
        <v>273.80799999999999</v>
      </c>
      <c r="S362" s="342" t="s">
        <v>314</v>
      </c>
      <c r="T362" s="342">
        <v>89</v>
      </c>
      <c r="U362" s="342" t="s">
        <v>298</v>
      </c>
      <c r="V362" s="342" t="s">
        <v>340</v>
      </c>
      <c r="X362" s="342" t="s">
        <v>340</v>
      </c>
      <c r="Y362" s="342">
        <v>4</v>
      </c>
      <c r="Z362" s="342">
        <v>205.7</v>
      </c>
      <c r="AA362" s="342">
        <v>308.8</v>
      </c>
      <c r="AB362" s="342">
        <v>103.2</v>
      </c>
      <c r="AD362" s="342">
        <v>3.274</v>
      </c>
      <c r="AE362" s="342">
        <v>1.153</v>
      </c>
      <c r="AH362" s="342">
        <v>10504</v>
      </c>
      <c r="AI362" s="342">
        <v>12156</v>
      </c>
      <c r="AO362" s="342" t="s">
        <v>419</v>
      </c>
      <c r="AP362" s="342" t="s">
        <v>362</v>
      </c>
      <c r="AQ362" s="342" t="s">
        <v>1325</v>
      </c>
      <c r="AT362" s="342">
        <v>0</v>
      </c>
      <c r="AV362" s="342">
        <v>1.1959033999999999</v>
      </c>
      <c r="AX362" s="342" t="s">
        <v>1341</v>
      </c>
    </row>
    <row r="363" spans="1:50">
      <c r="A363" s="342" t="s">
        <v>1347</v>
      </c>
      <c r="B363" s="342" t="s">
        <v>955</v>
      </c>
      <c r="C363" s="342">
        <v>85</v>
      </c>
      <c r="D363" s="342" t="s">
        <v>166</v>
      </c>
      <c r="E363" s="342" t="s">
        <v>25</v>
      </c>
      <c r="F363" s="342">
        <v>1.014</v>
      </c>
      <c r="J363" s="342">
        <v>6477</v>
      </c>
      <c r="K363" s="342">
        <v>-11.02</v>
      </c>
      <c r="O363" s="342">
        <v>184.346</v>
      </c>
      <c r="Q363" s="342">
        <v>181.46199999999999</v>
      </c>
      <c r="S363" s="342" t="s">
        <v>314</v>
      </c>
      <c r="T363" s="342">
        <v>89</v>
      </c>
      <c r="U363" s="342" t="s">
        <v>298</v>
      </c>
      <c r="V363" s="342" t="s">
        <v>340</v>
      </c>
      <c r="X363" s="342" t="s">
        <v>340</v>
      </c>
      <c r="Y363" s="342">
        <v>5</v>
      </c>
      <c r="Z363" s="342">
        <v>437.8</v>
      </c>
      <c r="AA363" s="342">
        <v>473</v>
      </c>
      <c r="AB363" s="342">
        <v>35.200000000000003</v>
      </c>
      <c r="AD363" s="342">
        <v>2.1269999999999998</v>
      </c>
      <c r="AE363" s="342">
        <v>0.75600000000000001</v>
      </c>
      <c r="AH363" s="342">
        <v>7589</v>
      </c>
      <c r="AI363" s="342">
        <v>8997</v>
      </c>
      <c r="AO363" s="342" t="s">
        <v>509</v>
      </c>
      <c r="AP363" s="342" t="s">
        <v>1348</v>
      </c>
      <c r="AQ363" s="342" t="s">
        <v>1331</v>
      </c>
      <c r="AT363" s="342">
        <v>0</v>
      </c>
      <c r="AV363" s="342">
        <v>1.172256</v>
      </c>
      <c r="AX363" s="342" t="s">
        <v>1341</v>
      </c>
    </row>
    <row r="364" spans="1:50">
      <c r="A364" s="342" t="s">
        <v>1349</v>
      </c>
      <c r="B364" s="342" t="s">
        <v>955</v>
      </c>
      <c r="C364" s="342">
        <v>85</v>
      </c>
      <c r="D364" s="342" t="s">
        <v>166</v>
      </c>
      <c r="E364" s="342" t="s">
        <v>25</v>
      </c>
      <c r="F364" s="342">
        <v>1.014</v>
      </c>
      <c r="J364" s="342">
        <v>6472</v>
      </c>
      <c r="K364" s="342">
        <v>-11.5</v>
      </c>
      <c r="O364" s="342">
        <v>184.81399999999999</v>
      </c>
      <c r="Q364" s="342">
        <v>181.92500000000001</v>
      </c>
      <c r="S364" s="342" t="s">
        <v>314</v>
      </c>
      <c r="T364" s="342">
        <v>89</v>
      </c>
      <c r="U364" s="342" t="s">
        <v>298</v>
      </c>
      <c r="V364" s="342" t="s">
        <v>340</v>
      </c>
      <c r="X364" s="342" t="s">
        <v>340</v>
      </c>
      <c r="Y364" s="342">
        <v>6</v>
      </c>
      <c r="Z364" s="342">
        <v>488.1</v>
      </c>
      <c r="AA364" s="342">
        <v>523.29999999999995</v>
      </c>
      <c r="AB364" s="342">
        <v>35.200000000000003</v>
      </c>
      <c r="AD364" s="342">
        <v>2.1320000000000001</v>
      </c>
      <c r="AE364" s="342">
        <v>0.75800000000000001</v>
      </c>
      <c r="AH364" s="342">
        <v>7581</v>
      </c>
      <c r="AI364" s="342">
        <v>8984</v>
      </c>
      <c r="AO364" s="342" t="s">
        <v>359</v>
      </c>
      <c r="AP364" s="342" t="s">
        <v>1330</v>
      </c>
      <c r="AQ364" s="342" t="s">
        <v>1350</v>
      </c>
      <c r="AT364" s="342">
        <v>1</v>
      </c>
      <c r="AV364" s="342">
        <v>1.1716972000000001</v>
      </c>
      <c r="AX364" s="342" t="s">
        <v>1341</v>
      </c>
    </row>
    <row r="365" spans="1:50">
      <c r="A365" s="342" t="s">
        <v>1351</v>
      </c>
      <c r="B365" s="342" t="s">
        <v>955</v>
      </c>
      <c r="C365" s="342">
        <v>86</v>
      </c>
      <c r="D365" s="342" t="s">
        <v>166</v>
      </c>
      <c r="E365" s="342" t="s">
        <v>25</v>
      </c>
      <c r="F365" s="342">
        <v>1.014</v>
      </c>
      <c r="L365" s="342">
        <v>22630</v>
      </c>
      <c r="M365" s="342">
        <v>9.6</v>
      </c>
      <c r="O365" s="342">
        <v>131.40899999999999</v>
      </c>
      <c r="R365" s="342">
        <v>125.13500000000001</v>
      </c>
      <c r="S365" s="342" t="s">
        <v>327</v>
      </c>
      <c r="T365" s="342">
        <v>0</v>
      </c>
      <c r="U365" s="342" t="s">
        <v>328</v>
      </c>
      <c r="V365" s="342" t="s">
        <v>329</v>
      </c>
      <c r="X365" s="342" t="s">
        <v>331</v>
      </c>
      <c r="Y365" s="342">
        <v>1</v>
      </c>
      <c r="Z365" s="342">
        <v>29.5</v>
      </c>
      <c r="AA365" s="342">
        <v>83</v>
      </c>
      <c r="AB365" s="342">
        <v>53.5</v>
      </c>
      <c r="AF365" s="342">
        <v>6.274</v>
      </c>
      <c r="AJ365" s="342">
        <v>4517</v>
      </c>
      <c r="AR365" s="342" t="s">
        <v>1352</v>
      </c>
      <c r="AS365" s="342" t="s">
        <v>1353</v>
      </c>
      <c r="AT365" s="342">
        <v>1</v>
      </c>
      <c r="AW365" s="342">
        <v>5.0135655000000003</v>
      </c>
      <c r="AX365" s="342" t="s">
        <v>1354</v>
      </c>
    </row>
    <row r="366" spans="1:50">
      <c r="A366" s="342" t="s">
        <v>1355</v>
      </c>
      <c r="B366" s="342" t="s">
        <v>955</v>
      </c>
      <c r="C366" s="342">
        <v>86</v>
      </c>
      <c r="D366" s="342" t="s">
        <v>166</v>
      </c>
      <c r="E366" s="342" t="s">
        <v>25</v>
      </c>
      <c r="F366" s="342">
        <v>1.014</v>
      </c>
      <c r="G366" s="342" t="s">
        <v>492</v>
      </c>
      <c r="L366" s="342">
        <v>3882</v>
      </c>
      <c r="M366" s="342">
        <v>11.728</v>
      </c>
      <c r="O366" s="342">
        <v>5.9989999999999997</v>
      </c>
      <c r="R366" s="342">
        <v>5.7119999999999997</v>
      </c>
      <c r="S366" s="342" t="s">
        <v>327</v>
      </c>
      <c r="T366" s="342">
        <v>0</v>
      </c>
      <c r="U366" s="342" t="s">
        <v>328</v>
      </c>
      <c r="V366" s="342" t="s">
        <v>329</v>
      </c>
      <c r="X366" s="342" t="s">
        <v>331</v>
      </c>
      <c r="Y366" s="342">
        <v>2</v>
      </c>
      <c r="Z366" s="342">
        <v>232.4</v>
      </c>
      <c r="AA366" s="342">
        <v>260.2</v>
      </c>
      <c r="AB366" s="342">
        <v>27.8</v>
      </c>
      <c r="AF366" s="342">
        <v>0.28699999999999998</v>
      </c>
      <c r="AJ366" s="342">
        <v>777</v>
      </c>
      <c r="AR366" s="342" t="s">
        <v>943</v>
      </c>
      <c r="AS366" s="342" t="s">
        <v>1202</v>
      </c>
      <c r="AT366" s="342">
        <v>0</v>
      </c>
      <c r="AW366" s="342">
        <v>5.0232625000000004</v>
      </c>
      <c r="AX366" s="342" t="s">
        <v>1354</v>
      </c>
    </row>
    <row r="367" spans="1:50">
      <c r="A367" s="342" t="s">
        <v>1356</v>
      </c>
      <c r="B367" s="342" t="s">
        <v>955</v>
      </c>
      <c r="C367" s="342">
        <v>86</v>
      </c>
      <c r="D367" s="342" t="s">
        <v>166</v>
      </c>
      <c r="E367" s="342" t="s">
        <v>25</v>
      </c>
      <c r="F367" s="342">
        <v>1.014</v>
      </c>
      <c r="L367" s="342">
        <v>22406</v>
      </c>
      <c r="M367" s="342">
        <v>9.9749999999999996</v>
      </c>
      <c r="O367" s="342">
        <v>128.751</v>
      </c>
      <c r="R367" s="342">
        <v>122.602</v>
      </c>
      <c r="S367" s="342" t="s">
        <v>327</v>
      </c>
      <c r="T367" s="342">
        <v>0</v>
      </c>
      <c r="U367" s="342" t="s">
        <v>328</v>
      </c>
      <c r="V367" s="342" t="s">
        <v>329</v>
      </c>
      <c r="X367" s="342" t="s">
        <v>331</v>
      </c>
      <c r="Y367" s="342">
        <v>3</v>
      </c>
      <c r="Z367" s="342">
        <v>412.8</v>
      </c>
      <c r="AA367" s="342">
        <v>465.2</v>
      </c>
      <c r="AB367" s="342">
        <v>52.5</v>
      </c>
      <c r="AF367" s="342">
        <v>6.149</v>
      </c>
      <c r="AJ367" s="342">
        <v>4470</v>
      </c>
      <c r="AR367" s="342" t="s">
        <v>521</v>
      </c>
      <c r="AS367" s="342" t="s">
        <v>1357</v>
      </c>
      <c r="AT367" s="342">
        <v>0</v>
      </c>
      <c r="AW367" s="342">
        <v>5.0152758000000004</v>
      </c>
      <c r="AX367" s="342" t="s">
        <v>1354</v>
      </c>
    </row>
    <row r="368" spans="1:50">
      <c r="A368" s="342" t="s">
        <v>1358</v>
      </c>
      <c r="B368" s="342" t="s">
        <v>955</v>
      </c>
      <c r="C368" s="342">
        <v>87</v>
      </c>
      <c r="D368" s="342" t="s">
        <v>169</v>
      </c>
      <c r="E368" s="342" t="s">
        <v>21</v>
      </c>
      <c r="F368" s="342">
        <v>8.3000000000000004E-2</v>
      </c>
      <c r="H368" s="342">
        <v>10293</v>
      </c>
      <c r="I368" s="342">
        <v>0.44800000000000001</v>
      </c>
      <c r="O368" s="342">
        <v>188.40299999999999</v>
      </c>
      <c r="P368" s="342">
        <v>186.99799999999999</v>
      </c>
      <c r="S368" s="342" t="s">
        <v>297</v>
      </c>
      <c r="T368" s="342">
        <v>0</v>
      </c>
      <c r="U368" s="342" t="s">
        <v>298</v>
      </c>
      <c r="V368" s="342" t="s">
        <v>340</v>
      </c>
      <c r="X368" s="342" t="s">
        <v>340</v>
      </c>
      <c r="Y368" s="342">
        <v>1</v>
      </c>
      <c r="Z368" s="342">
        <v>13.2</v>
      </c>
      <c r="AA368" s="342">
        <v>38.4</v>
      </c>
      <c r="AB368" s="342">
        <v>25.2</v>
      </c>
      <c r="AC368" s="342">
        <v>1.405</v>
      </c>
      <c r="AG368" s="342">
        <v>7030</v>
      </c>
      <c r="AK368" s="342" t="s">
        <v>1127</v>
      </c>
      <c r="AL368" s="342" t="s">
        <v>1016</v>
      </c>
      <c r="AM368" s="342" t="s">
        <v>1359</v>
      </c>
      <c r="AN368" s="342">
        <v>5266</v>
      </c>
      <c r="AT368" s="342">
        <v>0</v>
      </c>
      <c r="AU368" s="342">
        <v>0.68317190000000005</v>
      </c>
      <c r="AX368" s="342" t="s">
        <v>1360</v>
      </c>
    </row>
    <row r="369" spans="1:50">
      <c r="A369" s="342" t="s">
        <v>1361</v>
      </c>
      <c r="B369" s="342" t="s">
        <v>955</v>
      </c>
      <c r="C369" s="342">
        <v>87</v>
      </c>
      <c r="D369" s="342" t="s">
        <v>169</v>
      </c>
      <c r="E369" s="342" t="s">
        <v>21</v>
      </c>
      <c r="F369" s="342">
        <v>8.3000000000000004E-2</v>
      </c>
      <c r="H369" s="342">
        <v>10322</v>
      </c>
      <c r="I369" s="342">
        <v>0</v>
      </c>
      <c r="O369" s="342">
        <v>189.18600000000001</v>
      </c>
      <c r="P369" s="342">
        <v>187.77500000000001</v>
      </c>
      <c r="S369" s="342" t="s">
        <v>297</v>
      </c>
      <c r="T369" s="342">
        <v>0</v>
      </c>
      <c r="U369" s="342" t="s">
        <v>298</v>
      </c>
      <c r="V369" s="342" t="s">
        <v>340</v>
      </c>
      <c r="X369" s="342" t="s">
        <v>340</v>
      </c>
      <c r="Y369" s="342">
        <v>2</v>
      </c>
      <c r="Z369" s="342">
        <v>53.5</v>
      </c>
      <c r="AA369" s="342">
        <v>78.599999999999994</v>
      </c>
      <c r="AB369" s="342">
        <v>25.2</v>
      </c>
      <c r="AC369" s="342">
        <v>1.41</v>
      </c>
      <c r="AG369" s="342">
        <v>7046</v>
      </c>
      <c r="AK369" s="342" t="s">
        <v>1042</v>
      </c>
      <c r="AL369" s="342" t="s">
        <v>917</v>
      </c>
      <c r="AM369" s="342" t="s">
        <v>1362</v>
      </c>
      <c r="AN369" s="342">
        <v>5137</v>
      </c>
      <c r="AT369" s="342">
        <v>1</v>
      </c>
      <c r="AU369" s="342">
        <v>0.68286579999999997</v>
      </c>
      <c r="AX369" s="342" t="s">
        <v>1360</v>
      </c>
    </row>
    <row r="370" spans="1:50">
      <c r="A370" s="342" t="s">
        <v>1363</v>
      </c>
      <c r="B370" s="342" t="s">
        <v>955</v>
      </c>
      <c r="C370" s="342">
        <v>87</v>
      </c>
      <c r="D370" s="342" t="s">
        <v>169</v>
      </c>
      <c r="E370" s="342" t="s">
        <v>21</v>
      </c>
      <c r="F370" s="342">
        <v>8.3000000000000004E-2</v>
      </c>
      <c r="J370" s="342">
        <v>6461</v>
      </c>
      <c r="K370" s="342">
        <v>-10.435</v>
      </c>
      <c r="O370" s="342">
        <v>183.81800000000001</v>
      </c>
      <c r="Q370" s="342">
        <v>180.93899999999999</v>
      </c>
      <c r="S370" s="342" t="s">
        <v>314</v>
      </c>
      <c r="T370" s="342">
        <v>89</v>
      </c>
      <c r="U370" s="342" t="s">
        <v>298</v>
      </c>
      <c r="V370" s="342" t="s">
        <v>340</v>
      </c>
      <c r="X370" s="342" t="s">
        <v>340</v>
      </c>
      <c r="Y370" s="342">
        <v>3</v>
      </c>
      <c r="Z370" s="342">
        <v>437.8</v>
      </c>
      <c r="AA370" s="342">
        <v>473</v>
      </c>
      <c r="AB370" s="342">
        <v>35.200000000000003</v>
      </c>
      <c r="AD370" s="342">
        <v>2.1230000000000002</v>
      </c>
      <c r="AE370" s="342">
        <v>0.755</v>
      </c>
      <c r="AH370" s="342">
        <v>7577</v>
      </c>
      <c r="AI370" s="342">
        <v>8982</v>
      </c>
      <c r="AO370" s="342" t="s">
        <v>1364</v>
      </c>
      <c r="AP370" s="342" t="s">
        <v>426</v>
      </c>
      <c r="AQ370" s="342" t="s">
        <v>456</v>
      </c>
      <c r="AT370" s="342">
        <v>0</v>
      </c>
      <c r="AV370" s="342">
        <v>1.1734979000000001</v>
      </c>
      <c r="AX370" s="342" t="s">
        <v>1360</v>
      </c>
    </row>
    <row r="371" spans="1:50">
      <c r="A371" s="342" t="s">
        <v>1365</v>
      </c>
      <c r="B371" s="342" t="s">
        <v>955</v>
      </c>
      <c r="C371" s="342">
        <v>87</v>
      </c>
      <c r="D371" s="342" t="s">
        <v>169</v>
      </c>
      <c r="E371" s="342" t="s">
        <v>21</v>
      </c>
      <c r="F371" s="342">
        <v>8.3000000000000004E-2</v>
      </c>
      <c r="J371" s="342">
        <v>6440</v>
      </c>
      <c r="K371" s="342">
        <v>-11.5</v>
      </c>
      <c r="O371" s="342">
        <v>184.304</v>
      </c>
      <c r="Q371" s="342">
        <v>181.42099999999999</v>
      </c>
      <c r="S371" s="342" t="s">
        <v>314</v>
      </c>
      <c r="T371" s="342">
        <v>89</v>
      </c>
      <c r="U371" s="342" t="s">
        <v>298</v>
      </c>
      <c r="V371" s="342" t="s">
        <v>340</v>
      </c>
      <c r="X371" s="342" t="s">
        <v>340</v>
      </c>
      <c r="Y371" s="342">
        <v>4</v>
      </c>
      <c r="Z371" s="342">
        <v>488.1</v>
      </c>
      <c r="AA371" s="342">
        <v>523.29999999999995</v>
      </c>
      <c r="AB371" s="342">
        <v>35.200000000000003</v>
      </c>
      <c r="AD371" s="342">
        <v>2.1269999999999998</v>
      </c>
      <c r="AE371" s="342">
        <v>0.75600000000000001</v>
      </c>
      <c r="AH371" s="342">
        <v>7547</v>
      </c>
      <c r="AI371" s="342">
        <v>8943</v>
      </c>
      <c r="AO371" s="342" t="s">
        <v>358</v>
      </c>
      <c r="AP371" s="342" t="s">
        <v>451</v>
      </c>
      <c r="AQ371" s="342" t="s">
        <v>1366</v>
      </c>
      <c r="AT371" s="342">
        <v>1</v>
      </c>
      <c r="AV371" s="342">
        <v>1.1722674</v>
      </c>
      <c r="AX371" s="342" t="s">
        <v>1360</v>
      </c>
    </row>
    <row r="372" spans="1:50">
      <c r="A372" s="342" t="s">
        <v>1367</v>
      </c>
      <c r="B372" s="342" t="s">
        <v>955</v>
      </c>
      <c r="C372" s="342">
        <v>88</v>
      </c>
      <c r="D372" s="342" t="s">
        <v>169</v>
      </c>
      <c r="E372" s="342" t="s">
        <v>21</v>
      </c>
      <c r="F372" s="342">
        <v>8.3000000000000004E-2</v>
      </c>
      <c r="L372" s="342">
        <v>22566</v>
      </c>
      <c r="M372" s="342">
        <v>9.6</v>
      </c>
      <c r="O372" s="342">
        <v>131.33099999999999</v>
      </c>
      <c r="R372" s="342">
        <v>125.06100000000001</v>
      </c>
      <c r="S372" s="342" t="s">
        <v>327</v>
      </c>
      <c r="T372" s="342">
        <v>0</v>
      </c>
      <c r="U372" s="342" t="s">
        <v>328</v>
      </c>
      <c r="V372" s="342" t="s">
        <v>329</v>
      </c>
      <c r="X372" s="342" t="s">
        <v>331</v>
      </c>
      <c r="Y372" s="342">
        <v>1</v>
      </c>
      <c r="Z372" s="342">
        <v>29.5</v>
      </c>
      <c r="AA372" s="342">
        <v>83.4</v>
      </c>
      <c r="AB372" s="342">
        <v>53.9</v>
      </c>
      <c r="AF372" s="342">
        <v>6.27</v>
      </c>
      <c r="AJ372" s="342">
        <v>4504</v>
      </c>
      <c r="AR372" s="342" t="s">
        <v>1352</v>
      </c>
      <c r="AS372" s="342" t="s">
        <v>1240</v>
      </c>
      <c r="AT372" s="342">
        <v>1</v>
      </c>
      <c r="AW372" s="342">
        <v>5.0132443999999996</v>
      </c>
      <c r="AX372" s="342" t="s">
        <v>1368</v>
      </c>
    </row>
    <row r="373" spans="1:50">
      <c r="A373" s="342" t="s">
        <v>1369</v>
      </c>
      <c r="B373" s="342" t="s">
        <v>955</v>
      </c>
      <c r="C373" s="342">
        <v>88</v>
      </c>
      <c r="D373" s="342" t="s">
        <v>169</v>
      </c>
      <c r="E373" s="342" t="s">
        <v>21</v>
      </c>
      <c r="F373" s="342">
        <v>8.3000000000000004E-2</v>
      </c>
      <c r="G373" s="342" t="s">
        <v>492</v>
      </c>
      <c r="L373" s="342">
        <v>6119</v>
      </c>
      <c r="M373" s="342">
        <v>21.241</v>
      </c>
      <c r="O373" s="342">
        <v>9.8000000000000007</v>
      </c>
      <c r="R373" s="342">
        <v>9.3279999999999994</v>
      </c>
      <c r="S373" s="342" t="s">
        <v>327</v>
      </c>
      <c r="T373" s="342">
        <v>0</v>
      </c>
      <c r="U373" s="342" t="s">
        <v>328</v>
      </c>
      <c r="V373" s="342" t="s">
        <v>329</v>
      </c>
      <c r="X373" s="342" t="s">
        <v>331</v>
      </c>
      <c r="Y373" s="342">
        <v>2</v>
      </c>
      <c r="Z373" s="342">
        <v>232.6</v>
      </c>
      <c r="AA373" s="342">
        <v>263.5</v>
      </c>
      <c r="AB373" s="342">
        <v>30.9</v>
      </c>
      <c r="AF373" s="342">
        <v>0.47299999999999998</v>
      </c>
      <c r="AJ373" s="342">
        <v>1214</v>
      </c>
      <c r="AR373" s="342" t="s">
        <v>1302</v>
      </c>
      <c r="AS373" s="342" t="s">
        <v>1370</v>
      </c>
      <c r="AT373" s="342">
        <v>0</v>
      </c>
      <c r="AW373" s="342">
        <v>5.0662761999999999</v>
      </c>
      <c r="AX373" s="342" t="s">
        <v>1368</v>
      </c>
    </row>
    <row r="374" spans="1:50">
      <c r="A374" s="342" t="s">
        <v>1371</v>
      </c>
      <c r="B374" s="342" t="s">
        <v>955</v>
      </c>
      <c r="C374" s="342">
        <v>88</v>
      </c>
      <c r="D374" s="342" t="s">
        <v>169</v>
      </c>
      <c r="E374" s="342" t="s">
        <v>21</v>
      </c>
      <c r="F374" s="342">
        <v>8.3000000000000004E-2</v>
      </c>
      <c r="L374" s="342">
        <v>22566</v>
      </c>
      <c r="M374" s="342">
        <v>10.007</v>
      </c>
      <c r="O374" s="342">
        <v>129.19900000000001</v>
      </c>
      <c r="R374" s="342">
        <v>123.029</v>
      </c>
      <c r="S374" s="342" t="s">
        <v>327</v>
      </c>
      <c r="T374" s="342">
        <v>0</v>
      </c>
      <c r="U374" s="342" t="s">
        <v>328</v>
      </c>
      <c r="V374" s="342" t="s">
        <v>329</v>
      </c>
      <c r="X374" s="342" t="s">
        <v>331</v>
      </c>
      <c r="Y374" s="342">
        <v>3</v>
      </c>
      <c r="Z374" s="342">
        <v>412.8</v>
      </c>
      <c r="AA374" s="342">
        <v>465.2</v>
      </c>
      <c r="AB374" s="342">
        <v>52.5</v>
      </c>
      <c r="AF374" s="342">
        <v>6.17</v>
      </c>
      <c r="AJ374" s="342">
        <v>4502</v>
      </c>
      <c r="AR374" s="342" t="s">
        <v>988</v>
      </c>
      <c r="AS374" s="342" t="s">
        <v>1372</v>
      </c>
      <c r="AT374" s="342">
        <v>0</v>
      </c>
      <c r="AW374" s="342">
        <v>5.0150981999999997</v>
      </c>
      <c r="AX374" s="342" t="s">
        <v>1368</v>
      </c>
    </row>
    <row r="375" spans="1:50">
      <c r="A375" s="342" t="s">
        <v>1373</v>
      </c>
      <c r="B375" s="342" t="s">
        <v>955</v>
      </c>
      <c r="C375" s="342">
        <v>89</v>
      </c>
      <c r="D375" s="342" t="s">
        <v>170</v>
      </c>
      <c r="E375" s="342" t="s">
        <v>21</v>
      </c>
      <c r="F375" s="342">
        <v>7.1999999999999995E-2</v>
      </c>
      <c r="H375" s="342">
        <v>10293</v>
      </c>
      <c r="I375" s="342">
        <v>0.45700000000000002</v>
      </c>
      <c r="O375" s="342">
        <v>188.19900000000001</v>
      </c>
      <c r="P375" s="342">
        <v>186.79499999999999</v>
      </c>
      <c r="S375" s="342" t="s">
        <v>297</v>
      </c>
      <c r="T375" s="342">
        <v>0</v>
      </c>
      <c r="U375" s="342" t="s">
        <v>298</v>
      </c>
      <c r="V375" s="342" t="s">
        <v>340</v>
      </c>
      <c r="X375" s="342" t="s">
        <v>340</v>
      </c>
      <c r="Y375" s="342">
        <v>1</v>
      </c>
      <c r="Z375" s="342">
        <v>13.2</v>
      </c>
      <c r="AA375" s="342">
        <v>38.4</v>
      </c>
      <c r="AB375" s="342">
        <v>25.2</v>
      </c>
      <c r="AC375" s="342">
        <v>1.4039999999999999</v>
      </c>
      <c r="AG375" s="342">
        <v>7031</v>
      </c>
      <c r="AK375" s="342" t="s">
        <v>1127</v>
      </c>
      <c r="AL375" s="342" t="s">
        <v>1063</v>
      </c>
      <c r="AM375" s="342" t="s">
        <v>1374</v>
      </c>
      <c r="AN375" s="342">
        <v>5263</v>
      </c>
      <c r="AT375" s="342">
        <v>0</v>
      </c>
      <c r="AU375" s="342">
        <v>0.68317810000000001</v>
      </c>
      <c r="AX375" s="342" t="s">
        <v>1375</v>
      </c>
    </row>
    <row r="376" spans="1:50">
      <c r="A376" s="342" t="s">
        <v>1376</v>
      </c>
      <c r="B376" s="342" t="s">
        <v>955</v>
      </c>
      <c r="C376" s="342">
        <v>89</v>
      </c>
      <c r="D376" s="342" t="s">
        <v>170</v>
      </c>
      <c r="E376" s="342" t="s">
        <v>21</v>
      </c>
      <c r="F376" s="342">
        <v>7.1999999999999995E-2</v>
      </c>
      <c r="H376" s="342">
        <v>10298</v>
      </c>
      <c r="I376" s="342">
        <v>0</v>
      </c>
      <c r="O376" s="342">
        <v>188.81800000000001</v>
      </c>
      <c r="P376" s="342">
        <v>187.41</v>
      </c>
      <c r="S376" s="342" t="s">
        <v>297</v>
      </c>
      <c r="T376" s="342">
        <v>0</v>
      </c>
      <c r="U376" s="342" t="s">
        <v>298</v>
      </c>
      <c r="V376" s="342" t="s">
        <v>340</v>
      </c>
      <c r="X376" s="342" t="s">
        <v>340</v>
      </c>
      <c r="Y376" s="342">
        <v>2</v>
      </c>
      <c r="Z376" s="342">
        <v>53.5</v>
      </c>
      <c r="AA376" s="342">
        <v>78.599999999999994</v>
      </c>
      <c r="AB376" s="342">
        <v>25.2</v>
      </c>
      <c r="AC376" s="342">
        <v>1.4079999999999999</v>
      </c>
      <c r="AG376" s="342">
        <v>7029</v>
      </c>
      <c r="AK376" s="342" t="s">
        <v>916</v>
      </c>
      <c r="AL376" s="342" t="s">
        <v>1043</v>
      </c>
      <c r="AM376" s="342" t="s">
        <v>1377</v>
      </c>
      <c r="AN376" s="342">
        <v>5125</v>
      </c>
      <c r="AT376" s="342">
        <v>1</v>
      </c>
      <c r="AU376" s="342">
        <v>0.68286630000000004</v>
      </c>
      <c r="AX376" s="342" t="s">
        <v>1375</v>
      </c>
    </row>
    <row r="377" spans="1:50">
      <c r="A377" s="342" t="s">
        <v>1378</v>
      </c>
      <c r="B377" s="342" t="s">
        <v>955</v>
      </c>
      <c r="C377" s="342">
        <v>89</v>
      </c>
      <c r="D377" s="342" t="s">
        <v>170</v>
      </c>
      <c r="E377" s="342" t="s">
        <v>21</v>
      </c>
      <c r="F377" s="342">
        <v>7.1999999999999995E-2</v>
      </c>
      <c r="J377" s="342">
        <v>6479</v>
      </c>
      <c r="K377" s="342">
        <v>-10.42</v>
      </c>
      <c r="O377" s="342">
        <v>184.679</v>
      </c>
      <c r="Q377" s="342">
        <v>181.78700000000001</v>
      </c>
      <c r="S377" s="342" t="s">
        <v>314</v>
      </c>
      <c r="T377" s="342">
        <v>89</v>
      </c>
      <c r="U377" s="342" t="s">
        <v>298</v>
      </c>
      <c r="V377" s="342" t="s">
        <v>340</v>
      </c>
      <c r="X377" s="342" t="s">
        <v>340</v>
      </c>
      <c r="Y377" s="342">
        <v>3</v>
      </c>
      <c r="Z377" s="342">
        <v>437.8</v>
      </c>
      <c r="AA377" s="342">
        <v>473</v>
      </c>
      <c r="AB377" s="342">
        <v>35.200000000000003</v>
      </c>
      <c r="AD377" s="342">
        <v>2.133</v>
      </c>
      <c r="AE377" s="342">
        <v>0.75900000000000001</v>
      </c>
      <c r="AH377" s="342">
        <v>7598</v>
      </c>
      <c r="AI377" s="342">
        <v>9006</v>
      </c>
      <c r="AO377" s="342" t="s">
        <v>591</v>
      </c>
      <c r="AP377" s="342" t="s">
        <v>426</v>
      </c>
      <c r="AQ377" s="342" t="s">
        <v>1379</v>
      </c>
      <c r="AT377" s="342">
        <v>0</v>
      </c>
      <c r="AV377" s="342">
        <v>1.1736062</v>
      </c>
      <c r="AX377" s="342" t="s">
        <v>1375</v>
      </c>
    </row>
    <row r="378" spans="1:50">
      <c r="A378" s="342" t="s">
        <v>1380</v>
      </c>
      <c r="B378" s="342" t="s">
        <v>955</v>
      </c>
      <c r="C378" s="342">
        <v>89</v>
      </c>
      <c r="D378" s="342" t="s">
        <v>170</v>
      </c>
      <c r="E378" s="342" t="s">
        <v>21</v>
      </c>
      <c r="F378" s="342">
        <v>7.1999999999999995E-2</v>
      </c>
      <c r="J378" s="342">
        <v>6463</v>
      </c>
      <c r="K378" s="342">
        <v>-11.5</v>
      </c>
      <c r="O378" s="342">
        <v>184.85900000000001</v>
      </c>
      <c r="Q378" s="342">
        <v>181.96700000000001</v>
      </c>
      <c r="S378" s="342" t="s">
        <v>314</v>
      </c>
      <c r="T378" s="342">
        <v>89</v>
      </c>
      <c r="U378" s="342" t="s">
        <v>298</v>
      </c>
      <c r="V378" s="342" t="s">
        <v>340</v>
      </c>
      <c r="X378" s="342" t="s">
        <v>340</v>
      </c>
      <c r="Y378" s="342">
        <v>4</v>
      </c>
      <c r="Z378" s="342">
        <v>488.1</v>
      </c>
      <c r="AA378" s="342">
        <v>523.29999999999995</v>
      </c>
      <c r="AB378" s="342">
        <v>35.200000000000003</v>
      </c>
      <c r="AD378" s="342">
        <v>2.133</v>
      </c>
      <c r="AE378" s="342">
        <v>0.75800000000000001</v>
      </c>
      <c r="AH378" s="342">
        <v>7574</v>
      </c>
      <c r="AI378" s="342">
        <v>8976</v>
      </c>
      <c r="AO378" s="342" t="s">
        <v>594</v>
      </c>
      <c r="AP378" s="342" t="s">
        <v>451</v>
      </c>
      <c r="AQ378" s="342" t="s">
        <v>1001</v>
      </c>
      <c r="AT378" s="342">
        <v>1</v>
      </c>
      <c r="AV378" s="342">
        <v>1.1723592</v>
      </c>
      <c r="AX378" s="342" t="s">
        <v>1375</v>
      </c>
    </row>
    <row r="379" spans="1:50">
      <c r="A379" s="342" t="s">
        <v>1381</v>
      </c>
      <c r="B379" s="342" t="s">
        <v>955</v>
      </c>
      <c r="C379" s="342">
        <v>90</v>
      </c>
      <c r="D379" s="342" t="s">
        <v>170</v>
      </c>
      <c r="E379" s="342" t="s">
        <v>21</v>
      </c>
      <c r="F379" s="342">
        <v>7.1999999999999995E-2</v>
      </c>
      <c r="L379" s="342">
        <v>22718</v>
      </c>
      <c r="M379" s="342">
        <v>9.6</v>
      </c>
      <c r="O379" s="342">
        <v>132.184</v>
      </c>
      <c r="R379" s="342">
        <v>125.873</v>
      </c>
      <c r="S379" s="342" t="s">
        <v>327</v>
      </c>
      <c r="T379" s="342">
        <v>0</v>
      </c>
      <c r="U379" s="342" t="s">
        <v>328</v>
      </c>
      <c r="V379" s="342" t="s">
        <v>329</v>
      </c>
      <c r="X379" s="342" t="s">
        <v>331</v>
      </c>
      <c r="Y379" s="342">
        <v>1</v>
      </c>
      <c r="Z379" s="342">
        <v>29.5</v>
      </c>
      <c r="AA379" s="342">
        <v>83.2</v>
      </c>
      <c r="AB379" s="342">
        <v>53.7</v>
      </c>
      <c r="AF379" s="342">
        <v>6.3109999999999999</v>
      </c>
      <c r="AJ379" s="342">
        <v>4534</v>
      </c>
      <c r="AR379" s="342" t="s">
        <v>1382</v>
      </c>
      <c r="AS379" s="342" t="s">
        <v>1383</v>
      </c>
      <c r="AT379" s="342">
        <v>1</v>
      </c>
      <c r="AW379" s="342">
        <v>5.0141043999999999</v>
      </c>
      <c r="AX379" s="342" t="s">
        <v>1384</v>
      </c>
    </row>
    <row r="380" spans="1:50">
      <c r="A380" s="342" t="s">
        <v>1385</v>
      </c>
      <c r="B380" s="342" t="s">
        <v>955</v>
      </c>
      <c r="C380" s="342">
        <v>90</v>
      </c>
      <c r="D380" s="342" t="s">
        <v>170</v>
      </c>
      <c r="E380" s="342" t="s">
        <v>21</v>
      </c>
      <c r="F380" s="342">
        <v>7.1999999999999995E-2</v>
      </c>
      <c r="G380" s="342" t="s">
        <v>492</v>
      </c>
      <c r="L380" s="342">
        <v>4533</v>
      </c>
      <c r="M380" s="342">
        <v>21.738</v>
      </c>
      <c r="O380" s="342">
        <v>7.4210000000000003</v>
      </c>
      <c r="R380" s="342">
        <v>7.0629999999999997</v>
      </c>
      <c r="S380" s="342" t="s">
        <v>327</v>
      </c>
      <c r="T380" s="342">
        <v>0</v>
      </c>
      <c r="U380" s="342" t="s">
        <v>328</v>
      </c>
      <c r="V380" s="342" t="s">
        <v>329</v>
      </c>
      <c r="X380" s="342" t="s">
        <v>331</v>
      </c>
      <c r="Y380" s="342">
        <v>2</v>
      </c>
      <c r="Z380" s="342">
        <v>233.2</v>
      </c>
      <c r="AA380" s="342">
        <v>263.10000000000002</v>
      </c>
      <c r="AB380" s="342">
        <v>29.9</v>
      </c>
      <c r="AF380" s="342">
        <v>0.35799999999999998</v>
      </c>
      <c r="AJ380" s="342">
        <v>899</v>
      </c>
      <c r="AR380" s="342" t="s">
        <v>916</v>
      </c>
      <c r="AS380" s="342" t="s">
        <v>1386</v>
      </c>
      <c r="AT380" s="342">
        <v>0</v>
      </c>
      <c r="AW380" s="342">
        <v>5.0694093999999996</v>
      </c>
      <c r="AX380" s="342" t="s">
        <v>1384</v>
      </c>
    </row>
    <row r="381" spans="1:50">
      <c r="A381" s="342" t="s">
        <v>1387</v>
      </c>
      <c r="B381" s="342" t="s">
        <v>955</v>
      </c>
      <c r="C381" s="342">
        <v>90</v>
      </c>
      <c r="D381" s="342" t="s">
        <v>170</v>
      </c>
      <c r="E381" s="342" t="s">
        <v>21</v>
      </c>
      <c r="F381" s="342">
        <v>7.1999999999999995E-2</v>
      </c>
      <c r="L381" s="342">
        <v>22566</v>
      </c>
      <c r="M381" s="342">
        <v>10.021000000000001</v>
      </c>
      <c r="O381" s="342">
        <v>129.33600000000001</v>
      </c>
      <c r="R381" s="342">
        <v>123.158</v>
      </c>
      <c r="S381" s="342" t="s">
        <v>327</v>
      </c>
      <c r="T381" s="342">
        <v>0</v>
      </c>
      <c r="U381" s="342" t="s">
        <v>328</v>
      </c>
      <c r="V381" s="342" t="s">
        <v>329</v>
      </c>
      <c r="X381" s="342" t="s">
        <v>331</v>
      </c>
      <c r="Y381" s="342">
        <v>3</v>
      </c>
      <c r="Z381" s="342">
        <v>412.8</v>
      </c>
      <c r="AA381" s="342">
        <v>465.2</v>
      </c>
      <c r="AB381" s="342">
        <v>52.5</v>
      </c>
      <c r="AF381" s="342">
        <v>6.1779999999999999</v>
      </c>
      <c r="AJ381" s="342">
        <v>4501</v>
      </c>
      <c r="AR381" s="342" t="s">
        <v>988</v>
      </c>
      <c r="AS381" s="342" t="s">
        <v>1388</v>
      </c>
      <c r="AT381" s="342">
        <v>0</v>
      </c>
      <c r="AW381" s="342">
        <v>5.0160242999999998</v>
      </c>
      <c r="AX381" s="342" t="s">
        <v>1384</v>
      </c>
    </row>
    <row r="382" spans="1:50">
      <c r="A382" s="342" t="s">
        <v>1389</v>
      </c>
      <c r="B382" s="342" t="s">
        <v>955</v>
      </c>
      <c r="C382" s="342">
        <v>91</v>
      </c>
      <c r="D382" s="342" t="s">
        <v>174</v>
      </c>
      <c r="E382" s="342" t="s">
        <v>23</v>
      </c>
      <c r="F382" s="342">
        <v>7.9000000000000001E-2</v>
      </c>
      <c r="H382" s="342">
        <v>10320</v>
      </c>
      <c r="I382" s="342">
        <v>0.46400000000000002</v>
      </c>
      <c r="O382" s="342">
        <v>188.63200000000001</v>
      </c>
      <c r="P382" s="342">
        <v>187.22399999999999</v>
      </c>
      <c r="S382" s="342" t="s">
        <v>297</v>
      </c>
      <c r="T382" s="342">
        <v>0</v>
      </c>
      <c r="U382" s="342" t="s">
        <v>298</v>
      </c>
      <c r="V382" s="342" t="s">
        <v>915</v>
      </c>
      <c r="X382" s="342" t="s">
        <v>915</v>
      </c>
      <c r="Y382" s="342">
        <v>1</v>
      </c>
      <c r="Z382" s="342">
        <v>13.2</v>
      </c>
      <c r="AA382" s="342">
        <v>38.4</v>
      </c>
      <c r="AB382" s="342">
        <v>25.2</v>
      </c>
      <c r="AC382" s="342">
        <v>1.407</v>
      </c>
      <c r="AG382" s="342">
        <v>7050</v>
      </c>
      <c r="AK382" s="342" t="s">
        <v>1127</v>
      </c>
      <c r="AL382" s="342" t="s">
        <v>939</v>
      </c>
      <c r="AM382" s="342" t="s">
        <v>1390</v>
      </c>
      <c r="AN382" s="342">
        <v>5280</v>
      </c>
      <c r="AT382" s="342">
        <v>0</v>
      </c>
      <c r="AU382" s="342">
        <v>0.68337340000000002</v>
      </c>
      <c r="AX382" s="342" t="s">
        <v>1391</v>
      </c>
    </row>
    <row r="383" spans="1:50">
      <c r="A383" s="342" t="s">
        <v>1392</v>
      </c>
      <c r="B383" s="342" t="s">
        <v>955</v>
      </c>
      <c r="C383" s="342">
        <v>91</v>
      </c>
      <c r="D383" s="342" t="s">
        <v>174</v>
      </c>
      <c r="E383" s="342" t="s">
        <v>23</v>
      </c>
      <c r="F383" s="342">
        <v>7.9000000000000001E-2</v>
      </c>
      <c r="H383" s="342">
        <v>10304</v>
      </c>
      <c r="I383" s="342">
        <v>0</v>
      </c>
      <c r="O383" s="342">
        <v>189.35599999999999</v>
      </c>
      <c r="P383" s="342">
        <v>187.94399999999999</v>
      </c>
      <c r="S383" s="342" t="s">
        <v>297</v>
      </c>
      <c r="T383" s="342">
        <v>0</v>
      </c>
      <c r="U383" s="342" t="s">
        <v>298</v>
      </c>
      <c r="V383" s="342" t="s">
        <v>915</v>
      </c>
      <c r="X383" s="342" t="s">
        <v>915</v>
      </c>
      <c r="Y383" s="342">
        <v>2</v>
      </c>
      <c r="Z383" s="342">
        <v>53.5</v>
      </c>
      <c r="AA383" s="342">
        <v>78.599999999999994</v>
      </c>
      <c r="AB383" s="342">
        <v>25.2</v>
      </c>
      <c r="AC383" s="342">
        <v>1.4119999999999999</v>
      </c>
      <c r="AG383" s="342">
        <v>7035</v>
      </c>
      <c r="AK383" s="342" t="s">
        <v>916</v>
      </c>
      <c r="AL383" s="342" t="s">
        <v>944</v>
      </c>
      <c r="AM383" s="342" t="s">
        <v>1393</v>
      </c>
      <c r="AN383" s="342">
        <v>5132</v>
      </c>
      <c r="AT383" s="342">
        <v>1</v>
      </c>
      <c r="AU383" s="342">
        <v>0.68305669999999996</v>
      </c>
      <c r="AX383" s="342" t="s">
        <v>1391</v>
      </c>
    </row>
    <row r="384" spans="1:50">
      <c r="A384" s="342" t="s">
        <v>1394</v>
      </c>
      <c r="B384" s="342" t="s">
        <v>955</v>
      </c>
      <c r="C384" s="342">
        <v>91</v>
      </c>
      <c r="D384" s="342" t="s">
        <v>174</v>
      </c>
      <c r="E384" s="342" t="s">
        <v>23</v>
      </c>
      <c r="F384" s="342">
        <v>7.9000000000000001E-2</v>
      </c>
      <c r="J384" s="342">
        <v>6468</v>
      </c>
      <c r="K384" s="342">
        <v>-10.413</v>
      </c>
      <c r="O384" s="342">
        <v>183.86699999999999</v>
      </c>
      <c r="Q384" s="342">
        <v>180.988</v>
      </c>
      <c r="S384" s="342" t="s">
        <v>314</v>
      </c>
      <c r="T384" s="342">
        <v>89</v>
      </c>
      <c r="U384" s="342" t="s">
        <v>298</v>
      </c>
      <c r="V384" s="342" t="s">
        <v>915</v>
      </c>
      <c r="X384" s="342" t="s">
        <v>915</v>
      </c>
      <c r="Y384" s="342">
        <v>3</v>
      </c>
      <c r="Z384" s="342">
        <v>437.8</v>
      </c>
      <c r="AA384" s="342">
        <v>473</v>
      </c>
      <c r="AB384" s="342">
        <v>35.200000000000003</v>
      </c>
      <c r="AD384" s="342">
        <v>2.1240000000000001</v>
      </c>
      <c r="AE384" s="342">
        <v>0.755</v>
      </c>
      <c r="AH384" s="342">
        <v>7586</v>
      </c>
      <c r="AI384" s="342">
        <v>8994</v>
      </c>
      <c r="AO384" s="342" t="s">
        <v>591</v>
      </c>
      <c r="AP384" s="342" t="s">
        <v>323</v>
      </c>
      <c r="AQ384" s="342" t="s">
        <v>1395</v>
      </c>
      <c r="AT384" s="342">
        <v>0</v>
      </c>
      <c r="AV384" s="342">
        <v>1.1736856</v>
      </c>
      <c r="AX384" s="342" t="s">
        <v>1391</v>
      </c>
    </row>
    <row r="385" spans="1:50">
      <c r="A385" s="342" t="s">
        <v>1396</v>
      </c>
      <c r="B385" s="342" t="s">
        <v>955</v>
      </c>
      <c r="C385" s="342">
        <v>91</v>
      </c>
      <c r="D385" s="342" t="s">
        <v>174</v>
      </c>
      <c r="E385" s="342" t="s">
        <v>23</v>
      </c>
      <c r="F385" s="342">
        <v>7.9000000000000001E-2</v>
      </c>
      <c r="J385" s="342">
        <v>6449</v>
      </c>
      <c r="K385" s="342">
        <v>-11.5</v>
      </c>
      <c r="O385" s="342">
        <v>184.672</v>
      </c>
      <c r="Q385" s="342">
        <v>181.78299999999999</v>
      </c>
      <c r="S385" s="342" t="s">
        <v>314</v>
      </c>
      <c r="T385" s="342">
        <v>89</v>
      </c>
      <c r="U385" s="342" t="s">
        <v>298</v>
      </c>
      <c r="V385" s="342" t="s">
        <v>915</v>
      </c>
      <c r="X385" s="342" t="s">
        <v>915</v>
      </c>
      <c r="Y385" s="342">
        <v>4</v>
      </c>
      <c r="Z385" s="342">
        <v>488.1</v>
      </c>
      <c r="AA385" s="342">
        <v>523.29999999999995</v>
      </c>
      <c r="AB385" s="342">
        <v>35.200000000000003</v>
      </c>
      <c r="AD385" s="342">
        <v>2.1309999999999998</v>
      </c>
      <c r="AE385" s="342">
        <v>0.75800000000000001</v>
      </c>
      <c r="AH385" s="342">
        <v>7559</v>
      </c>
      <c r="AI385" s="342">
        <v>8958</v>
      </c>
      <c r="AO385" s="342" t="s">
        <v>594</v>
      </c>
      <c r="AP385" s="342" t="s">
        <v>451</v>
      </c>
      <c r="AQ385" s="342" t="s">
        <v>515</v>
      </c>
      <c r="AT385" s="342">
        <v>1</v>
      </c>
      <c r="AV385" s="342">
        <v>1.1724308000000001</v>
      </c>
      <c r="AX385" s="342" t="s">
        <v>1391</v>
      </c>
    </row>
    <row r="386" spans="1:50">
      <c r="A386" s="342" t="s">
        <v>1397</v>
      </c>
      <c r="B386" s="342" t="s">
        <v>955</v>
      </c>
      <c r="C386" s="342">
        <v>92</v>
      </c>
      <c r="D386" s="342" t="s">
        <v>174</v>
      </c>
      <c r="E386" s="342" t="s">
        <v>23</v>
      </c>
      <c r="F386" s="342">
        <v>7.9000000000000001E-2</v>
      </c>
      <c r="L386" s="342">
        <v>22649</v>
      </c>
      <c r="M386" s="342">
        <v>9.6</v>
      </c>
      <c r="O386" s="342">
        <v>131.696</v>
      </c>
      <c r="R386" s="342">
        <v>125.408</v>
      </c>
      <c r="S386" s="342" t="s">
        <v>327</v>
      </c>
      <c r="T386" s="342">
        <v>0</v>
      </c>
      <c r="U386" s="342" t="s">
        <v>328</v>
      </c>
      <c r="V386" s="342" t="s">
        <v>329</v>
      </c>
      <c r="X386" s="342" t="s">
        <v>331</v>
      </c>
      <c r="Y386" s="342">
        <v>1</v>
      </c>
      <c r="Z386" s="342">
        <v>29.7</v>
      </c>
      <c r="AA386" s="342">
        <v>83</v>
      </c>
      <c r="AB386" s="342">
        <v>53.3</v>
      </c>
      <c r="AF386" s="342">
        <v>6.2880000000000003</v>
      </c>
      <c r="AJ386" s="342">
        <v>4520</v>
      </c>
      <c r="AR386" s="342" t="s">
        <v>1398</v>
      </c>
      <c r="AS386" s="342" t="s">
        <v>1399</v>
      </c>
      <c r="AT386" s="342">
        <v>1</v>
      </c>
      <c r="AW386" s="342">
        <v>5.0144516000000001</v>
      </c>
      <c r="AX386" s="342" t="s">
        <v>1400</v>
      </c>
    </row>
    <row r="387" spans="1:50">
      <c r="A387" s="342" t="s">
        <v>1401</v>
      </c>
      <c r="B387" s="342" t="s">
        <v>955</v>
      </c>
      <c r="C387" s="342">
        <v>92</v>
      </c>
      <c r="D387" s="342" t="s">
        <v>174</v>
      </c>
      <c r="E387" s="342" t="s">
        <v>23</v>
      </c>
      <c r="F387" s="342">
        <v>7.9000000000000001E-2</v>
      </c>
      <c r="G387" s="342" t="s">
        <v>492</v>
      </c>
      <c r="L387" s="342">
        <v>4328</v>
      </c>
      <c r="M387" s="342">
        <v>11.574999999999999</v>
      </c>
      <c r="O387" s="342">
        <v>8.968</v>
      </c>
      <c r="R387" s="342">
        <v>8.5389999999999997</v>
      </c>
      <c r="S387" s="342" t="s">
        <v>327</v>
      </c>
      <c r="T387" s="342">
        <v>0</v>
      </c>
      <c r="U387" s="342" t="s">
        <v>328</v>
      </c>
      <c r="V387" s="342" t="s">
        <v>329</v>
      </c>
      <c r="X387" s="342" t="s">
        <v>331</v>
      </c>
      <c r="Y387" s="342">
        <v>2</v>
      </c>
      <c r="Z387" s="342">
        <v>233.7</v>
      </c>
      <c r="AA387" s="342">
        <v>267.5</v>
      </c>
      <c r="AB387" s="342">
        <v>33.9</v>
      </c>
      <c r="AF387" s="342">
        <v>0.42899999999999999</v>
      </c>
      <c r="AJ387" s="342">
        <v>866</v>
      </c>
      <c r="AR387" s="342" t="s">
        <v>863</v>
      </c>
      <c r="AS387" s="342" t="s">
        <v>1402</v>
      </c>
      <c r="AT387" s="342">
        <v>0</v>
      </c>
      <c r="AW387" s="342">
        <v>5.0234528999999997</v>
      </c>
      <c r="AX387" s="342" t="s">
        <v>1400</v>
      </c>
    </row>
    <row r="388" spans="1:50">
      <c r="A388" s="342" t="s">
        <v>1403</v>
      </c>
      <c r="B388" s="342" t="s">
        <v>955</v>
      </c>
      <c r="C388" s="342">
        <v>92</v>
      </c>
      <c r="D388" s="342" t="s">
        <v>174</v>
      </c>
      <c r="E388" s="342" t="s">
        <v>23</v>
      </c>
      <c r="F388" s="342">
        <v>7.9000000000000001E-2</v>
      </c>
      <c r="L388" s="342">
        <v>22577</v>
      </c>
      <c r="M388" s="342">
        <v>10.003</v>
      </c>
      <c r="O388" s="342">
        <v>129.423</v>
      </c>
      <c r="R388" s="342">
        <v>123.241</v>
      </c>
      <c r="S388" s="342" t="s">
        <v>327</v>
      </c>
      <c r="T388" s="342">
        <v>0</v>
      </c>
      <c r="U388" s="342" t="s">
        <v>328</v>
      </c>
      <c r="V388" s="342" t="s">
        <v>329</v>
      </c>
      <c r="X388" s="342" t="s">
        <v>331</v>
      </c>
      <c r="Y388" s="342">
        <v>3</v>
      </c>
      <c r="Z388" s="342">
        <v>412.8</v>
      </c>
      <c r="AA388" s="342">
        <v>465</v>
      </c>
      <c r="AB388" s="342">
        <v>52.3</v>
      </c>
      <c r="AF388" s="342">
        <v>6.1820000000000004</v>
      </c>
      <c r="AJ388" s="342">
        <v>4504</v>
      </c>
      <c r="AR388" s="342" t="s">
        <v>750</v>
      </c>
      <c r="AS388" s="342" t="s">
        <v>1404</v>
      </c>
      <c r="AT388" s="342">
        <v>0</v>
      </c>
      <c r="AW388" s="342">
        <v>5.0162867000000002</v>
      </c>
      <c r="AX388" s="342" t="s">
        <v>1400</v>
      </c>
    </row>
    <row r="389" spans="1:50">
      <c r="A389" s="342" t="s">
        <v>1405</v>
      </c>
      <c r="B389" s="342" t="s">
        <v>955</v>
      </c>
      <c r="C389" s="342">
        <v>93</v>
      </c>
      <c r="D389" s="342" t="s">
        <v>175</v>
      </c>
      <c r="E389" s="342" t="s">
        <v>23</v>
      </c>
      <c r="F389" s="342">
        <v>0.08</v>
      </c>
      <c r="H389" s="342">
        <v>10307</v>
      </c>
      <c r="I389" s="342">
        <v>0.47599999999999998</v>
      </c>
      <c r="O389" s="342">
        <v>188.77699999999999</v>
      </c>
      <c r="P389" s="342">
        <v>187.369</v>
      </c>
      <c r="S389" s="342" t="s">
        <v>297</v>
      </c>
      <c r="T389" s="342">
        <v>0</v>
      </c>
      <c r="U389" s="342" t="s">
        <v>298</v>
      </c>
      <c r="V389" s="342" t="s">
        <v>299</v>
      </c>
      <c r="X389" s="342" t="s">
        <v>299</v>
      </c>
      <c r="Y389" s="342">
        <v>1</v>
      </c>
      <c r="Z389" s="342">
        <v>13.2</v>
      </c>
      <c r="AA389" s="342">
        <v>38.4</v>
      </c>
      <c r="AB389" s="342">
        <v>25.2</v>
      </c>
      <c r="AC389" s="342">
        <v>1.4079999999999999</v>
      </c>
      <c r="AG389" s="342">
        <v>7041</v>
      </c>
      <c r="AK389" s="342" t="s">
        <v>1009</v>
      </c>
      <c r="AL389" s="342" t="s">
        <v>939</v>
      </c>
      <c r="AM389" s="342" t="s">
        <v>1406</v>
      </c>
      <c r="AN389" s="342">
        <v>5276</v>
      </c>
      <c r="AT389" s="342">
        <v>0</v>
      </c>
      <c r="AU389" s="342">
        <v>0.68332280000000001</v>
      </c>
      <c r="AX389" s="342" t="s">
        <v>1407</v>
      </c>
    </row>
    <row r="390" spans="1:50">
      <c r="A390" s="342" t="s">
        <v>1408</v>
      </c>
      <c r="B390" s="342" t="s">
        <v>955</v>
      </c>
      <c r="C390" s="342">
        <v>93</v>
      </c>
      <c r="D390" s="342" t="s">
        <v>175</v>
      </c>
      <c r="E390" s="342" t="s">
        <v>23</v>
      </c>
      <c r="F390" s="342">
        <v>0.08</v>
      </c>
      <c r="H390" s="342">
        <v>10326</v>
      </c>
      <c r="I390" s="342">
        <v>0</v>
      </c>
      <c r="O390" s="342">
        <v>189.374</v>
      </c>
      <c r="P390" s="342">
        <v>187.96199999999999</v>
      </c>
      <c r="S390" s="342" t="s">
        <v>297</v>
      </c>
      <c r="T390" s="342">
        <v>0</v>
      </c>
      <c r="U390" s="342" t="s">
        <v>298</v>
      </c>
      <c r="V390" s="342" t="s">
        <v>299</v>
      </c>
      <c r="X390" s="342" t="s">
        <v>299</v>
      </c>
      <c r="Y390" s="342">
        <v>2</v>
      </c>
      <c r="Z390" s="342">
        <v>53.5</v>
      </c>
      <c r="AA390" s="342">
        <v>78.599999999999994</v>
      </c>
      <c r="AB390" s="342">
        <v>25.2</v>
      </c>
      <c r="AC390" s="342">
        <v>1.4119999999999999</v>
      </c>
      <c r="AG390" s="342">
        <v>7050</v>
      </c>
      <c r="AK390" s="342" t="s">
        <v>631</v>
      </c>
      <c r="AL390" s="342" t="s">
        <v>944</v>
      </c>
      <c r="AM390" s="342" t="s">
        <v>895</v>
      </c>
      <c r="AN390" s="342">
        <v>5143</v>
      </c>
      <c r="AT390" s="342">
        <v>1</v>
      </c>
      <c r="AU390" s="342">
        <v>0.68299799999999999</v>
      </c>
      <c r="AX390" s="342" t="s">
        <v>1407</v>
      </c>
    </row>
    <row r="391" spans="1:50">
      <c r="A391" s="342" t="s">
        <v>1409</v>
      </c>
      <c r="B391" s="342" t="s">
        <v>955</v>
      </c>
      <c r="C391" s="342">
        <v>93</v>
      </c>
      <c r="D391" s="342" t="s">
        <v>175</v>
      </c>
      <c r="E391" s="342" t="s">
        <v>23</v>
      </c>
      <c r="F391" s="342">
        <v>0.08</v>
      </c>
      <c r="J391" s="342">
        <v>6461</v>
      </c>
      <c r="K391" s="342">
        <v>-10.419</v>
      </c>
      <c r="O391" s="342">
        <v>184.53899999999999</v>
      </c>
      <c r="Q391" s="342">
        <v>181.649</v>
      </c>
      <c r="S391" s="342" t="s">
        <v>314</v>
      </c>
      <c r="T391" s="342">
        <v>89</v>
      </c>
      <c r="U391" s="342" t="s">
        <v>298</v>
      </c>
      <c r="V391" s="342" t="s">
        <v>299</v>
      </c>
      <c r="X391" s="342" t="s">
        <v>299</v>
      </c>
      <c r="Y391" s="342">
        <v>3</v>
      </c>
      <c r="Z391" s="342">
        <v>437.8</v>
      </c>
      <c r="AA391" s="342">
        <v>473</v>
      </c>
      <c r="AB391" s="342">
        <v>35.200000000000003</v>
      </c>
      <c r="AD391" s="342">
        <v>2.1320000000000001</v>
      </c>
      <c r="AE391" s="342">
        <v>0.75800000000000001</v>
      </c>
      <c r="AH391" s="342">
        <v>7578</v>
      </c>
      <c r="AI391" s="342">
        <v>8984</v>
      </c>
      <c r="AO391" s="342" t="s">
        <v>591</v>
      </c>
      <c r="AP391" s="342" t="s">
        <v>323</v>
      </c>
      <c r="AQ391" s="342" t="s">
        <v>707</v>
      </c>
      <c r="AT391" s="342">
        <v>0</v>
      </c>
      <c r="AV391" s="342">
        <v>1.1736955</v>
      </c>
      <c r="AX391" s="342" t="s">
        <v>1407</v>
      </c>
    </row>
    <row r="392" spans="1:50">
      <c r="A392" s="342" t="s">
        <v>1410</v>
      </c>
      <c r="B392" s="342" t="s">
        <v>955</v>
      </c>
      <c r="C392" s="342">
        <v>93</v>
      </c>
      <c r="D392" s="342" t="s">
        <v>175</v>
      </c>
      <c r="E392" s="342" t="s">
        <v>23</v>
      </c>
      <c r="F392" s="342">
        <v>0.08</v>
      </c>
      <c r="J392" s="342">
        <v>6467</v>
      </c>
      <c r="K392" s="342">
        <v>-11.5</v>
      </c>
      <c r="O392" s="342">
        <v>184.77500000000001</v>
      </c>
      <c r="Q392" s="342">
        <v>181.88499999999999</v>
      </c>
      <c r="S392" s="342" t="s">
        <v>314</v>
      </c>
      <c r="T392" s="342">
        <v>89</v>
      </c>
      <c r="U392" s="342" t="s">
        <v>298</v>
      </c>
      <c r="V392" s="342" t="s">
        <v>299</v>
      </c>
      <c r="X392" s="342" t="s">
        <v>299</v>
      </c>
      <c r="Y392" s="342">
        <v>4</v>
      </c>
      <c r="Z392" s="342">
        <v>488.1</v>
      </c>
      <c r="AA392" s="342">
        <v>523.29999999999995</v>
      </c>
      <c r="AB392" s="342">
        <v>35.200000000000003</v>
      </c>
      <c r="AD392" s="342">
        <v>2.133</v>
      </c>
      <c r="AE392" s="342">
        <v>0.75800000000000001</v>
      </c>
      <c r="AH392" s="342">
        <v>7579</v>
      </c>
      <c r="AI392" s="342">
        <v>8983</v>
      </c>
      <c r="AO392" s="342" t="s">
        <v>614</v>
      </c>
      <c r="AP392" s="342" t="s">
        <v>359</v>
      </c>
      <c r="AQ392" s="342" t="s">
        <v>824</v>
      </c>
      <c r="AT392" s="342">
        <v>1</v>
      </c>
      <c r="AV392" s="342">
        <v>1.1724469</v>
      </c>
      <c r="AX392" s="342" t="s">
        <v>1407</v>
      </c>
    </row>
    <row r="393" spans="1:50">
      <c r="A393" s="342" t="s">
        <v>1411</v>
      </c>
      <c r="B393" s="342" t="s">
        <v>955</v>
      </c>
      <c r="C393" s="342">
        <v>94</v>
      </c>
      <c r="D393" s="342" t="s">
        <v>175</v>
      </c>
      <c r="E393" s="342" t="s">
        <v>23</v>
      </c>
      <c r="F393" s="342">
        <v>0.08</v>
      </c>
      <c r="L393" s="342">
        <v>22599</v>
      </c>
      <c r="M393" s="342">
        <v>9.6</v>
      </c>
      <c r="O393" s="342">
        <v>131.35</v>
      </c>
      <c r="R393" s="342">
        <v>125.07899999999999</v>
      </c>
      <c r="S393" s="342" t="s">
        <v>327</v>
      </c>
      <c r="T393" s="342">
        <v>0</v>
      </c>
      <c r="U393" s="342" t="s">
        <v>328</v>
      </c>
      <c r="V393" s="342" t="s">
        <v>329</v>
      </c>
      <c r="X393" s="342" t="s">
        <v>331</v>
      </c>
      <c r="Y393" s="342">
        <v>1</v>
      </c>
      <c r="Z393" s="342">
        <v>29.5</v>
      </c>
      <c r="AA393" s="342">
        <v>83.4</v>
      </c>
      <c r="AB393" s="342">
        <v>53.9</v>
      </c>
      <c r="AF393" s="342">
        <v>6.2720000000000002</v>
      </c>
      <c r="AJ393" s="342">
        <v>4510</v>
      </c>
      <c r="AR393" s="342" t="s">
        <v>588</v>
      </c>
      <c r="AS393" s="342" t="s">
        <v>1412</v>
      </c>
      <c r="AT393" s="342">
        <v>1</v>
      </c>
      <c r="AW393" s="342">
        <v>5.0143709999999997</v>
      </c>
      <c r="AX393" s="342" t="s">
        <v>1413</v>
      </c>
    </row>
    <row r="394" spans="1:50">
      <c r="A394" s="342" t="s">
        <v>1414</v>
      </c>
      <c r="B394" s="342" t="s">
        <v>955</v>
      </c>
      <c r="C394" s="342">
        <v>94</v>
      </c>
      <c r="D394" s="342" t="s">
        <v>175</v>
      </c>
      <c r="E394" s="342" t="s">
        <v>23</v>
      </c>
      <c r="F394" s="342">
        <v>0.08</v>
      </c>
      <c r="G394" s="342" t="s">
        <v>492</v>
      </c>
      <c r="L394" s="342">
        <v>7342</v>
      </c>
      <c r="M394" s="342">
        <v>10.349</v>
      </c>
      <c r="O394" s="342">
        <v>11.680999999999999</v>
      </c>
      <c r="R394" s="342">
        <v>11.122999999999999</v>
      </c>
      <c r="S394" s="342" t="s">
        <v>327</v>
      </c>
      <c r="T394" s="342">
        <v>0</v>
      </c>
      <c r="U394" s="342" t="s">
        <v>328</v>
      </c>
      <c r="V394" s="342" t="s">
        <v>329</v>
      </c>
      <c r="X394" s="342" t="s">
        <v>331</v>
      </c>
      <c r="Y394" s="342">
        <v>2</v>
      </c>
      <c r="Z394" s="342">
        <v>230.5</v>
      </c>
      <c r="AA394" s="342">
        <v>262.10000000000002</v>
      </c>
      <c r="AB394" s="342">
        <v>31.6</v>
      </c>
      <c r="AF394" s="342">
        <v>0.55800000000000005</v>
      </c>
      <c r="AJ394" s="342">
        <v>1472</v>
      </c>
      <c r="AR394" s="342" t="s">
        <v>863</v>
      </c>
      <c r="AS394" s="342" t="s">
        <v>1415</v>
      </c>
      <c r="AT394" s="342">
        <v>0</v>
      </c>
      <c r="AW394" s="342">
        <v>5.0177863</v>
      </c>
      <c r="AX394" s="342" t="s">
        <v>1413</v>
      </c>
    </row>
    <row r="395" spans="1:50">
      <c r="A395" s="342" t="s">
        <v>1416</v>
      </c>
      <c r="B395" s="342" t="s">
        <v>955</v>
      </c>
      <c r="C395" s="342">
        <v>94</v>
      </c>
      <c r="D395" s="342" t="s">
        <v>175</v>
      </c>
      <c r="E395" s="342" t="s">
        <v>23</v>
      </c>
      <c r="F395" s="342">
        <v>0.08</v>
      </c>
      <c r="L395" s="342">
        <v>22439</v>
      </c>
      <c r="M395" s="342">
        <v>10.002000000000001</v>
      </c>
      <c r="O395" s="342">
        <v>128.83000000000001</v>
      </c>
      <c r="R395" s="342">
        <v>122.676</v>
      </c>
      <c r="S395" s="342" t="s">
        <v>327</v>
      </c>
      <c r="T395" s="342">
        <v>0</v>
      </c>
      <c r="U395" s="342" t="s">
        <v>328</v>
      </c>
      <c r="V395" s="342" t="s">
        <v>329</v>
      </c>
      <c r="X395" s="342" t="s">
        <v>331</v>
      </c>
      <c r="Y395" s="342">
        <v>3</v>
      </c>
      <c r="Z395" s="342">
        <v>412.8</v>
      </c>
      <c r="AA395" s="342">
        <v>465.2</v>
      </c>
      <c r="AB395" s="342">
        <v>52.5</v>
      </c>
      <c r="AF395" s="342">
        <v>6.1539999999999999</v>
      </c>
      <c r="AJ395" s="342">
        <v>4476</v>
      </c>
      <c r="AR395" s="342" t="s">
        <v>750</v>
      </c>
      <c r="AS395" s="342" t="s">
        <v>1417</v>
      </c>
      <c r="AT395" s="342">
        <v>0</v>
      </c>
      <c r="AW395" s="342">
        <v>5.0162047999999997</v>
      </c>
      <c r="AX395" s="342" t="s">
        <v>1413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92F-7421-48F7-9EB8-B4B3503E24E8}">
  <dimension ref="A1:U48"/>
  <sheetViews>
    <sheetView workbookViewId="0">
      <selection activeCell="I23" sqref="I23"/>
    </sheetView>
  </sheetViews>
  <sheetFormatPr baseColWidth="10" defaultColWidth="9.1640625" defaultRowHeight="15"/>
  <cols>
    <col min="1" max="16384" width="9.1640625" style="342"/>
  </cols>
  <sheetData>
    <row r="1" spans="1:21">
      <c r="B1" s="342" t="s">
        <v>1418</v>
      </c>
      <c r="C1" s="342" t="s">
        <v>1419</v>
      </c>
      <c r="D1" s="342" t="s">
        <v>1420</v>
      </c>
      <c r="E1" s="342" t="s">
        <v>1421</v>
      </c>
      <c r="F1" s="342" t="s">
        <v>251</v>
      </c>
      <c r="G1" s="342" t="s">
        <v>252</v>
      </c>
      <c r="H1" s="342" t="s">
        <v>253</v>
      </c>
      <c r="I1" s="342" t="s">
        <v>254</v>
      </c>
      <c r="J1" s="342" t="s">
        <v>255</v>
      </c>
      <c r="K1" s="342" t="s">
        <v>256</v>
      </c>
      <c r="L1" s="342" t="s">
        <v>1422</v>
      </c>
      <c r="M1" s="342" t="s">
        <v>1423</v>
      </c>
      <c r="N1" s="342" t="s">
        <v>1424</v>
      </c>
      <c r="O1" s="342" t="s">
        <v>1425</v>
      </c>
      <c r="P1" s="342" t="s">
        <v>1426</v>
      </c>
      <c r="Q1" s="342" t="s">
        <v>1427</v>
      </c>
      <c r="R1" s="342" t="s">
        <v>1428</v>
      </c>
      <c r="S1" s="342" t="s">
        <v>1429</v>
      </c>
      <c r="T1" s="342" t="s">
        <v>1430</v>
      </c>
      <c r="U1" s="342" t="s">
        <v>1431</v>
      </c>
    </row>
    <row r="2" spans="1:21">
      <c r="A2" s="342" t="s">
        <v>294</v>
      </c>
      <c r="B2" s="342" t="s">
        <v>296</v>
      </c>
      <c r="C2" s="342" t="s">
        <v>229</v>
      </c>
      <c r="D2" s="342">
        <v>0.78600000000000003</v>
      </c>
      <c r="E2" s="342">
        <v>1</v>
      </c>
      <c r="F2" s="342">
        <v>2709</v>
      </c>
      <c r="G2" s="342">
        <v>-1.32</v>
      </c>
      <c r="H2" s="342">
        <v>5558</v>
      </c>
      <c r="I2" s="342">
        <v>9.093</v>
      </c>
      <c r="L2" s="342">
        <v>67.287999999999997</v>
      </c>
      <c r="M2" s="342">
        <v>174.56700000000001</v>
      </c>
      <c r="O2" s="342">
        <v>8.8098005304683188E-2</v>
      </c>
      <c r="P2" s="342">
        <v>0.32037635648146451</v>
      </c>
      <c r="R2" s="342">
        <v>11.208397621460966</v>
      </c>
      <c r="S2" s="342">
        <v>40.760350697387345</v>
      </c>
    </row>
    <row r="3" spans="1:21">
      <c r="A3" s="342" t="s">
        <v>305</v>
      </c>
      <c r="B3" s="342" t="s">
        <v>339</v>
      </c>
      <c r="C3" s="342" t="s">
        <v>229</v>
      </c>
      <c r="D3" s="342">
        <v>0.247</v>
      </c>
      <c r="E3" s="342">
        <v>3</v>
      </c>
      <c r="F3" s="342">
        <v>804</v>
      </c>
      <c r="G3" s="342">
        <v>-1.5649999999999999</v>
      </c>
      <c r="H3" s="342">
        <v>1914</v>
      </c>
      <c r="I3" s="342">
        <v>9.2579999999999991</v>
      </c>
      <c r="L3" s="342">
        <v>22.936</v>
      </c>
      <c r="M3" s="342">
        <v>53.676000000000002</v>
      </c>
      <c r="O3" s="342">
        <v>2.4647244792709168E-2</v>
      </c>
      <c r="P3" s="342">
        <v>0.10148539764563161</v>
      </c>
      <c r="R3" s="342">
        <v>9.9786416164814451</v>
      </c>
      <c r="S3" s="342">
        <v>41.087205524547208</v>
      </c>
    </row>
    <row r="4" spans="1:21">
      <c r="A4" s="342" t="s">
        <v>309</v>
      </c>
      <c r="B4" s="342" t="s">
        <v>154</v>
      </c>
      <c r="C4" s="342" t="s">
        <v>229</v>
      </c>
      <c r="D4" s="342">
        <v>0.499</v>
      </c>
      <c r="E4" s="342">
        <v>5</v>
      </c>
      <c r="F4" s="342">
        <v>1582</v>
      </c>
      <c r="G4" s="342">
        <v>-1.413</v>
      </c>
      <c r="H4" s="342">
        <v>3817</v>
      </c>
      <c r="I4" s="342">
        <v>9.1319999999999997</v>
      </c>
      <c r="L4" s="342">
        <v>38.975000000000001</v>
      </c>
      <c r="M4" s="342">
        <v>110.325</v>
      </c>
      <c r="O4" s="342">
        <v>4.7592923631353458E-2</v>
      </c>
      <c r="P4" s="342">
        <v>0.20405675471184079</v>
      </c>
      <c r="R4" s="342">
        <v>9.5376600463634187</v>
      </c>
      <c r="S4" s="342">
        <v>40.893137216801762</v>
      </c>
    </row>
    <row r="5" spans="1:21">
      <c r="A5" s="342" t="s">
        <v>312</v>
      </c>
      <c r="B5" s="342" t="s">
        <v>155</v>
      </c>
      <c r="C5" s="342" t="s">
        <v>229</v>
      </c>
      <c r="D5" s="342">
        <v>1.0649999999999999</v>
      </c>
      <c r="E5" s="342">
        <v>7</v>
      </c>
      <c r="F5" s="342">
        <v>3379</v>
      </c>
      <c r="G5" s="342">
        <v>-1.3560000000000001</v>
      </c>
      <c r="H5" s="342">
        <v>7701</v>
      </c>
      <c r="I5" s="342">
        <v>8.8879999999999999</v>
      </c>
      <c r="L5" s="342">
        <v>76.433999999999997</v>
      </c>
      <c r="M5" s="342">
        <v>237.13200000000001</v>
      </c>
      <c r="O5" s="342">
        <v>0.10118243567180338</v>
      </c>
      <c r="P5" s="342">
        <v>0.43365950278320642</v>
      </c>
      <c r="R5" s="342">
        <v>9.5006981851458576</v>
      </c>
      <c r="S5" s="342">
        <v>40.719202139268212</v>
      </c>
    </row>
    <row r="6" spans="1:21">
      <c r="A6" s="342" t="s">
        <v>318</v>
      </c>
      <c r="B6" s="342" t="s">
        <v>156</v>
      </c>
      <c r="C6" s="342" t="s">
        <v>229</v>
      </c>
      <c r="D6" s="342">
        <v>1.484</v>
      </c>
      <c r="E6" s="342">
        <v>9</v>
      </c>
      <c r="F6" s="342">
        <v>4712</v>
      </c>
      <c r="G6" s="342">
        <v>-1.3560000000000001</v>
      </c>
      <c r="H6" s="342">
        <v>10230</v>
      </c>
      <c r="I6" s="342">
        <v>8.7690000000000001</v>
      </c>
      <c r="L6" s="342">
        <v>104.542</v>
      </c>
      <c r="M6" s="342">
        <v>332.40899999999999</v>
      </c>
      <c r="O6" s="342">
        <v>0.1413942406968432</v>
      </c>
      <c r="P6" s="342">
        <v>0.60617254250495278</v>
      </c>
      <c r="R6" s="342">
        <v>9.5279137935878175</v>
      </c>
      <c r="S6" s="342">
        <v>40.847206368258277</v>
      </c>
    </row>
    <row r="7" spans="1:21">
      <c r="A7" s="342" t="s">
        <v>322</v>
      </c>
      <c r="B7" s="342" t="s">
        <v>163</v>
      </c>
      <c r="C7" s="342" t="s">
        <v>25</v>
      </c>
      <c r="D7" s="342">
        <v>1.0580000000000001</v>
      </c>
      <c r="E7" s="342">
        <v>11</v>
      </c>
      <c r="F7" s="342">
        <v>5044</v>
      </c>
      <c r="G7" s="342">
        <v>7.4290000000000003</v>
      </c>
      <c r="H7" s="342">
        <v>9129</v>
      </c>
      <c r="I7" s="342">
        <v>9.9469999999999992</v>
      </c>
      <c r="J7" s="342">
        <v>3528</v>
      </c>
      <c r="K7" s="342">
        <v>10.864000000000001</v>
      </c>
      <c r="L7" s="342">
        <v>110.992</v>
      </c>
      <c r="M7" s="342">
        <v>286.78800000000001</v>
      </c>
      <c r="N7" s="342">
        <v>5.94</v>
      </c>
      <c r="O7" s="342">
        <v>0.15062172548450178</v>
      </c>
      <c r="P7" s="342">
        <v>0.52356900350660274</v>
      </c>
      <c r="Q7" s="342">
        <v>7.2173931687228854E-3</v>
      </c>
      <c r="R7" s="342">
        <v>14.236457985302625</v>
      </c>
      <c r="S7" s="342">
        <v>49.486673299300818</v>
      </c>
      <c r="T7" s="342">
        <v>0.68217326736511197</v>
      </c>
      <c r="U7" s="342">
        <v>5.7822975499296279</v>
      </c>
    </row>
    <row r="8" spans="1:21">
      <c r="A8" s="342" t="s">
        <v>326</v>
      </c>
      <c r="B8" s="342" t="s">
        <v>164</v>
      </c>
      <c r="C8" s="342" t="s">
        <v>25</v>
      </c>
      <c r="D8" s="342">
        <v>1.014</v>
      </c>
      <c r="E8" s="342">
        <v>13</v>
      </c>
      <c r="F8" s="342">
        <v>4859</v>
      </c>
      <c r="G8" s="342">
        <v>7.4770000000000003</v>
      </c>
      <c r="H8" s="342">
        <v>8792</v>
      </c>
      <c r="I8" s="342">
        <v>9.9949999999999992</v>
      </c>
      <c r="J8" s="342">
        <v>3651</v>
      </c>
      <c r="K8" s="342">
        <v>10.785</v>
      </c>
      <c r="L8" s="342">
        <v>107.193</v>
      </c>
      <c r="M8" s="342">
        <v>276.78199999999998</v>
      </c>
      <c r="N8" s="342">
        <v>5.8609999999999998</v>
      </c>
      <c r="O8" s="342">
        <v>0.1451868084754607</v>
      </c>
      <c r="P8" s="342">
        <v>0.50545166694630173</v>
      </c>
      <c r="Q8" s="342">
        <v>7.1278946087384044E-3</v>
      </c>
      <c r="R8" s="342">
        <v>14.318225687915257</v>
      </c>
      <c r="S8" s="342">
        <v>49.847304432574134</v>
      </c>
      <c r="T8" s="342">
        <v>0.70294818626611477</v>
      </c>
      <c r="U8" s="342">
        <v>5.6817907268846559</v>
      </c>
    </row>
    <row r="9" spans="1:21">
      <c r="A9" s="342" t="s">
        <v>335</v>
      </c>
      <c r="B9" s="342" t="s">
        <v>159</v>
      </c>
      <c r="C9" s="342" t="s">
        <v>230</v>
      </c>
      <c r="D9" s="342">
        <v>0.80700000000000005</v>
      </c>
      <c r="E9" s="342">
        <v>15</v>
      </c>
      <c r="F9" s="342">
        <v>2788</v>
      </c>
      <c r="G9" s="342">
        <v>28.611999999999998</v>
      </c>
      <c r="H9" s="342">
        <v>6564</v>
      </c>
      <c r="I9" s="342">
        <v>63.015999999999998</v>
      </c>
      <c r="L9" s="342">
        <v>61.304000000000002</v>
      </c>
      <c r="M9" s="342">
        <v>195.63800000000001</v>
      </c>
      <c r="O9" s="342">
        <v>7.9537188410210513E-2</v>
      </c>
      <c r="P9" s="342">
        <v>0.3585285050585284</v>
      </c>
      <c r="R9" s="342">
        <v>9.8559093445118346</v>
      </c>
      <c r="S9" s="342">
        <v>44.427324046905625</v>
      </c>
    </row>
    <row r="10" spans="1:21">
      <c r="A10" s="342" t="s">
        <v>338</v>
      </c>
      <c r="B10" s="342" t="s">
        <v>160</v>
      </c>
      <c r="C10" s="342" t="s">
        <v>230</v>
      </c>
      <c r="D10" s="342">
        <v>0.75700000000000001</v>
      </c>
      <c r="E10" s="342">
        <v>17</v>
      </c>
      <c r="F10" s="342">
        <v>2643</v>
      </c>
      <c r="G10" s="342">
        <v>28.707999999999998</v>
      </c>
      <c r="H10" s="342">
        <v>6283</v>
      </c>
      <c r="I10" s="342">
        <v>63.192999999999998</v>
      </c>
      <c r="L10" s="342">
        <v>57.024000000000001</v>
      </c>
      <c r="M10" s="342">
        <v>183.52199999999999</v>
      </c>
      <c r="O10" s="342">
        <v>7.3414144241035525E-2</v>
      </c>
      <c r="P10" s="342">
        <v>0.33659070276344477</v>
      </c>
      <c r="R10" s="342">
        <v>9.6980375483534367</v>
      </c>
      <c r="S10" s="342">
        <v>44.463765226346737</v>
      </c>
    </row>
    <row r="11" spans="1:21">
      <c r="A11" s="342" t="s">
        <v>346</v>
      </c>
      <c r="B11" s="342" t="s">
        <v>167</v>
      </c>
      <c r="C11" s="342" t="s">
        <v>21</v>
      </c>
      <c r="D11" s="342">
        <v>8.2000000000000003E-2</v>
      </c>
      <c r="J11" s="342">
        <v>6356</v>
      </c>
      <c r="K11" s="342">
        <v>20.498000000000001</v>
      </c>
      <c r="N11" s="342">
        <v>10.058999999999999</v>
      </c>
      <c r="Q11" s="342">
        <v>1.1883780112723815E-2</v>
      </c>
      <c r="T11" s="342">
        <v>14.492414771614406</v>
      </c>
      <c r="U11" s="342">
        <v>16.262439351972724</v>
      </c>
    </row>
    <row r="12" spans="1:21">
      <c r="A12" s="342" t="s">
        <v>350</v>
      </c>
      <c r="B12" s="342" t="s">
        <v>168</v>
      </c>
      <c r="C12" s="342" t="s">
        <v>21</v>
      </c>
      <c r="D12" s="342">
        <v>7.4999999999999997E-2</v>
      </c>
      <c r="J12" s="342">
        <v>5289</v>
      </c>
      <c r="K12" s="342">
        <v>20.748000000000001</v>
      </c>
      <c r="N12" s="342">
        <v>8.4480000000000004</v>
      </c>
      <c r="Q12" s="342">
        <v>1.0058689224939039E-2</v>
      </c>
      <c r="T12" s="342">
        <v>13.411585633252052</v>
      </c>
      <c r="U12" s="342">
        <v>16.232075792352791</v>
      </c>
    </row>
    <row r="13" spans="1:21">
      <c r="A13" s="342" t="s">
        <v>354</v>
      </c>
      <c r="B13" s="342" t="s">
        <v>171</v>
      </c>
      <c r="C13" s="342" t="s">
        <v>23</v>
      </c>
      <c r="D13" s="342">
        <v>4.5999999999999999E-2</v>
      </c>
      <c r="J13" s="342">
        <v>2706</v>
      </c>
      <c r="K13" s="342">
        <v>11.340999999999999</v>
      </c>
      <c r="N13" s="342">
        <v>4.5670000000000002</v>
      </c>
      <c r="Q13" s="342">
        <v>5.6619308540559075E-3</v>
      </c>
      <c r="T13" s="342">
        <v>12.308545334904148</v>
      </c>
      <c r="U13" s="342">
        <v>5.8370727161679028</v>
      </c>
    </row>
    <row r="14" spans="1:21">
      <c r="A14" s="342" t="s">
        <v>357</v>
      </c>
      <c r="B14" s="342" t="s">
        <v>172</v>
      </c>
      <c r="C14" s="342" t="s">
        <v>23</v>
      </c>
      <c r="D14" s="342">
        <v>7.5999999999999998E-2</v>
      </c>
      <c r="J14" s="342">
        <v>5180</v>
      </c>
      <c r="K14" s="342">
        <v>10.356</v>
      </c>
      <c r="N14" s="342">
        <v>8.6359999999999992</v>
      </c>
      <c r="Q14" s="342">
        <v>1.0271673139838813E-2</v>
      </c>
      <c r="T14" s="342">
        <v>13.515359394524754</v>
      </c>
      <c r="U14" s="342">
        <v>5.8754305049666593</v>
      </c>
    </row>
    <row r="15" spans="1:21">
      <c r="A15" s="342" t="s">
        <v>361</v>
      </c>
      <c r="B15" s="342" t="s">
        <v>173</v>
      </c>
      <c r="C15" s="342" t="s">
        <v>23</v>
      </c>
      <c r="D15" s="342">
        <v>0.151</v>
      </c>
      <c r="J15" s="342">
        <v>10430</v>
      </c>
      <c r="K15" s="342">
        <v>9.26</v>
      </c>
      <c r="N15" s="342">
        <v>16.687000000000001</v>
      </c>
      <c r="Q15" s="342">
        <v>1.9392596006105264E-2</v>
      </c>
      <c r="T15" s="342">
        <v>12.842778811990241</v>
      </c>
      <c r="U15" s="342">
        <v>5.8374967788654306</v>
      </c>
    </row>
    <row r="16" spans="1:21">
      <c r="A16" s="342" t="s">
        <v>364</v>
      </c>
      <c r="B16" s="342" t="s">
        <v>693</v>
      </c>
      <c r="C16" s="342" t="s">
        <v>176</v>
      </c>
      <c r="D16" s="342">
        <v>0.755</v>
      </c>
      <c r="E16" s="342">
        <v>29</v>
      </c>
      <c r="F16" s="342">
        <v>1654</v>
      </c>
      <c r="G16" s="342">
        <v>8.7159999999999993</v>
      </c>
      <c r="H16" s="342">
        <v>5991</v>
      </c>
      <c r="I16" s="342">
        <v>13.772</v>
      </c>
      <c r="J16" s="342">
        <v>4613</v>
      </c>
      <c r="K16" s="342">
        <v>2.9129999999999998</v>
      </c>
      <c r="L16" s="342">
        <v>35.569000000000003</v>
      </c>
      <c r="M16" s="342">
        <v>175.84399999999999</v>
      </c>
      <c r="N16" s="342">
        <v>7.2130000000000001</v>
      </c>
      <c r="O16" s="342">
        <v>4.2720239416351127E-2</v>
      </c>
      <c r="P16" s="342">
        <v>0.32268855304227839</v>
      </c>
      <c r="Q16" s="342">
        <v>8.6595661669538106E-3</v>
      </c>
      <c r="R16" s="342">
        <v>5.658309856470348</v>
      </c>
      <c r="S16" s="342">
        <v>42.740205700964026</v>
      </c>
      <c r="T16" s="342">
        <v>1.1469624062190478</v>
      </c>
      <c r="U16" s="342">
        <v>-1.8567943554178492</v>
      </c>
    </row>
    <row r="17" spans="1:21">
      <c r="A17" s="342" t="s">
        <v>369</v>
      </c>
      <c r="B17" s="342" t="s">
        <v>720</v>
      </c>
      <c r="C17" s="342" t="s">
        <v>177</v>
      </c>
      <c r="D17" s="342">
        <v>0.78500000000000003</v>
      </c>
      <c r="E17" s="342">
        <v>31</v>
      </c>
      <c r="F17" s="342">
        <v>1264</v>
      </c>
      <c r="G17" s="342">
        <v>8.2509999999999994</v>
      </c>
      <c r="H17" s="342">
        <v>2777</v>
      </c>
      <c r="I17" s="342">
        <v>7.6260000000000003</v>
      </c>
      <c r="J17" s="342">
        <v>1451</v>
      </c>
      <c r="K17" s="342">
        <v>5.3079999999999998</v>
      </c>
      <c r="L17" s="342">
        <v>27.254000000000001</v>
      </c>
      <c r="M17" s="342">
        <v>78.492000000000004</v>
      </c>
      <c r="N17" s="342">
        <v>2.4430000000000001</v>
      </c>
      <c r="O17" s="342">
        <v>3.0824652438152529E-2</v>
      </c>
      <c r="P17" s="342">
        <v>0.14641842024011778</v>
      </c>
      <c r="Q17" s="342">
        <v>3.2556657729541894E-3</v>
      </c>
      <c r="R17" s="342">
        <v>3.9267073169621054</v>
      </c>
      <c r="S17" s="342">
        <v>18.652028056065959</v>
      </c>
      <c r="T17" s="342">
        <v>0.41473449336996043</v>
      </c>
      <c r="U17" s="342">
        <v>-1.2008875338507154</v>
      </c>
    </row>
    <row r="18" spans="1:21">
      <c r="A18" s="342" t="s">
        <v>372</v>
      </c>
      <c r="B18" s="342" t="s">
        <v>748</v>
      </c>
      <c r="C18" s="342" t="s">
        <v>178</v>
      </c>
      <c r="D18" s="342">
        <v>0.79400000000000004</v>
      </c>
      <c r="E18" s="342">
        <v>33</v>
      </c>
      <c r="F18" s="342">
        <v>1715</v>
      </c>
      <c r="G18" s="342">
        <v>3.375</v>
      </c>
      <c r="H18" s="342">
        <v>5173</v>
      </c>
      <c r="I18" s="342">
        <v>8.0640000000000001</v>
      </c>
      <c r="J18" s="342">
        <v>2055</v>
      </c>
      <c r="K18" s="342">
        <v>18.547000000000001</v>
      </c>
      <c r="L18" s="342">
        <v>36.487000000000002</v>
      </c>
      <c r="M18" s="342">
        <v>152.53899999999999</v>
      </c>
      <c r="N18" s="342">
        <v>3.3319999999999999</v>
      </c>
      <c r="O18" s="342">
        <v>4.4033546553571369E-2</v>
      </c>
      <c r="P18" s="342">
        <v>0.28049141846924086</v>
      </c>
      <c r="Q18" s="342">
        <v>4.2628077960706811E-3</v>
      </c>
      <c r="R18" s="342">
        <v>5.5457867195933712</v>
      </c>
      <c r="S18" s="342">
        <v>35.326375122070637</v>
      </c>
      <c r="T18" s="342">
        <v>0.53687755618018651</v>
      </c>
      <c r="U18" s="342">
        <v>12.536626690366555</v>
      </c>
    </row>
    <row r="19" spans="1:21">
      <c r="A19" s="342" t="s">
        <v>377</v>
      </c>
      <c r="B19" s="342" t="s">
        <v>780</v>
      </c>
      <c r="C19" s="342" t="s">
        <v>179</v>
      </c>
      <c r="D19" s="342">
        <v>0.84199999999999997</v>
      </c>
      <c r="E19" s="342">
        <v>35</v>
      </c>
      <c r="F19" s="342">
        <v>2642</v>
      </c>
      <c r="G19" s="342">
        <v>6.1319999999999997</v>
      </c>
      <c r="H19" s="342">
        <v>6651</v>
      </c>
      <c r="I19" s="342">
        <v>5.8570000000000002</v>
      </c>
      <c r="J19" s="342">
        <v>2664</v>
      </c>
      <c r="K19" s="342">
        <v>6.16</v>
      </c>
      <c r="L19" s="342">
        <v>56.399000000000001</v>
      </c>
      <c r="M19" s="342">
        <v>198.55199999999999</v>
      </c>
      <c r="N19" s="342">
        <v>4.577</v>
      </c>
      <c r="O19" s="342">
        <v>7.2520008118200391E-2</v>
      </c>
      <c r="P19" s="342">
        <v>0.36380473119651729</v>
      </c>
      <c r="Q19" s="342">
        <v>5.6732597856995123E-3</v>
      </c>
      <c r="R19" s="342">
        <v>8.6128275674822312</v>
      </c>
      <c r="S19" s="342">
        <v>43.207212731177833</v>
      </c>
      <c r="T19" s="342">
        <v>0.67378382252963331</v>
      </c>
      <c r="U19" s="342">
        <v>0.65958609879092922</v>
      </c>
    </row>
    <row r="20" spans="1:21">
      <c r="A20" s="342" t="s">
        <v>381</v>
      </c>
      <c r="B20" s="342" t="s">
        <v>808</v>
      </c>
      <c r="C20" s="342" t="s">
        <v>180</v>
      </c>
      <c r="D20" s="342">
        <v>0.81599999999999995</v>
      </c>
      <c r="E20" s="342">
        <v>37</v>
      </c>
      <c r="F20" s="342">
        <v>2180</v>
      </c>
      <c r="G20" s="342">
        <v>7.0670000000000002</v>
      </c>
      <c r="H20" s="342">
        <v>5883</v>
      </c>
      <c r="I20" s="342">
        <v>9.5589999999999993</v>
      </c>
      <c r="J20" s="342">
        <v>2016</v>
      </c>
      <c r="K20" s="342">
        <v>9.8800000000000008</v>
      </c>
      <c r="L20" s="342">
        <v>46.651000000000003</v>
      </c>
      <c r="M20" s="342">
        <v>173.72399999999999</v>
      </c>
      <c r="N20" s="342">
        <v>3.2909999999999999</v>
      </c>
      <c r="O20" s="342">
        <v>5.857434583756542E-2</v>
      </c>
      <c r="P20" s="342">
        <v>0.31884998083481908</v>
      </c>
      <c r="Q20" s="342">
        <v>4.2163591763318999E-3</v>
      </c>
      <c r="R20" s="342">
        <v>7.1782286565643911</v>
      </c>
      <c r="S20" s="342">
        <v>39.074752553286658</v>
      </c>
      <c r="T20" s="342">
        <v>0.51671068337400738</v>
      </c>
      <c r="U20" s="342">
        <v>3.8497384599538655</v>
      </c>
    </row>
    <row r="21" spans="1:21">
      <c r="A21" s="342" t="s">
        <v>385</v>
      </c>
      <c r="B21" s="342" t="s">
        <v>834</v>
      </c>
      <c r="C21" s="342" t="s">
        <v>181</v>
      </c>
      <c r="D21" s="342">
        <v>0.83799999999999997</v>
      </c>
      <c r="E21" s="342">
        <v>39</v>
      </c>
      <c r="F21" s="342">
        <v>1178</v>
      </c>
      <c r="G21" s="342">
        <v>10.159000000000001</v>
      </c>
      <c r="H21" s="342">
        <v>4607</v>
      </c>
      <c r="I21" s="342">
        <v>5.1790000000000003</v>
      </c>
      <c r="J21" s="342">
        <v>3288</v>
      </c>
      <c r="K21" s="342">
        <v>4.6210000000000004</v>
      </c>
      <c r="L21" s="342">
        <v>25.135000000000002</v>
      </c>
      <c r="M21" s="342">
        <v>132.82400000000001</v>
      </c>
      <c r="N21" s="342">
        <v>5.2389999999999999</v>
      </c>
      <c r="O21" s="342">
        <v>2.7793173327292302E-2</v>
      </c>
      <c r="P21" s="342">
        <v>0.24479450758713678</v>
      </c>
      <c r="Q21" s="342">
        <v>6.4232350605061689E-3</v>
      </c>
      <c r="R21" s="342">
        <v>3.3166077956196069</v>
      </c>
      <c r="S21" s="342">
        <v>29.211755081997232</v>
      </c>
      <c r="T21" s="342">
        <v>0.76649583060932802</v>
      </c>
      <c r="U21" s="342">
        <v>-0.66242143050389846</v>
      </c>
    </row>
    <row r="22" spans="1:21">
      <c r="A22" s="342" t="s">
        <v>389</v>
      </c>
      <c r="B22" s="342" t="s">
        <v>862</v>
      </c>
      <c r="C22" s="342" t="s">
        <v>182</v>
      </c>
      <c r="D22" s="342">
        <v>0.78800000000000003</v>
      </c>
      <c r="E22" s="342">
        <v>41</v>
      </c>
      <c r="F22" s="342">
        <v>2150</v>
      </c>
      <c r="G22" s="342">
        <v>4.7830000000000004</v>
      </c>
      <c r="H22" s="342">
        <v>5646</v>
      </c>
      <c r="I22" s="342">
        <v>6.3630000000000004</v>
      </c>
      <c r="J22" s="342">
        <v>2472</v>
      </c>
      <c r="K22" s="342">
        <v>18.448</v>
      </c>
      <c r="L22" s="342">
        <v>46.015000000000001</v>
      </c>
      <c r="M22" s="342">
        <v>166.55</v>
      </c>
      <c r="N22" s="342">
        <v>3.9</v>
      </c>
      <c r="O22" s="342">
        <v>5.7664472918968382E-2</v>
      </c>
      <c r="P22" s="342">
        <v>0.30586039733655818</v>
      </c>
      <c r="Q22" s="342">
        <v>4.906291113427449E-3</v>
      </c>
      <c r="R22" s="342">
        <v>7.3178265125594386</v>
      </c>
      <c r="S22" s="342">
        <v>38.814771235603828</v>
      </c>
      <c r="T22" s="342">
        <v>0.62262577581566603</v>
      </c>
      <c r="U22" s="342">
        <v>12.690467277338339</v>
      </c>
    </row>
    <row r="23" spans="1:21">
      <c r="A23" s="342" t="s">
        <v>393</v>
      </c>
      <c r="B23" s="342" t="s">
        <v>887</v>
      </c>
      <c r="C23" s="342" t="s">
        <v>183</v>
      </c>
      <c r="D23" s="342">
        <v>0.76</v>
      </c>
      <c r="E23" s="342">
        <v>43</v>
      </c>
      <c r="F23" s="342">
        <v>1146</v>
      </c>
      <c r="G23" s="342">
        <v>9.8279999999999994</v>
      </c>
      <c r="H23" s="342">
        <v>4456</v>
      </c>
      <c r="I23" s="342">
        <v>6.1790000000000003</v>
      </c>
      <c r="J23" s="342">
        <v>2683</v>
      </c>
      <c r="K23" s="342">
        <v>5.1059999999999999</v>
      </c>
      <c r="L23" s="342">
        <v>24.268999999999998</v>
      </c>
      <c r="M23" s="342">
        <v>128.751</v>
      </c>
      <c r="N23" s="342">
        <v>4.6509999999999998</v>
      </c>
      <c r="O23" s="342">
        <v>2.6554258315491935E-2</v>
      </c>
      <c r="P23" s="342">
        <v>0.23741974126591892</v>
      </c>
      <c r="Q23" s="342">
        <v>5.7570938798621905E-3</v>
      </c>
      <c r="R23" s="342">
        <v>3.4939813573015703</v>
      </c>
      <c r="S23" s="342">
        <v>31.239439640252485</v>
      </c>
      <c r="T23" s="342">
        <v>0.75751235261344607</v>
      </c>
      <c r="U23" s="342">
        <v>-0.36865099001173363</v>
      </c>
    </row>
    <row r="24" spans="1:21">
      <c r="A24" s="342" t="s">
        <v>202</v>
      </c>
      <c r="B24" s="342" t="s">
        <v>914</v>
      </c>
      <c r="C24" s="342" t="s">
        <v>184</v>
      </c>
      <c r="D24" s="342">
        <v>0.57599999999999996</v>
      </c>
      <c r="E24" s="342">
        <v>45</v>
      </c>
      <c r="F24" s="342">
        <v>1924</v>
      </c>
      <c r="G24" s="342">
        <v>8.6639999999999997</v>
      </c>
      <c r="H24" s="342">
        <v>4582</v>
      </c>
      <c r="I24" s="342">
        <v>15.773</v>
      </c>
      <c r="J24" s="342">
        <v>4731</v>
      </c>
      <c r="K24" s="342">
        <v>3.4569999999999999</v>
      </c>
      <c r="L24" s="342">
        <v>41.145000000000003</v>
      </c>
      <c r="M24" s="342">
        <v>134.11099999999999</v>
      </c>
      <c r="N24" s="342">
        <v>7.3639999999999999</v>
      </c>
      <c r="O24" s="342">
        <v>5.0697364249837035E-2</v>
      </c>
      <c r="P24" s="342">
        <v>0.24712481062062736</v>
      </c>
      <c r="Q24" s="342">
        <v>8.8306330347722468E-3</v>
      </c>
      <c r="R24" s="342">
        <v>8.8016257378189309</v>
      </c>
      <c r="S24" s="342">
        <v>42.903612954970036</v>
      </c>
      <c r="T24" s="342">
        <v>1.5330960129812929</v>
      </c>
      <c r="U24" s="342">
        <v>-1.2795141635555316</v>
      </c>
    </row>
    <row r="25" spans="1:21">
      <c r="A25" s="342" t="s">
        <v>401</v>
      </c>
      <c r="B25" s="342" t="s">
        <v>942</v>
      </c>
      <c r="C25" s="342" t="s">
        <v>185</v>
      </c>
      <c r="D25" s="342">
        <v>0.79100000000000004</v>
      </c>
      <c r="E25" s="342">
        <v>47</v>
      </c>
      <c r="F25" s="342">
        <v>1032</v>
      </c>
      <c r="G25" s="342">
        <v>9.1110000000000007</v>
      </c>
      <c r="H25" s="342">
        <v>4499</v>
      </c>
      <c r="I25" s="342">
        <v>7.4379999999999997</v>
      </c>
      <c r="J25" s="342">
        <v>1392</v>
      </c>
      <c r="K25" s="342">
        <v>5.742</v>
      </c>
      <c r="L25" s="342">
        <v>22.006</v>
      </c>
      <c r="M25" s="342">
        <v>128.416</v>
      </c>
      <c r="N25" s="342">
        <v>2.3250000000000002</v>
      </c>
      <c r="O25" s="342">
        <v>2.3316770241930497E-2</v>
      </c>
      <c r="P25" s="342">
        <v>0.23681317443124961</v>
      </c>
      <c r="Q25" s="342">
        <v>3.1219843795596497E-3</v>
      </c>
      <c r="R25" s="342">
        <v>2.9477585640872941</v>
      </c>
      <c r="S25" s="342">
        <v>29.938454416087179</v>
      </c>
      <c r="T25" s="342">
        <v>0.39468829071550565</v>
      </c>
      <c r="U25" s="342">
        <v>-0.84641111749091014</v>
      </c>
    </row>
    <row r="26" spans="1:21">
      <c r="A26" s="342" t="s">
        <v>404</v>
      </c>
      <c r="B26" s="342" t="s">
        <v>965</v>
      </c>
      <c r="C26" s="342" t="s">
        <v>186</v>
      </c>
      <c r="D26" s="342">
        <v>0.77800000000000002</v>
      </c>
      <c r="E26" s="342">
        <v>49</v>
      </c>
      <c r="F26" s="342">
        <v>2166</v>
      </c>
      <c r="G26" s="342">
        <v>8.6709999999999994</v>
      </c>
      <c r="H26" s="342">
        <v>5642</v>
      </c>
      <c r="I26" s="342">
        <v>18.122</v>
      </c>
      <c r="J26" s="342">
        <v>15722</v>
      </c>
      <c r="K26" s="342">
        <v>2.6520000000000001</v>
      </c>
      <c r="L26" s="342">
        <v>46.412999999999997</v>
      </c>
      <c r="M26" s="342">
        <v>165.23699999999999</v>
      </c>
      <c r="N26" s="342">
        <v>26.905999999999999</v>
      </c>
      <c r="O26" s="342">
        <v>5.8233858801989793E-2</v>
      </c>
      <c r="P26" s="342">
        <v>0.30348301747410811</v>
      </c>
      <c r="Q26" s="342">
        <v>3.0969631252705288E-2</v>
      </c>
      <c r="R26" s="342">
        <v>7.4850718254485598</v>
      </c>
      <c r="S26" s="342">
        <v>39.00809993240464</v>
      </c>
      <c r="T26" s="342">
        <v>3.9806723975199598</v>
      </c>
      <c r="U26" s="342">
        <v>-3.1341015504962044E-3</v>
      </c>
    </row>
    <row r="27" spans="1:21">
      <c r="A27" s="342" t="s">
        <v>410</v>
      </c>
      <c r="B27" s="342" t="s">
        <v>991</v>
      </c>
      <c r="C27" s="342" t="s">
        <v>187</v>
      </c>
      <c r="D27" s="342">
        <v>0.78700000000000003</v>
      </c>
      <c r="E27" s="342">
        <v>51</v>
      </c>
      <c r="F27" s="342">
        <v>2137</v>
      </c>
      <c r="G27" s="342">
        <v>8.3699999999999992</v>
      </c>
      <c r="H27" s="342">
        <v>5647</v>
      </c>
      <c r="I27" s="342">
        <v>16.655999999999999</v>
      </c>
      <c r="J27" s="342">
        <v>4626</v>
      </c>
      <c r="K27" s="342">
        <v>1.427</v>
      </c>
      <c r="L27" s="342">
        <v>45.637</v>
      </c>
      <c r="M27" s="342">
        <v>166.64699999999999</v>
      </c>
      <c r="N27" s="342">
        <v>7.6349999999999998</v>
      </c>
      <c r="O27" s="342">
        <v>5.7123699391877697E-2</v>
      </c>
      <c r="P27" s="342">
        <v>0.30603603012152208</v>
      </c>
      <c r="Q27" s="342">
        <v>9.1376470823139443E-3</v>
      </c>
      <c r="R27" s="342">
        <v>7.2584116126909386</v>
      </c>
      <c r="S27" s="342">
        <v>38.886407893458966</v>
      </c>
      <c r="T27" s="342">
        <v>1.1610733268505646</v>
      </c>
      <c r="U27" s="342">
        <v>-3.2514623564068459</v>
      </c>
    </row>
    <row r="28" spans="1:21">
      <c r="A28" s="342" t="s">
        <v>414</v>
      </c>
      <c r="B28" s="342" t="s">
        <v>1014</v>
      </c>
      <c r="C28" s="342" t="s">
        <v>188</v>
      </c>
      <c r="D28" s="342">
        <v>0.60799999999999998</v>
      </c>
      <c r="E28" s="342">
        <v>53</v>
      </c>
      <c r="F28" s="342">
        <v>2185</v>
      </c>
      <c r="G28" s="342">
        <v>11.590999999999999</v>
      </c>
      <c r="H28" s="342">
        <v>5235</v>
      </c>
      <c r="I28" s="342">
        <v>4.702</v>
      </c>
      <c r="J28" s="342">
        <v>1871</v>
      </c>
      <c r="K28" s="342">
        <v>2.8050000000000002</v>
      </c>
      <c r="L28" s="342">
        <v>46.646000000000001</v>
      </c>
      <c r="M28" s="342">
        <v>153.85900000000001</v>
      </c>
      <c r="N28" s="342">
        <v>3.3010000000000002</v>
      </c>
      <c r="O28" s="342">
        <v>5.8567192748582728E-2</v>
      </c>
      <c r="P28" s="342">
        <v>0.2828814728625646</v>
      </c>
      <c r="Q28" s="342">
        <v>4.2276881079755056E-3</v>
      </c>
      <c r="R28" s="342">
        <v>9.6327619652274219</v>
      </c>
      <c r="S28" s="342">
        <v>46.526558036606019</v>
      </c>
      <c r="T28" s="342">
        <v>0.69534343881176075</v>
      </c>
      <c r="U28" s="342">
        <v>-3.2203879990053177</v>
      </c>
    </row>
    <row r="29" spans="1:21">
      <c r="A29" s="342" t="s">
        <v>418</v>
      </c>
      <c r="B29" s="342" t="s">
        <v>1038</v>
      </c>
      <c r="C29" s="342" t="s">
        <v>189</v>
      </c>
      <c r="D29" s="342">
        <v>0.76700000000000002</v>
      </c>
      <c r="E29" s="342">
        <v>55</v>
      </c>
      <c r="F29" s="342">
        <v>2523</v>
      </c>
      <c r="G29" s="342">
        <v>9.9450000000000003</v>
      </c>
      <c r="H29" s="342">
        <v>6300</v>
      </c>
      <c r="I29" s="342">
        <v>15.867000000000001</v>
      </c>
      <c r="J29" s="342">
        <v>3670</v>
      </c>
      <c r="K29" s="342">
        <v>1.974</v>
      </c>
      <c r="L29" s="342">
        <v>54.161000000000001</v>
      </c>
      <c r="M29" s="342">
        <v>188.70500000000001</v>
      </c>
      <c r="N29" s="342">
        <v>6.4509999999999996</v>
      </c>
      <c r="O29" s="342">
        <v>6.931828548955235E-2</v>
      </c>
      <c r="P29" s="342">
        <v>0.34597528755177581</v>
      </c>
      <c r="Q29" s="342">
        <v>7.7963015757111041E-3</v>
      </c>
      <c r="R29" s="342">
        <v>9.0375861133705797</v>
      </c>
      <c r="S29" s="342">
        <v>45.107599420048999</v>
      </c>
      <c r="T29" s="342">
        <v>1.0164669590236119</v>
      </c>
      <c r="U29" s="342">
        <v>-2.9751394206449788</v>
      </c>
    </row>
    <row r="30" spans="1:21">
      <c r="A30" s="342" t="s">
        <v>421</v>
      </c>
      <c r="B30" s="342" t="s">
        <v>1062</v>
      </c>
      <c r="C30" s="342" t="s">
        <v>190</v>
      </c>
      <c r="D30" s="342">
        <v>0.52600000000000002</v>
      </c>
      <c r="E30" s="342">
        <v>57</v>
      </c>
      <c r="F30" s="342">
        <v>1886</v>
      </c>
      <c r="G30" s="342">
        <v>9.2729999999999997</v>
      </c>
      <c r="H30" s="342">
        <v>4252</v>
      </c>
      <c r="I30" s="342">
        <v>15.741</v>
      </c>
      <c r="J30" s="342">
        <v>3626</v>
      </c>
      <c r="K30" s="342">
        <v>4.0330000000000004</v>
      </c>
      <c r="L30" s="342">
        <v>40.316000000000003</v>
      </c>
      <c r="M30" s="342">
        <v>123.108</v>
      </c>
      <c r="N30" s="342">
        <v>6.0640000000000001</v>
      </c>
      <c r="O30" s="342">
        <v>4.9511382096508516E-2</v>
      </c>
      <c r="P30" s="342">
        <v>0.22720225873445996</v>
      </c>
      <c r="Q30" s="342">
        <v>7.3578719211035877E-3</v>
      </c>
      <c r="R30" s="342">
        <v>9.4128102845073229</v>
      </c>
      <c r="S30" s="342">
        <v>43.19434576700759</v>
      </c>
      <c r="T30" s="342">
        <v>1.3988349659892751</v>
      </c>
      <c r="U30" s="342">
        <v>-1.0155150951641003</v>
      </c>
    </row>
    <row r="31" spans="1:21">
      <c r="A31" s="342" t="s">
        <v>425</v>
      </c>
      <c r="B31" s="342" t="s">
        <v>1084</v>
      </c>
      <c r="C31" s="342" t="s">
        <v>191</v>
      </c>
      <c r="D31" s="342">
        <v>0.79</v>
      </c>
      <c r="E31" s="342">
        <v>59</v>
      </c>
      <c r="F31" s="342">
        <v>3082</v>
      </c>
      <c r="G31" s="342">
        <v>11.680999999999999</v>
      </c>
      <c r="H31" s="342">
        <v>6159</v>
      </c>
      <c r="I31" s="342">
        <v>7.88</v>
      </c>
      <c r="J31" s="342">
        <v>3481</v>
      </c>
      <c r="K31" s="342">
        <v>4.508</v>
      </c>
      <c r="L31" s="342">
        <v>65.105999999999995</v>
      </c>
      <c r="M31" s="342">
        <v>182.05699999999999</v>
      </c>
      <c r="N31" s="342">
        <v>6.117</v>
      </c>
      <c r="O31" s="342">
        <v>8.4976397272641169E-2</v>
      </c>
      <c r="P31" s="342">
        <v>0.33393810451630895</v>
      </c>
      <c r="Q31" s="342">
        <v>7.4179152588146943E-3</v>
      </c>
      <c r="R31" s="342">
        <v>10.756505983878629</v>
      </c>
      <c r="S31" s="342">
        <v>42.27064614130493</v>
      </c>
      <c r="T31" s="342">
        <v>0.93897661503983476</v>
      </c>
      <c r="U31" s="342">
        <v>-0.52653670493694005</v>
      </c>
    </row>
    <row r="32" spans="1:21">
      <c r="A32" s="342" t="s">
        <v>428</v>
      </c>
      <c r="B32" s="342" t="s">
        <v>1106</v>
      </c>
      <c r="C32" s="342" t="s">
        <v>192</v>
      </c>
      <c r="D32" s="342">
        <v>0.8</v>
      </c>
      <c r="E32" s="342">
        <v>61</v>
      </c>
      <c r="F32" s="342">
        <v>1591</v>
      </c>
      <c r="G32" s="342">
        <v>8.0190000000000001</v>
      </c>
      <c r="H32" s="342">
        <v>4703</v>
      </c>
      <c r="I32" s="342">
        <v>17.352</v>
      </c>
      <c r="J32" s="342">
        <v>16999</v>
      </c>
      <c r="K32" s="342">
        <v>2.6579999999999999</v>
      </c>
      <c r="L32" s="342">
        <v>33.953000000000003</v>
      </c>
      <c r="M32" s="342">
        <v>135.93</v>
      </c>
      <c r="N32" s="342">
        <v>28.529</v>
      </c>
      <c r="O32" s="342">
        <v>4.0408361057148609E-2</v>
      </c>
      <c r="P32" s="342">
        <v>0.25041837800051825</v>
      </c>
      <c r="Q32" s="342">
        <v>3.2808316858462395E-2</v>
      </c>
      <c r="R32" s="342">
        <v>5.0510451321435754</v>
      </c>
      <c r="S32" s="342">
        <v>31.302297250064782</v>
      </c>
      <c r="T32" s="342">
        <v>4.1010396073077988</v>
      </c>
      <c r="U32" s="342">
        <v>9.6950834906098127E-2</v>
      </c>
    </row>
    <row r="33" spans="1:21">
      <c r="A33" s="342" t="s">
        <v>433</v>
      </c>
      <c r="B33" s="342" t="s">
        <v>1126</v>
      </c>
      <c r="C33" s="342" t="s">
        <v>193</v>
      </c>
      <c r="D33" s="342">
        <v>0.75700000000000001</v>
      </c>
      <c r="E33" s="342">
        <v>63</v>
      </c>
      <c r="F33" s="342">
        <v>2118</v>
      </c>
      <c r="G33" s="342">
        <v>7.327</v>
      </c>
      <c r="H33" s="342">
        <v>5469</v>
      </c>
      <c r="I33" s="342">
        <v>7.3159999999999998</v>
      </c>
      <c r="J33" s="342">
        <v>2393</v>
      </c>
      <c r="K33" s="342">
        <v>9.5540000000000003</v>
      </c>
      <c r="L33" s="342">
        <v>45.222000000000001</v>
      </c>
      <c r="M33" s="342">
        <v>158.52799999999999</v>
      </c>
      <c r="N33" s="342">
        <v>4.0830000000000002</v>
      </c>
      <c r="O33" s="342">
        <v>5.6529993006315171E-2</v>
      </c>
      <c r="P33" s="342">
        <v>0.29133538495531347</v>
      </c>
      <c r="Q33" s="342">
        <v>5.1136105625054227E-3</v>
      </c>
      <c r="R33" s="342">
        <v>7.4676344790376712</v>
      </c>
      <c r="S33" s="342">
        <v>38.485519809156337</v>
      </c>
      <c r="T33" s="342">
        <v>0.67550998183691191</v>
      </c>
      <c r="U33" s="342">
        <v>3.8701257220315828</v>
      </c>
    </row>
    <row r="34" spans="1:21">
      <c r="A34" s="342" t="s">
        <v>436</v>
      </c>
      <c r="B34" s="342" t="s">
        <v>1149</v>
      </c>
      <c r="C34" s="342" t="s">
        <v>194</v>
      </c>
      <c r="D34" s="342">
        <v>0.78900000000000003</v>
      </c>
      <c r="E34" s="342">
        <v>65</v>
      </c>
      <c r="F34" s="342">
        <v>2727</v>
      </c>
      <c r="G34" s="342">
        <v>13.484</v>
      </c>
      <c r="H34" s="342">
        <v>5766</v>
      </c>
      <c r="I34" s="342">
        <v>9.0869999999999997</v>
      </c>
      <c r="J34" s="342">
        <v>6154</v>
      </c>
      <c r="K34" s="342">
        <v>2.7330000000000001</v>
      </c>
      <c r="L34" s="342">
        <v>58.145000000000003</v>
      </c>
      <c r="M34" s="342">
        <v>171.148</v>
      </c>
      <c r="N34" s="342">
        <v>10.031000000000001</v>
      </c>
      <c r="O34" s="342">
        <v>7.5017866790952625E-2</v>
      </c>
      <c r="P34" s="342">
        <v>0.31418575347330246</v>
      </c>
      <c r="Q34" s="342">
        <v>1.1852059104121722E-2</v>
      </c>
      <c r="R34" s="342">
        <v>9.5079679075985588</v>
      </c>
      <c r="S34" s="342">
        <v>39.820754559353922</v>
      </c>
      <c r="T34" s="342">
        <v>1.5021621171256934</v>
      </c>
      <c r="U34" s="342">
        <v>-1.507038192096815</v>
      </c>
    </row>
    <row r="35" spans="1:21">
      <c r="A35" s="342" t="s">
        <v>442</v>
      </c>
      <c r="B35" s="342" t="s">
        <v>1149</v>
      </c>
      <c r="C35" s="342" t="s">
        <v>195</v>
      </c>
      <c r="D35" s="342">
        <v>0.81699999999999995</v>
      </c>
      <c r="E35" s="342">
        <v>67</v>
      </c>
      <c r="F35" s="342">
        <v>2835</v>
      </c>
      <c r="G35" s="342">
        <v>13.513999999999999</v>
      </c>
      <c r="H35" s="342">
        <v>5942</v>
      </c>
      <c r="I35" s="342">
        <v>9.1140000000000008</v>
      </c>
      <c r="J35" s="342">
        <v>8141</v>
      </c>
      <c r="K35" s="342">
        <v>2.5179999999999998</v>
      </c>
      <c r="L35" s="342">
        <v>60.539000000000001</v>
      </c>
      <c r="M35" s="342">
        <v>176.66</v>
      </c>
      <c r="N35" s="342">
        <v>13.622</v>
      </c>
      <c r="O35" s="342">
        <v>7.8442765795860306E-2</v>
      </c>
      <c r="P35" s="342">
        <v>0.32416604121269671</v>
      </c>
      <c r="Q35" s="342">
        <v>1.5920278457340304E-2</v>
      </c>
      <c r="R35" s="342">
        <v>9.601317722871519</v>
      </c>
      <c r="S35" s="342">
        <v>39.677606023585895</v>
      </c>
      <c r="T35" s="342">
        <v>1.9486264941664999</v>
      </c>
      <c r="U35" s="342">
        <v>-1.2304955435347491</v>
      </c>
    </row>
    <row r="36" spans="1:21">
      <c r="A36" s="342" t="s">
        <v>446</v>
      </c>
      <c r="B36" s="342" t="s">
        <v>1187</v>
      </c>
      <c r="C36" s="342" t="s">
        <v>196</v>
      </c>
      <c r="D36" s="342">
        <v>0.80400000000000005</v>
      </c>
      <c r="E36" s="342">
        <v>69</v>
      </c>
      <c r="F36" s="342">
        <v>1852</v>
      </c>
      <c r="G36" s="342">
        <v>9.0489999999999995</v>
      </c>
      <c r="H36" s="342">
        <v>4756</v>
      </c>
      <c r="I36" s="342">
        <v>9.9949999999999992</v>
      </c>
      <c r="J36" s="342">
        <v>2985</v>
      </c>
      <c r="K36" s="342">
        <v>4.25</v>
      </c>
      <c r="L36" s="342">
        <v>39.545999999999999</v>
      </c>
      <c r="M36" s="342">
        <v>139.95400000000001</v>
      </c>
      <c r="N36" s="342">
        <v>4.9729999999999999</v>
      </c>
      <c r="O36" s="342">
        <v>4.8409806393175631E-2</v>
      </c>
      <c r="P36" s="342">
        <v>0.25770442260562026</v>
      </c>
      <c r="Q36" s="342">
        <v>6.1218854787862733E-3</v>
      </c>
      <c r="R36" s="342">
        <v>6.0211201981561731</v>
      </c>
      <c r="S36" s="342">
        <v>32.052788881296053</v>
      </c>
      <c r="T36" s="342">
        <v>0.76142854213759614</v>
      </c>
      <c r="U36" s="342">
        <v>-1.1171224164401137</v>
      </c>
    </row>
    <row r="37" spans="1:21">
      <c r="A37" s="342" t="s">
        <v>450</v>
      </c>
      <c r="B37" s="342" t="s">
        <v>1206</v>
      </c>
      <c r="C37" s="342" t="s">
        <v>197</v>
      </c>
      <c r="D37" s="342">
        <v>0.76200000000000001</v>
      </c>
      <c r="E37" s="342">
        <v>71</v>
      </c>
      <c r="F37" s="342">
        <v>1286</v>
      </c>
      <c r="G37" s="342">
        <v>6.8129999999999997</v>
      </c>
      <c r="H37" s="342">
        <v>2873</v>
      </c>
      <c r="I37" s="342">
        <v>8.2490000000000006</v>
      </c>
      <c r="J37" s="342">
        <v>4887</v>
      </c>
      <c r="K37" s="342">
        <v>4.7190000000000003</v>
      </c>
      <c r="L37" s="342">
        <v>27.419</v>
      </c>
      <c r="M37" s="342">
        <v>81.58</v>
      </c>
      <c r="N37" s="342">
        <v>9.0039999999999996</v>
      </c>
      <c r="O37" s="342">
        <v>3.1060704374581007E-2</v>
      </c>
      <c r="P37" s="342">
        <v>0.15200969900268116</v>
      </c>
      <c r="Q37" s="342">
        <v>1.068857782432348E-2</v>
      </c>
      <c r="R37" s="342">
        <v>4.0762079231733601</v>
      </c>
      <c r="S37" s="342">
        <v>19.948779396677317</v>
      </c>
      <c r="T37" s="342">
        <v>1.4027005018797218</v>
      </c>
      <c r="U37" s="342">
        <v>0.30546120362144702</v>
      </c>
    </row>
    <row r="38" spans="1:21">
      <c r="A38" s="342" t="s">
        <v>453</v>
      </c>
      <c r="B38" s="342" t="s">
        <v>1225</v>
      </c>
      <c r="C38" s="342" t="s">
        <v>198</v>
      </c>
      <c r="D38" s="342">
        <v>0.83199999999999996</v>
      </c>
      <c r="E38" s="342">
        <v>73</v>
      </c>
      <c r="F38" s="342">
        <v>2036</v>
      </c>
      <c r="G38" s="342">
        <v>4.5640000000000001</v>
      </c>
      <c r="H38" s="342">
        <v>6478</v>
      </c>
      <c r="I38" s="342">
        <v>4.2709999999999999</v>
      </c>
      <c r="J38" s="342">
        <v>2509</v>
      </c>
      <c r="K38" s="342">
        <v>18.768999999999998</v>
      </c>
      <c r="L38" s="342">
        <v>43.58</v>
      </c>
      <c r="M38" s="342">
        <v>194.089</v>
      </c>
      <c r="N38" s="342">
        <v>4.0629999999999997</v>
      </c>
      <c r="O38" s="342">
        <v>5.4180918584402701E-2</v>
      </c>
      <c r="P38" s="342">
        <v>0.35572381244090834</v>
      </c>
      <c r="Q38" s="342">
        <v>5.0909526992182113E-3</v>
      </c>
      <c r="R38" s="342">
        <v>6.5121296375484015</v>
      </c>
      <c r="S38" s="342">
        <v>42.755265918378413</v>
      </c>
      <c r="T38" s="342">
        <v>0.61189335327141969</v>
      </c>
      <c r="U38" s="342">
        <v>13.077238066139163</v>
      </c>
    </row>
    <row r="39" spans="1:21">
      <c r="A39" s="342" t="s">
        <v>457</v>
      </c>
      <c r="B39" s="342" t="s">
        <v>157</v>
      </c>
      <c r="C39" s="342" t="s">
        <v>229</v>
      </c>
      <c r="D39" s="342">
        <v>0.79100000000000004</v>
      </c>
      <c r="E39" s="342">
        <v>75</v>
      </c>
      <c r="F39" s="342">
        <v>2508</v>
      </c>
      <c r="G39" s="342">
        <v>-1.548</v>
      </c>
      <c r="H39" s="342">
        <v>6026</v>
      </c>
      <c r="I39" s="342">
        <v>9.0269999999999992</v>
      </c>
      <c r="L39" s="342">
        <v>53.201999999999998</v>
      </c>
      <c r="M39" s="342">
        <v>175.49600000000001</v>
      </c>
      <c r="O39" s="342">
        <v>6.7946323022674129E-2</v>
      </c>
      <c r="P39" s="342">
        <v>0.32205844779312948</v>
      </c>
      <c r="R39" s="342">
        <v>8.5899270572280813</v>
      </c>
      <c r="S39" s="342">
        <v>40.71535370330335</v>
      </c>
    </row>
    <row r="40" spans="1:21">
      <c r="A40" s="342" t="s">
        <v>461</v>
      </c>
      <c r="B40" s="342" t="s">
        <v>158</v>
      </c>
      <c r="C40" s="342" t="s">
        <v>229</v>
      </c>
      <c r="D40" s="342">
        <v>0.76100000000000001</v>
      </c>
      <c r="E40" s="342">
        <v>77</v>
      </c>
      <c r="F40" s="342">
        <v>2406</v>
      </c>
      <c r="G40" s="342">
        <v>-1.599</v>
      </c>
      <c r="H40" s="342">
        <v>5780</v>
      </c>
      <c r="I40" s="342">
        <v>8.9870000000000001</v>
      </c>
      <c r="L40" s="342">
        <v>51.378</v>
      </c>
      <c r="M40" s="342">
        <v>170.547</v>
      </c>
      <c r="O40" s="342">
        <v>6.5336876161792082E-2</v>
      </c>
      <c r="P40" s="342">
        <v>0.31309755446543314</v>
      </c>
      <c r="R40" s="342">
        <v>8.5856604680410094</v>
      </c>
      <c r="S40" s="342">
        <v>41.142911230674521</v>
      </c>
    </row>
    <row r="41" spans="1:21">
      <c r="A41" s="342" t="s">
        <v>465</v>
      </c>
      <c r="B41" s="342" t="s">
        <v>161</v>
      </c>
      <c r="C41" s="342" t="s">
        <v>230</v>
      </c>
      <c r="D41" s="342">
        <v>0.81399999999999995</v>
      </c>
      <c r="E41" s="342">
        <v>79</v>
      </c>
      <c r="F41" s="342">
        <v>2802</v>
      </c>
      <c r="G41" s="342">
        <v>29.271999999999998</v>
      </c>
      <c r="H41" s="342">
        <v>6552</v>
      </c>
      <c r="I41" s="342">
        <v>63.072000000000003</v>
      </c>
      <c r="L41" s="342">
        <v>60.01</v>
      </c>
      <c r="M41" s="342">
        <v>198.24600000000001</v>
      </c>
      <c r="O41" s="342">
        <v>7.7685968981492645E-2</v>
      </c>
      <c r="P41" s="342">
        <v>0.36325067313261045</v>
      </c>
      <c r="R41" s="342">
        <v>9.5437308331072064</v>
      </c>
      <c r="S41" s="342">
        <v>44.625389819731012</v>
      </c>
    </row>
    <row r="42" spans="1:21">
      <c r="A42" s="342" t="s">
        <v>468</v>
      </c>
      <c r="B42" s="342" t="s">
        <v>162</v>
      </c>
      <c r="C42" s="342" t="s">
        <v>230</v>
      </c>
      <c r="D42" s="342">
        <v>0.78400000000000003</v>
      </c>
      <c r="E42" s="342">
        <v>81</v>
      </c>
      <c r="F42" s="342">
        <v>2688</v>
      </c>
      <c r="G42" s="342">
        <v>29.212</v>
      </c>
      <c r="H42" s="342">
        <v>6408</v>
      </c>
      <c r="I42" s="342">
        <v>63.091000000000001</v>
      </c>
      <c r="L42" s="342">
        <v>57.89</v>
      </c>
      <c r="M42" s="342">
        <v>191.94499999999999</v>
      </c>
      <c r="O42" s="342">
        <v>7.4653059252835885E-2</v>
      </c>
      <c r="P42" s="342">
        <v>0.35184178469902494</v>
      </c>
      <c r="R42" s="342">
        <v>9.5220738842902914</v>
      </c>
      <c r="S42" s="342">
        <v>44.877778660589911</v>
      </c>
    </row>
    <row r="43" spans="1:21">
      <c r="A43" s="342" t="s">
        <v>473</v>
      </c>
      <c r="B43" s="342" t="s">
        <v>165</v>
      </c>
      <c r="C43" s="342" t="s">
        <v>25</v>
      </c>
      <c r="D43" s="342">
        <v>1.0589999999999999</v>
      </c>
      <c r="E43" s="342">
        <v>83</v>
      </c>
      <c r="F43" s="342">
        <v>5138</v>
      </c>
      <c r="G43" s="342">
        <v>7.5910000000000002</v>
      </c>
      <c r="H43" s="342">
        <v>9365</v>
      </c>
      <c r="I43" s="342">
        <v>9.9979999999999993</v>
      </c>
      <c r="J43" s="342">
        <v>3702</v>
      </c>
      <c r="K43" s="342">
        <v>11.846</v>
      </c>
      <c r="L43" s="342">
        <v>110.932</v>
      </c>
      <c r="M43" s="342">
        <v>294.161</v>
      </c>
      <c r="N43" s="342">
        <v>6.2249999999999996</v>
      </c>
      <c r="O43" s="342">
        <v>0.15053588841670959</v>
      </c>
      <c r="P43" s="342">
        <v>0.53691890581113</v>
      </c>
      <c r="Q43" s="342">
        <v>7.5402677205656287E-3</v>
      </c>
      <c r="R43" s="342">
        <v>14.214909198933862</v>
      </c>
      <c r="S43" s="342">
        <v>50.700557678104815</v>
      </c>
      <c r="T43" s="342">
        <v>0.71201772621016335</v>
      </c>
      <c r="U43" s="342">
        <v>6.8395765280686902</v>
      </c>
    </row>
    <row r="44" spans="1:21">
      <c r="A44" s="342" t="s">
        <v>477</v>
      </c>
      <c r="B44" s="342" t="s">
        <v>166</v>
      </c>
      <c r="C44" s="342" t="s">
        <v>25</v>
      </c>
      <c r="D44" s="342">
        <v>1.014</v>
      </c>
      <c r="E44" s="342">
        <v>85</v>
      </c>
      <c r="F44" s="342">
        <v>4853</v>
      </c>
      <c r="G44" s="342">
        <v>7.5410000000000004</v>
      </c>
      <c r="H44" s="342">
        <v>8641</v>
      </c>
      <c r="I44" s="342">
        <v>10.028</v>
      </c>
      <c r="J44" s="342">
        <v>3882</v>
      </c>
      <c r="K44" s="342">
        <v>11.728</v>
      </c>
      <c r="L44" s="342">
        <v>105.233</v>
      </c>
      <c r="M44" s="342">
        <v>278.23500000000001</v>
      </c>
      <c r="N44" s="342">
        <v>5.9989999999999997</v>
      </c>
      <c r="O44" s="342">
        <v>0.14238279759424974</v>
      </c>
      <c r="P44" s="342">
        <v>0.50808253742622556</v>
      </c>
      <c r="Q44" s="342">
        <v>7.2842338654201541E-3</v>
      </c>
      <c r="R44" s="342">
        <v>14.041696015212004</v>
      </c>
      <c r="S44" s="342">
        <v>50.10675911501238</v>
      </c>
      <c r="T44" s="342">
        <v>0.71836625891717498</v>
      </c>
      <c r="U44" s="342">
        <v>6.6621738422989321</v>
      </c>
    </row>
    <row r="45" spans="1:21">
      <c r="A45" s="342" t="s">
        <v>479</v>
      </c>
      <c r="B45" s="342" t="s">
        <v>169</v>
      </c>
      <c r="C45" s="342" t="s">
        <v>21</v>
      </c>
      <c r="D45" s="342">
        <v>8.3000000000000004E-2</v>
      </c>
      <c r="J45" s="342">
        <v>6119</v>
      </c>
      <c r="K45" s="342">
        <v>21.241</v>
      </c>
      <c r="N45" s="342">
        <v>9.8000000000000007</v>
      </c>
      <c r="Q45" s="342">
        <v>1.1590360783154445E-2</v>
      </c>
      <c r="T45" s="342">
        <v>13.964290100186078</v>
      </c>
      <c r="U45" s="342">
        <v>16.963537954583419</v>
      </c>
    </row>
    <row r="46" spans="1:21">
      <c r="A46" s="342" t="s">
        <v>481</v>
      </c>
      <c r="B46" s="342" t="s">
        <v>170</v>
      </c>
      <c r="C46" s="342" t="s">
        <v>21</v>
      </c>
      <c r="D46" s="342">
        <v>7.1999999999999995E-2</v>
      </c>
      <c r="J46" s="342">
        <v>4533</v>
      </c>
      <c r="K46" s="342">
        <v>21.738</v>
      </c>
      <c r="N46" s="342">
        <v>7.4210000000000003</v>
      </c>
      <c r="Q46" s="342">
        <v>8.8952079451407977E-3</v>
      </c>
      <c r="T46" s="342">
        <v>12.354455479362219</v>
      </c>
      <c r="U46" s="342">
        <v>17.013871439911686</v>
      </c>
    </row>
    <row r="47" spans="1:21">
      <c r="A47" s="342" t="s">
        <v>484</v>
      </c>
      <c r="B47" s="342" t="s">
        <v>174</v>
      </c>
      <c r="C47" s="342" t="s">
        <v>23</v>
      </c>
      <c r="D47" s="342">
        <v>7.9000000000000001E-2</v>
      </c>
      <c r="J47" s="342">
        <v>4328</v>
      </c>
      <c r="K47" s="342">
        <v>11.574999999999999</v>
      </c>
      <c r="N47" s="342">
        <v>8.968</v>
      </c>
      <c r="Q47" s="342">
        <v>1.0647793670406502E-2</v>
      </c>
      <c r="T47" s="342">
        <v>13.478219835957598</v>
      </c>
      <c r="U47" s="342">
        <v>7.1550259129961304</v>
      </c>
    </row>
    <row r="48" spans="1:21">
      <c r="A48" s="342" t="s">
        <v>487</v>
      </c>
      <c r="B48" s="342" t="s">
        <v>175</v>
      </c>
      <c r="C48" s="342" t="s">
        <v>23</v>
      </c>
      <c r="D48" s="342">
        <v>0.08</v>
      </c>
      <c r="J48" s="342">
        <v>7342</v>
      </c>
      <c r="K48" s="342">
        <v>10.349</v>
      </c>
      <c r="N48" s="342">
        <v>11.680999999999999</v>
      </c>
      <c r="Q48" s="342">
        <v>1.3721332825316559E-2</v>
      </c>
      <c r="T48" s="342">
        <v>17.1516660316457</v>
      </c>
      <c r="U48" s="342">
        <v>6.3535771853692591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244F-52FC-4EA1-A63C-2412B9D44343}">
  <dimension ref="A1:P48"/>
  <sheetViews>
    <sheetView workbookViewId="0">
      <selection activeCell="I23" sqref="I23"/>
    </sheetView>
  </sheetViews>
  <sheetFormatPr baseColWidth="10" defaultColWidth="9.1640625" defaultRowHeight="15"/>
  <cols>
    <col min="1" max="1" width="10.6640625" style="342" bestFit="1" customWidth="1"/>
    <col min="2" max="16384" width="9.1640625" style="342"/>
  </cols>
  <sheetData>
    <row r="1" spans="1:16">
      <c r="A1" s="342" t="s">
        <v>205</v>
      </c>
      <c r="B1" s="342" t="s">
        <v>206</v>
      </c>
      <c r="C1" s="342" t="s">
        <v>1421</v>
      </c>
      <c r="D1" s="342" t="s">
        <v>1418</v>
      </c>
      <c r="E1" s="342" t="s">
        <v>1419</v>
      </c>
      <c r="F1" s="342" t="s">
        <v>1420</v>
      </c>
      <c r="G1" s="342" t="s">
        <v>251</v>
      </c>
      <c r="H1" s="342" t="s">
        <v>252</v>
      </c>
      <c r="I1" s="342" t="s">
        <v>253</v>
      </c>
      <c r="J1" s="342" t="s">
        <v>254</v>
      </c>
      <c r="K1" s="342" t="s">
        <v>255</v>
      </c>
      <c r="L1" s="342" t="s">
        <v>256</v>
      </c>
      <c r="M1" s="342" t="s">
        <v>1431</v>
      </c>
      <c r="N1" s="342" t="s">
        <v>1428</v>
      </c>
      <c r="O1" s="342" t="s">
        <v>1429</v>
      </c>
      <c r="P1" s="342" t="s">
        <v>1430</v>
      </c>
    </row>
    <row r="2" spans="1:16">
      <c r="A2" s="341">
        <v>45617</v>
      </c>
      <c r="B2" s="342" t="s">
        <v>294</v>
      </c>
      <c r="C2" s="342">
        <v>1</v>
      </c>
      <c r="D2" s="342" t="s">
        <v>296</v>
      </c>
      <c r="E2" s="342" t="s">
        <v>229</v>
      </c>
      <c r="F2" s="342">
        <v>0.78600000000000003</v>
      </c>
      <c r="G2" s="342">
        <v>2709</v>
      </c>
      <c r="H2" s="342">
        <v>-1.32</v>
      </c>
      <c r="I2" s="342">
        <v>5558</v>
      </c>
      <c r="J2" s="342">
        <v>9.093</v>
      </c>
      <c r="N2" s="342">
        <v>11.208</v>
      </c>
      <c r="O2" s="342">
        <v>40.76</v>
      </c>
    </row>
    <row r="3" spans="1:16">
      <c r="A3" s="341">
        <v>45617</v>
      </c>
      <c r="B3" s="342" t="s">
        <v>305</v>
      </c>
      <c r="C3" s="342">
        <v>3</v>
      </c>
      <c r="D3" s="342" t="s">
        <v>339</v>
      </c>
      <c r="E3" s="342" t="s">
        <v>229</v>
      </c>
      <c r="F3" s="342">
        <v>0.247</v>
      </c>
      <c r="G3" s="342">
        <v>804</v>
      </c>
      <c r="H3" s="342">
        <v>-1.5649999999999999</v>
      </c>
      <c r="I3" s="342">
        <v>1914</v>
      </c>
      <c r="J3" s="342">
        <v>9.2579999999999991</v>
      </c>
      <c r="N3" s="342">
        <v>9.9789999999999992</v>
      </c>
      <c r="O3" s="342">
        <v>41.087000000000003</v>
      </c>
    </row>
    <row r="4" spans="1:16">
      <c r="A4" s="341">
        <v>45617</v>
      </c>
      <c r="B4" s="342" t="s">
        <v>309</v>
      </c>
      <c r="C4" s="342">
        <v>5</v>
      </c>
      <c r="D4" s="342" t="s">
        <v>154</v>
      </c>
      <c r="E4" s="342" t="s">
        <v>229</v>
      </c>
      <c r="F4" s="342">
        <v>0.499</v>
      </c>
      <c r="G4" s="342">
        <v>1582</v>
      </c>
      <c r="H4" s="342">
        <v>-1.413</v>
      </c>
      <c r="I4" s="342">
        <v>3817</v>
      </c>
      <c r="J4" s="342">
        <v>9.1319999999999997</v>
      </c>
      <c r="N4" s="342">
        <v>9.5380000000000003</v>
      </c>
      <c r="O4" s="342">
        <v>40.893000000000001</v>
      </c>
    </row>
    <row r="5" spans="1:16">
      <c r="A5" s="341">
        <v>45617</v>
      </c>
      <c r="B5" s="342" t="s">
        <v>312</v>
      </c>
      <c r="C5" s="342">
        <v>7</v>
      </c>
      <c r="D5" s="342" t="s">
        <v>155</v>
      </c>
      <c r="E5" s="342" t="s">
        <v>229</v>
      </c>
      <c r="F5" s="342">
        <v>1.0649999999999999</v>
      </c>
      <c r="G5" s="342">
        <v>3379</v>
      </c>
      <c r="H5" s="342">
        <v>-1.3560000000000001</v>
      </c>
      <c r="I5" s="342">
        <v>7701</v>
      </c>
      <c r="J5" s="342">
        <v>8.8879999999999999</v>
      </c>
      <c r="N5" s="342">
        <v>9.5009999999999994</v>
      </c>
      <c r="O5" s="342">
        <v>40.719000000000001</v>
      </c>
    </row>
    <row r="6" spans="1:16">
      <c r="A6" s="341">
        <v>45617</v>
      </c>
      <c r="B6" s="342" t="s">
        <v>318</v>
      </c>
      <c r="C6" s="342">
        <v>9</v>
      </c>
      <c r="D6" s="342" t="s">
        <v>156</v>
      </c>
      <c r="E6" s="342" t="s">
        <v>229</v>
      </c>
      <c r="F6" s="342">
        <v>1.484</v>
      </c>
      <c r="G6" s="342">
        <v>4712</v>
      </c>
      <c r="H6" s="342">
        <v>-1.3560000000000001</v>
      </c>
      <c r="I6" s="342">
        <v>10230</v>
      </c>
      <c r="J6" s="342">
        <v>8.7690000000000001</v>
      </c>
      <c r="N6" s="342">
        <v>9.5280000000000005</v>
      </c>
      <c r="O6" s="342">
        <v>40.847000000000001</v>
      </c>
    </row>
    <row r="7" spans="1:16">
      <c r="A7" s="341">
        <v>45617</v>
      </c>
      <c r="B7" s="342" t="s">
        <v>322</v>
      </c>
      <c r="C7" s="342">
        <v>11</v>
      </c>
      <c r="D7" s="342" t="s">
        <v>163</v>
      </c>
      <c r="E7" s="342" t="s">
        <v>25</v>
      </c>
      <c r="F7" s="342">
        <v>1.0580000000000001</v>
      </c>
      <c r="G7" s="342">
        <v>5044</v>
      </c>
      <c r="H7" s="342">
        <v>7.4290000000000003</v>
      </c>
      <c r="I7" s="342">
        <v>9129</v>
      </c>
      <c r="J7" s="342">
        <v>9.9469999999999992</v>
      </c>
      <c r="K7" s="342">
        <v>3528</v>
      </c>
      <c r="L7" s="342">
        <v>10.864000000000001</v>
      </c>
      <c r="M7" s="342">
        <v>5.782</v>
      </c>
      <c r="N7" s="342">
        <v>14.236000000000001</v>
      </c>
      <c r="O7" s="342">
        <v>49.487000000000002</v>
      </c>
      <c r="P7" s="342">
        <v>0.68200000000000005</v>
      </c>
    </row>
    <row r="8" spans="1:16">
      <c r="A8" s="341">
        <v>45617</v>
      </c>
      <c r="B8" s="342" t="s">
        <v>326</v>
      </c>
      <c r="C8" s="342">
        <v>13</v>
      </c>
      <c r="D8" s="342" t="s">
        <v>164</v>
      </c>
      <c r="E8" s="342" t="s">
        <v>25</v>
      </c>
      <c r="F8" s="342">
        <v>1.014</v>
      </c>
      <c r="G8" s="342">
        <v>4859</v>
      </c>
      <c r="H8" s="342">
        <v>7.4770000000000003</v>
      </c>
      <c r="I8" s="342">
        <v>8792</v>
      </c>
      <c r="J8" s="342">
        <v>9.9949999999999992</v>
      </c>
      <c r="K8" s="342">
        <v>3651</v>
      </c>
      <c r="L8" s="342">
        <v>10.785</v>
      </c>
      <c r="M8" s="342">
        <v>5.6820000000000004</v>
      </c>
      <c r="N8" s="342">
        <v>14.318</v>
      </c>
      <c r="O8" s="342">
        <v>49.847000000000001</v>
      </c>
      <c r="P8" s="342">
        <v>0.70299999999999996</v>
      </c>
    </row>
    <row r="9" spans="1:16">
      <c r="A9" s="341">
        <v>45617</v>
      </c>
      <c r="B9" s="342" t="s">
        <v>335</v>
      </c>
      <c r="C9" s="342">
        <v>15</v>
      </c>
      <c r="D9" s="342" t="s">
        <v>159</v>
      </c>
      <c r="E9" s="342" t="s">
        <v>230</v>
      </c>
      <c r="F9" s="342">
        <v>0.80700000000000005</v>
      </c>
      <c r="G9" s="342">
        <v>2788</v>
      </c>
      <c r="H9" s="342">
        <v>28.611999999999998</v>
      </c>
      <c r="I9" s="342">
        <v>6564</v>
      </c>
      <c r="J9" s="342">
        <v>63.015999999999998</v>
      </c>
      <c r="N9" s="342">
        <v>9.8559999999999999</v>
      </c>
      <c r="O9" s="342">
        <v>44.427</v>
      </c>
    </row>
    <row r="10" spans="1:16">
      <c r="A10" s="341">
        <v>45617</v>
      </c>
      <c r="B10" s="342" t="s">
        <v>338</v>
      </c>
      <c r="C10" s="342">
        <v>17</v>
      </c>
      <c r="D10" s="342" t="s">
        <v>160</v>
      </c>
      <c r="E10" s="342" t="s">
        <v>230</v>
      </c>
      <c r="F10" s="342">
        <v>0.75700000000000001</v>
      </c>
      <c r="G10" s="342">
        <v>2643</v>
      </c>
      <c r="H10" s="342">
        <v>28.707999999999998</v>
      </c>
      <c r="I10" s="342">
        <v>6283</v>
      </c>
      <c r="J10" s="342">
        <v>63.192999999999998</v>
      </c>
      <c r="N10" s="342">
        <v>9.6980000000000004</v>
      </c>
      <c r="O10" s="342">
        <v>44.463999999999999</v>
      </c>
    </row>
    <row r="11" spans="1:16">
      <c r="A11" s="341">
        <v>45617</v>
      </c>
      <c r="B11" s="342" t="s">
        <v>346</v>
      </c>
      <c r="C11" s="342">
        <v>19</v>
      </c>
      <c r="D11" s="342" t="s">
        <v>167</v>
      </c>
      <c r="E11" s="342" t="s">
        <v>21</v>
      </c>
      <c r="F11" s="342">
        <v>8.2000000000000003E-2</v>
      </c>
      <c r="K11" s="342">
        <v>6356</v>
      </c>
      <c r="L11" s="342">
        <v>20.498000000000001</v>
      </c>
      <c r="M11" s="342">
        <v>16.262</v>
      </c>
      <c r="P11" s="342">
        <v>14.492000000000001</v>
      </c>
    </row>
    <row r="12" spans="1:16">
      <c r="A12" s="341">
        <v>45617</v>
      </c>
      <c r="B12" s="342" t="s">
        <v>350</v>
      </c>
      <c r="C12" s="342">
        <v>21</v>
      </c>
      <c r="D12" s="342" t="s">
        <v>168</v>
      </c>
      <c r="E12" s="342" t="s">
        <v>21</v>
      </c>
      <c r="F12" s="342">
        <v>7.4999999999999997E-2</v>
      </c>
      <c r="K12" s="342">
        <v>5289</v>
      </c>
      <c r="L12" s="342">
        <v>20.748000000000001</v>
      </c>
      <c r="M12" s="342">
        <v>16.231999999999999</v>
      </c>
      <c r="P12" s="342">
        <v>13.412000000000001</v>
      </c>
    </row>
    <row r="13" spans="1:16">
      <c r="A13" s="341">
        <v>45617</v>
      </c>
      <c r="B13" s="342" t="s">
        <v>354</v>
      </c>
      <c r="C13" s="342">
        <v>23</v>
      </c>
      <c r="D13" s="342" t="s">
        <v>171</v>
      </c>
      <c r="E13" s="342" t="s">
        <v>23</v>
      </c>
      <c r="F13" s="342">
        <v>4.5999999999999999E-2</v>
      </c>
      <c r="K13" s="342">
        <v>2706</v>
      </c>
      <c r="L13" s="342">
        <v>11.340999999999999</v>
      </c>
      <c r="M13" s="342">
        <v>5.8369999999999997</v>
      </c>
      <c r="P13" s="342">
        <v>12.308999999999999</v>
      </c>
    </row>
    <row r="14" spans="1:16">
      <c r="A14" s="341">
        <v>45617</v>
      </c>
      <c r="B14" s="342" t="s">
        <v>357</v>
      </c>
      <c r="C14" s="342">
        <v>25</v>
      </c>
      <c r="D14" s="342" t="s">
        <v>172</v>
      </c>
      <c r="E14" s="342" t="s">
        <v>23</v>
      </c>
      <c r="F14" s="342">
        <v>7.5999999999999998E-2</v>
      </c>
      <c r="K14" s="342">
        <v>5180</v>
      </c>
      <c r="L14" s="342">
        <v>10.356</v>
      </c>
      <c r="M14" s="342">
        <v>5.875</v>
      </c>
      <c r="P14" s="342">
        <v>13.515000000000001</v>
      </c>
    </row>
    <row r="15" spans="1:16">
      <c r="A15" s="341">
        <v>45617</v>
      </c>
      <c r="B15" s="342" t="s">
        <v>361</v>
      </c>
      <c r="C15" s="342">
        <v>27</v>
      </c>
      <c r="D15" s="342" t="s">
        <v>173</v>
      </c>
      <c r="E15" s="342" t="s">
        <v>23</v>
      </c>
      <c r="F15" s="342">
        <v>0.151</v>
      </c>
      <c r="K15" s="342">
        <v>10430</v>
      </c>
      <c r="L15" s="342">
        <v>9.26</v>
      </c>
      <c r="M15" s="342">
        <v>5.8369999999999997</v>
      </c>
      <c r="P15" s="342">
        <v>12.843</v>
      </c>
    </row>
    <row r="16" spans="1:16">
      <c r="A16" s="341">
        <v>45617</v>
      </c>
      <c r="B16" s="342" t="s">
        <v>364</v>
      </c>
      <c r="C16" s="342">
        <v>29</v>
      </c>
      <c r="D16" s="342" t="s">
        <v>693</v>
      </c>
      <c r="E16" s="342" t="s">
        <v>176</v>
      </c>
      <c r="F16" s="342">
        <v>0.755</v>
      </c>
      <c r="G16" s="342">
        <v>1654</v>
      </c>
      <c r="H16" s="342">
        <v>8.7159999999999993</v>
      </c>
      <c r="I16" s="342">
        <v>5991</v>
      </c>
      <c r="J16" s="342">
        <v>13.772</v>
      </c>
      <c r="K16" s="342">
        <v>4613</v>
      </c>
      <c r="L16" s="342">
        <v>2.9129999999999998</v>
      </c>
      <c r="M16" s="342">
        <v>-1.857</v>
      </c>
      <c r="N16" s="342">
        <v>5.6580000000000004</v>
      </c>
      <c r="O16" s="342">
        <v>42.74</v>
      </c>
      <c r="P16" s="342">
        <v>1.147</v>
      </c>
    </row>
    <row r="17" spans="1:16">
      <c r="A17" s="341">
        <v>45617</v>
      </c>
      <c r="B17" s="342" t="s">
        <v>369</v>
      </c>
      <c r="C17" s="342">
        <v>31</v>
      </c>
      <c r="D17" s="342" t="s">
        <v>720</v>
      </c>
      <c r="E17" s="342" t="s">
        <v>177</v>
      </c>
      <c r="F17" s="342">
        <v>0.78500000000000003</v>
      </c>
      <c r="G17" s="342">
        <v>1264</v>
      </c>
      <c r="H17" s="342">
        <v>8.2509999999999994</v>
      </c>
      <c r="I17" s="342">
        <v>2777</v>
      </c>
      <c r="J17" s="342">
        <v>7.6260000000000003</v>
      </c>
      <c r="K17" s="342">
        <v>1451</v>
      </c>
      <c r="L17" s="342">
        <v>5.3079999999999998</v>
      </c>
      <c r="M17" s="342">
        <v>-1.2010000000000001</v>
      </c>
      <c r="N17" s="342">
        <v>3.927</v>
      </c>
      <c r="O17" s="342">
        <v>18.652000000000001</v>
      </c>
      <c r="P17" s="342">
        <v>0.41499999999999998</v>
      </c>
    </row>
    <row r="18" spans="1:16">
      <c r="A18" s="341">
        <v>45617</v>
      </c>
      <c r="B18" s="342" t="s">
        <v>372</v>
      </c>
      <c r="C18" s="342">
        <v>33</v>
      </c>
      <c r="D18" s="342" t="s">
        <v>748</v>
      </c>
      <c r="E18" s="342" t="s">
        <v>178</v>
      </c>
      <c r="F18" s="342">
        <v>0.79400000000000004</v>
      </c>
      <c r="G18" s="342">
        <v>1715</v>
      </c>
      <c r="H18" s="342">
        <v>3.375</v>
      </c>
      <c r="I18" s="342">
        <v>5173</v>
      </c>
      <c r="J18" s="342">
        <v>8.0640000000000001</v>
      </c>
      <c r="K18" s="342">
        <v>2055</v>
      </c>
      <c r="L18" s="342">
        <v>18.547000000000001</v>
      </c>
      <c r="M18" s="342">
        <v>12.537000000000001</v>
      </c>
      <c r="N18" s="342">
        <v>5.5460000000000003</v>
      </c>
      <c r="O18" s="342">
        <v>35.326000000000001</v>
      </c>
      <c r="P18" s="342">
        <v>0.53700000000000003</v>
      </c>
    </row>
    <row r="19" spans="1:16">
      <c r="A19" s="341">
        <v>45617</v>
      </c>
      <c r="B19" s="342" t="s">
        <v>377</v>
      </c>
      <c r="C19" s="342">
        <v>35</v>
      </c>
      <c r="D19" s="342" t="s">
        <v>780</v>
      </c>
      <c r="E19" s="342" t="s">
        <v>179</v>
      </c>
      <c r="F19" s="342">
        <v>0.84199999999999997</v>
      </c>
      <c r="G19" s="342">
        <v>2642</v>
      </c>
      <c r="H19" s="342">
        <v>6.1319999999999997</v>
      </c>
      <c r="I19" s="342">
        <v>6651</v>
      </c>
      <c r="J19" s="342">
        <v>5.8570000000000002</v>
      </c>
      <c r="K19" s="342">
        <v>2664</v>
      </c>
      <c r="L19" s="342">
        <v>6.16</v>
      </c>
      <c r="M19" s="342">
        <v>0.66</v>
      </c>
      <c r="N19" s="342">
        <v>8.6129999999999995</v>
      </c>
      <c r="O19" s="342">
        <v>43.207000000000001</v>
      </c>
      <c r="P19" s="342">
        <v>0.67400000000000004</v>
      </c>
    </row>
    <row r="20" spans="1:16">
      <c r="A20" s="341">
        <v>45617</v>
      </c>
      <c r="B20" s="342" t="s">
        <v>381</v>
      </c>
      <c r="C20" s="342">
        <v>37</v>
      </c>
      <c r="D20" s="342" t="s">
        <v>808</v>
      </c>
      <c r="E20" s="342" t="s">
        <v>180</v>
      </c>
      <c r="F20" s="342">
        <v>0.81599999999999995</v>
      </c>
      <c r="G20" s="342">
        <v>2180</v>
      </c>
      <c r="H20" s="342">
        <v>7.0670000000000002</v>
      </c>
      <c r="I20" s="342">
        <v>5883</v>
      </c>
      <c r="J20" s="342">
        <v>9.5589999999999993</v>
      </c>
      <c r="K20" s="342">
        <v>2016</v>
      </c>
      <c r="L20" s="342">
        <v>9.8800000000000008</v>
      </c>
      <c r="M20" s="342">
        <v>3.85</v>
      </c>
      <c r="N20" s="342">
        <v>7.1779999999999999</v>
      </c>
      <c r="O20" s="342">
        <v>39.075000000000003</v>
      </c>
      <c r="P20" s="342">
        <v>0.51700000000000002</v>
      </c>
    </row>
    <row r="21" spans="1:16">
      <c r="A21" s="341">
        <v>45617</v>
      </c>
      <c r="B21" s="342" t="s">
        <v>385</v>
      </c>
      <c r="C21" s="342">
        <v>39</v>
      </c>
      <c r="D21" s="342" t="s">
        <v>834</v>
      </c>
      <c r="E21" s="342" t="s">
        <v>181</v>
      </c>
      <c r="F21" s="342">
        <v>0.83799999999999997</v>
      </c>
      <c r="G21" s="342">
        <v>1178</v>
      </c>
      <c r="H21" s="342">
        <v>10.159000000000001</v>
      </c>
      <c r="I21" s="342">
        <v>4607</v>
      </c>
      <c r="J21" s="342">
        <v>5.1790000000000003</v>
      </c>
      <c r="K21" s="342">
        <v>3288</v>
      </c>
      <c r="L21" s="342">
        <v>4.6210000000000004</v>
      </c>
      <c r="M21" s="342">
        <v>-0.66200000000000003</v>
      </c>
      <c r="N21" s="342">
        <v>3.3170000000000002</v>
      </c>
      <c r="O21" s="342">
        <v>29.212</v>
      </c>
      <c r="P21" s="342">
        <v>0.76600000000000001</v>
      </c>
    </row>
    <row r="22" spans="1:16">
      <c r="A22" s="341">
        <v>45617</v>
      </c>
      <c r="B22" s="342" t="s">
        <v>389</v>
      </c>
      <c r="C22" s="342">
        <v>41</v>
      </c>
      <c r="D22" s="342" t="s">
        <v>862</v>
      </c>
      <c r="E22" s="342" t="s">
        <v>182</v>
      </c>
      <c r="F22" s="342">
        <v>0.78800000000000003</v>
      </c>
      <c r="G22" s="342">
        <v>2150</v>
      </c>
      <c r="H22" s="342">
        <v>4.7830000000000004</v>
      </c>
      <c r="I22" s="342">
        <v>5646</v>
      </c>
      <c r="J22" s="342">
        <v>6.3630000000000004</v>
      </c>
      <c r="K22" s="342">
        <v>2472</v>
      </c>
      <c r="L22" s="342">
        <v>18.448</v>
      </c>
      <c r="M22" s="342">
        <v>12.69</v>
      </c>
      <c r="N22" s="342">
        <v>7.3179999999999996</v>
      </c>
      <c r="O22" s="342">
        <v>38.814999999999998</v>
      </c>
      <c r="P22" s="342">
        <v>0.623</v>
      </c>
    </row>
    <row r="23" spans="1:16">
      <c r="A23" s="341">
        <v>45617</v>
      </c>
      <c r="B23" s="342" t="s">
        <v>393</v>
      </c>
      <c r="C23" s="342">
        <v>43</v>
      </c>
      <c r="D23" s="342" t="s">
        <v>887</v>
      </c>
      <c r="E23" s="342" t="s">
        <v>183</v>
      </c>
      <c r="F23" s="342">
        <v>0.76</v>
      </c>
      <c r="G23" s="342">
        <v>1146</v>
      </c>
      <c r="H23" s="342">
        <v>9.8279999999999994</v>
      </c>
      <c r="I23" s="342">
        <v>4456</v>
      </c>
      <c r="J23" s="342">
        <v>6.1790000000000003</v>
      </c>
      <c r="K23" s="342">
        <v>2683</v>
      </c>
      <c r="L23" s="342">
        <v>5.1059999999999999</v>
      </c>
      <c r="M23" s="342">
        <v>-0.36899999999999999</v>
      </c>
      <c r="N23" s="342">
        <v>3.4940000000000002</v>
      </c>
      <c r="O23" s="342">
        <v>31.239000000000001</v>
      </c>
      <c r="P23" s="342">
        <v>0.75800000000000001</v>
      </c>
    </row>
    <row r="24" spans="1:16">
      <c r="A24" s="341">
        <v>45617</v>
      </c>
      <c r="B24" s="342" t="s">
        <v>202</v>
      </c>
      <c r="C24" s="342">
        <v>45</v>
      </c>
      <c r="D24" s="342" t="s">
        <v>914</v>
      </c>
      <c r="E24" s="342" t="s">
        <v>184</v>
      </c>
      <c r="F24" s="342">
        <v>0.57599999999999996</v>
      </c>
      <c r="G24" s="342">
        <v>1924</v>
      </c>
      <c r="H24" s="342">
        <v>8.6639999999999997</v>
      </c>
      <c r="I24" s="342">
        <v>4582</v>
      </c>
      <c r="J24" s="342">
        <v>15.773</v>
      </c>
      <c r="K24" s="342">
        <v>4731</v>
      </c>
      <c r="L24" s="342">
        <v>3.4569999999999999</v>
      </c>
      <c r="M24" s="342">
        <v>-1.28</v>
      </c>
      <c r="N24" s="342">
        <v>8.8019999999999996</v>
      </c>
      <c r="O24" s="342">
        <v>42.904000000000003</v>
      </c>
      <c r="P24" s="342">
        <v>1.5329999999999999</v>
      </c>
    </row>
    <row r="25" spans="1:16">
      <c r="A25" s="341">
        <v>45617</v>
      </c>
      <c r="B25" s="342" t="s">
        <v>401</v>
      </c>
      <c r="C25" s="342">
        <v>47</v>
      </c>
      <c r="D25" s="342" t="s">
        <v>942</v>
      </c>
      <c r="E25" s="342" t="s">
        <v>185</v>
      </c>
      <c r="F25" s="342">
        <v>0.79100000000000004</v>
      </c>
      <c r="G25" s="342">
        <v>1032</v>
      </c>
      <c r="H25" s="342">
        <v>9.1110000000000007</v>
      </c>
      <c r="I25" s="342">
        <v>4499</v>
      </c>
      <c r="J25" s="342">
        <v>7.4379999999999997</v>
      </c>
      <c r="K25" s="342">
        <v>1392</v>
      </c>
      <c r="L25" s="342">
        <v>5.742</v>
      </c>
      <c r="M25" s="342">
        <v>-0.84599999999999997</v>
      </c>
      <c r="N25" s="342">
        <v>2.948</v>
      </c>
      <c r="O25" s="342">
        <v>29.937999999999999</v>
      </c>
      <c r="P25" s="342">
        <v>0.39500000000000002</v>
      </c>
    </row>
    <row r="26" spans="1:16">
      <c r="A26" s="341">
        <v>45618</v>
      </c>
      <c r="B26" s="342" t="s">
        <v>404</v>
      </c>
      <c r="C26" s="342">
        <v>49</v>
      </c>
      <c r="D26" s="342" t="s">
        <v>965</v>
      </c>
      <c r="E26" s="342" t="s">
        <v>186</v>
      </c>
      <c r="F26" s="342">
        <v>0.77800000000000002</v>
      </c>
      <c r="G26" s="342">
        <v>2166</v>
      </c>
      <c r="H26" s="342">
        <v>8.6709999999999994</v>
      </c>
      <c r="I26" s="342">
        <v>5642</v>
      </c>
      <c r="J26" s="342">
        <v>18.122</v>
      </c>
      <c r="K26" s="342">
        <v>15722</v>
      </c>
      <c r="L26" s="342">
        <v>2.6520000000000001</v>
      </c>
      <c r="M26" s="342">
        <v>-3.0000000000000001E-3</v>
      </c>
      <c r="N26" s="342">
        <v>7.4850000000000003</v>
      </c>
      <c r="O26" s="342">
        <v>39.008000000000003</v>
      </c>
      <c r="P26" s="342">
        <v>3.9809999999999999</v>
      </c>
    </row>
    <row r="27" spans="1:16">
      <c r="A27" s="341">
        <v>45618</v>
      </c>
      <c r="B27" s="342" t="s">
        <v>410</v>
      </c>
      <c r="C27" s="342">
        <v>51</v>
      </c>
      <c r="D27" s="342" t="s">
        <v>991</v>
      </c>
      <c r="E27" s="342" t="s">
        <v>187</v>
      </c>
      <c r="F27" s="342">
        <v>0.78700000000000003</v>
      </c>
      <c r="G27" s="342">
        <v>2137</v>
      </c>
      <c r="H27" s="342">
        <v>8.3699999999999992</v>
      </c>
      <c r="I27" s="342">
        <v>5647</v>
      </c>
      <c r="J27" s="342">
        <v>16.655999999999999</v>
      </c>
      <c r="K27" s="342">
        <v>4626</v>
      </c>
      <c r="L27" s="342">
        <v>1.427</v>
      </c>
      <c r="M27" s="342">
        <v>-3.2509999999999999</v>
      </c>
      <c r="N27" s="342">
        <v>7.258</v>
      </c>
      <c r="O27" s="342">
        <v>38.886000000000003</v>
      </c>
      <c r="P27" s="342">
        <v>1.161</v>
      </c>
    </row>
    <row r="28" spans="1:16">
      <c r="A28" s="341">
        <v>45618</v>
      </c>
      <c r="B28" s="342" t="s">
        <v>414</v>
      </c>
      <c r="C28" s="342">
        <v>53</v>
      </c>
      <c r="D28" s="342" t="s">
        <v>1014</v>
      </c>
      <c r="E28" s="342" t="s">
        <v>188</v>
      </c>
      <c r="F28" s="342">
        <v>0.60799999999999998</v>
      </c>
      <c r="G28" s="342">
        <v>2185</v>
      </c>
      <c r="H28" s="342">
        <v>11.590999999999999</v>
      </c>
      <c r="I28" s="342">
        <v>5235</v>
      </c>
      <c r="J28" s="342">
        <v>4.702</v>
      </c>
      <c r="K28" s="342">
        <v>1871</v>
      </c>
      <c r="L28" s="342">
        <v>2.8050000000000002</v>
      </c>
      <c r="M28" s="342">
        <v>-3.22</v>
      </c>
      <c r="N28" s="342">
        <v>9.6329999999999991</v>
      </c>
      <c r="O28" s="342">
        <v>46.527000000000001</v>
      </c>
      <c r="P28" s="342">
        <v>0.69499999999999995</v>
      </c>
    </row>
    <row r="29" spans="1:16">
      <c r="A29" s="341">
        <v>45618</v>
      </c>
      <c r="B29" s="342" t="s">
        <v>418</v>
      </c>
      <c r="C29" s="342">
        <v>55</v>
      </c>
      <c r="D29" s="342" t="s">
        <v>1038</v>
      </c>
      <c r="E29" s="342" t="s">
        <v>189</v>
      </c>
      <c r="F29" s="342">
        <v>0.76700000000000002</v>
      </c>
      <c r="G29" s="342">
        <v>2523</v>
      </c>
      <c r="H29" s="342">
        <v>9.9450000000000003</v>
      </c>
      <c r="I29" s="342">
        <v>6300</v>
      </c>
      <c r="J29" s="342">
        <v>15.867000000000001</v>
      </c>
      <c r="K29" s="342">
        <v>3670</v>
      </c>
      <c r="L29" s="342">
        <v>1.974</v>
      </c>
      <c r="M29" s="342">
        <v>-2.9750000000000001</v>
      </c>
      <c r="N29" s="342">
        <v>9.0380000000000003</v>
      </c>
      <c r="O29" s="342">
        <v>45.107999999999997</v>
      </c>
      <c r="P29" s="342">
        <v>1.016</v>
      </c>
    </row>
    <row r="30" spans="1:16">
      <c r="A30" s="341">
        <v>45618</v>
      </c>
      <c r="B30" s="342" t="s">
        <v>421</v>
      </c>
      <c r="C30" s="342">
        <v>57</v>
      </c>
      <c r="D30" s="342" t="s">
        <v>1062</v>
      </c>
      <c r="E30" s="342" t="s">
        <v>190</v>
      </c>
      <c r="F30" s="342">
        <v>0.52600000000000002</v>
      </c>
      <c r="G30" s="342">
        <v>1886</v>
      </c>
      <c r="H30" s="342">
        <v>9.2729999999999997</v>
      </c>
      <c r="I30" s="342">
        <v>4252</v>
      </c>
      <c r="J30" s="342">
        <v>15.741</v>
      </c>
      <c r="K30" s="342">
        <v>3626</v>
      </c>
      <c r="L30" s="342">
        <v>4.0330000000000004</v>
      </c>
      <c r="M30" s="342">
        <v>-1.016</v>
      </c>
      <c r="N30" s="342">
        <v>9.4130000000000003</v>
      </c>
      <c r="O30" s="342">
        <v>43.194000000000003</v>
      </c>
      <c r="P30" s="342">
        <v>1.399</v>
      </c>
    </row>
    <row r="31" spans="1:16">
      <c r="A31" s="341">
        <v>45618</v>
      </c>
      <c r="B31" s="342" t="s">
        <v>425</v>
      </c>
      <c r="C31" s="342">
        <v>59</v>
      </c>
      <c r="D31" s="342" t="s">
        <v>1084</v>
      </c>
      <c r="E31" s="342" t="s">
        <v>191</v>
      </c>
      <c r="F31" s="342">
        <v>0.79</v>
      </c>
      <c r="G31" s="342">
        <v>3082</v>
      </c>
      <c r="H31" s="342">
        <v>11.680999999999999</v>
      </c>
      <c r="I31" s="342">
        <v>6159</v>
      </c>
      <c r="J31" s="342">
        <v>7.88</v>
      </c>
      <c r="K31" s="342">
        <v>3481</v>
      </c>
      <c r="L31" s="342">
        <v>4.508</v>
      </c>
      <c r="M31" s="342">
        <v>-0.52700000000000002</v>
      </c>
      <c r="N31" s="342">
        <v>10.757</v>
      </c>
      <c r="O31" s="342">
        <v>42.271000000000001</v>
      </c>
      <c r="P31" s="342">
        <v>0.93899999999999995</v>
      </c>
    </row>
    <row r="32" spans="1:16">
      <c r="A32" s="341">
        <v>45618</v>
      </c>
      <c r="B32" s="342" t="s">
        <v>428</v>
      </c>
      <c r="C32" s="342">
        <v>61</v>
      </c>
      <c r="D32" s="342" t="s">
        <v>1106</v>
      </c>
      <c r="E32" s="342" t="s">
        <v>192</v>
      </c>
      <c r="F32" s="342">
        <v>0.8</v>
      </c>
      <c r="G32" s="342">
        <v>1591</v>
      </c>
      <c r="H32" s="342">
        <v>8.0190000000000001</v>
      </c>
      <c r="I32" s="342">
        <v>4703</v>
      </c>
      <c r="J32" s="342">
        <v>17.352</v>
      </c>
      <c r="K32" s="342">
        <v>16999</v>
      </c>
      <c r="L32" s="342">
        <v>2.6579999999999999</v>
      </c>
      <c r="M32" s="342">
        <v>9.7000000000000003E-2</v>
      </c>
      <c r="N32" s="342">
        <v>5.0510000000000002</v>
      </c>
      <c r="O32" s="342">
        <v>31.302</v>
      </c>
      <c r="P32" s="342">
        <v>4.101</v>
      </c>
    </row>
    <row r="33" spans="1:16">
      <c r="A33" s="341">
        <v>45618</v>
      </c>
      <c r="B33" s="342" t="s">
        <v>433</v>
      </c>
      <c r="C33" s="342">
        <v>63</v>
      </c>
      <c r="D33" s="342" t="s">
        <v>1126</v>
      </c>
      <c r="E33" s="342" t="s">
        <v>193</v>
      </c>
      <c r="F33" s="342">
        <v>0.75700000000000001</v>
      </c>
      <c r="G33" s="342">
        <v>2118</v>
      </c>
      <c r="H33" s="342">
        <v>7.327</v>
      </c>
      <c r="I33" s="342">
        <v>5469</v>
      </c>
      <c r="J33" s="342">
        <v>7.3159999999999998</v>
      </c>
      <c r="K33" s="342">
        <v>2393</v>
      </c>
      <c r="L33" s="342">
        <v>9.5540000000000003</v>
      </c>
      <c r="M33" s="342">
        <v>3.87</v>
      </c>
      <c r="N33" s="342">
        <v>7.468</v>
      </c>
      <c r="O33" s="342">
        <v>38.485999999999997</v>
      </c>
      <c r="P33" s="342">
        <v>0.67600000000000005</v>
      </c>
    </row>
    <row r="34" spans="1:16">
      <c r="A34" s="341">
        <v>45618</v>
      </c>
      <c r="B34" s="342" t="s">
        <v>436</v>
      </c>
      <c r="C34" s="342">
        <v>65</v>
      </c>
      <c r="D34" s="342" t="s">
        <v>1149</v>
      </c>
      <c r="E34" s="342" t="s">
        <v>194</v>
      </c>
      <c r="F34" s="342">
        <v>0.78900000000000003</v>
      </c>
      <c r="G34" s="342">
        <v>2727</v>
      </c>
      <c r="H34" s="342">
        <v>13.484</v>
      </c>
      <c r="I34" s="342">
        <v>5766</v>
      </c>
      <c r="J34" s="342">
        <v>9.0869999999999997</v>
      </c>
      <c r="K34" s="342">
        <v>6154</v>
      </c>
      <c r="L34" s="342">
        <v>2.7330000000000001</v>
      </c>
      <c r="M34" s="342">
        <v>-1.5069999999999999</v>
      </c>
      <c r="N34" s="342">
        <v>9.5079999999999991</v>
      </c>
      <c r="O34" s="342">
        <v>39.820999999999998</v>
      </c>
      <c r="P34" s="342">
        <v>1.502</v>
      </c>
    </row>
    <row r="35" spans="1:16">
      <c r="A35" s="341">
        <v>45618</v>
      </c>
      <c r="B35" s="342" t="s">
        <v>442</v>
      </c>
      <c r="C35" s="342">
        <v>67</v>
      </c>
      <c r="D35" s="342" t="s">
        <v>1149</v>
      </c>
      <c r="E35" s="342" t="s">
        <v>195</v>
      </c>
      <c r="F35" s="342">
        <v>0.81699999999999995</v>
      </c>
      <c r="G35" s="342">
        <v>2835</v>
      </c>
      <c r="H35" s="342">
        <v>13.513999999999999</v>
      </c>
      <c r="I35" s="342">
        <v>5942</v>
      </c>
      <c r="J35" s="342">
        <v>9.1140000000000008</v>
      </c>
      <c r="K35" s="342">
        <v>8141</v>
      </c>
      <c r="L35" s="342">
        <v>2.5179999999999998</v>
      </c>
      <c r="M35" s="342">
        <v>-1.23</v>
      </c>
      <c r="N35" s="342">
        <v>9.6010000000000009</v>
      </c>
      <c r="O35" s="342">
        <v>39.677999999999997</v>
      </c>
      <c r="P35" s="342">
        <v>1.9490000000000001</v>
      </c>
    </row>
    <row r="36" spans="1:16">
      <c r="A36" s="341">
        <v>45618</v>
      </c>
      <c r="B36" s="342" t="s">
        <v>446</v>
      </c>
      <c r="C36" s="342">
        <v>69</v>
      </c>
      <c r="D36" s="342" t="s">
        <v>1187</v>
      </c>
      <c r="E36" s="342" t="s">
        <v>196</v>
      </c>
      <c r="F36" s="342">
        <v>0.80400000000000005</v>
      </c>
      <c r="G36" s="342">
        <v>1852</v>
      </c>
      <c r="H36" s="342">
        <v>9.0489999999999995</v>
      </c>
      <c r="I36" s="342">
        <v>4756</v>
      </c>
      <c r="J36" s="342">
        <v>9.9949999999999992</v>
      </c>
      <c r="K36" s="342">
        <v>2985</v>
      </c>
      <c r="L36" s="342">
        <v>4.25</v>
      </c>
      <c r="M36" s="342">
        <v>-1.117</v>
      </c>
      <c r="N36" s="342">
        <v>6.0209999999999999</v>
      </c>
      <c r="O36" s="342">
        <v>32.052999999999997</v>
      </c>
      <c r="P36" s="342">
        <v>0.76100000000000001</v>
      </c>
    </row>
    <row r="37" spans="1:16">
      <c r="A37" s="341">
        <v>45618</v>
      </c>
      <c r="B37" s="342" t="s">
        <v>450</v>
      </c>
      <c r="C37" s="342">
        <v>71</v>
      </c>
      <c r="D37" s="342" t="s">
        <v>1206</v>
      </c>
      <c r="E37" s="342" t="s">
        <v>197</v>
      </c>
      <c r="F37" s="342">
        <v>0.76200000000000001</v>
      </c>
      <c r="G37" s="342">
        <v>1286</v>
      </c>
      <c r="H37" s="342">
        <v>6.8129999999999997</v>
      </c>
      <c r="I37" s="342">
        <v>2873</v>
      </c>
      <c r="J37" s="342">
        <v>8.2490000000000006</v>
      </c>
      <c r="K37" s="342">
        <v>4887</v>
      </c>
      <c r="L37" s="342">
        <v>4.7190000000000003</v>
      </c>
      <c r="M37" s="342">
        <v>0.30499999999999999</v>
      </c>
      <c r="N37" s="342">
        <v>4.0759999999999996</v>
      </c>
      <c r="O37" s="342">
        <v>19.949000000000002</v>
      </c>
      <c r="P37" s="342">
        <v>1.403</v>
      </c>
    </row>
    <row r="38" spans="1:16">
      <c r="A38" s="341">
        <v>45618</v>
      </c>
      <c r="B38" s="342" t="s">
        <v>453</v>
      </c>
      <c r="C38" s="342">
        <v>73</v>
      </c>
      <c r="D38" s="342" t="s">
        <v>1225</v>
      </c>
      <c r="E38" s="342" t="s">
        <v>198</v>
      </c>
      <c r="F38" s="342">
        <v>0.83199999999999996</v>
      </c>
      <c r="G38" s="342">
        <v>2036</v>
      </c>
      <c r="H38" s="342">
        <v>4.5640000000000001</v>
      </c>
      <c r="I38" s="342">
        <v>6478</v>
      </c>
      <c r="J38" s="342">
        <v>4.2709999999999999</v>
      </c>
      <c r="K38" s="342">
        <v>2509</v>
      </c>
      <c r="L38" s="342">
        <v>18.768999999999998</v>
      </c>
      <c r="M38" s="342">
        <v>13.077</v>
      </c>
      <c r="N38" s="342">
        <v>6.5119999999999996</v>
      </c>
      <c r="O38" s="342">
        <v>42.755000000000003</v>
      </c>
      <c r="P38" s="342">
        <v>0.61199999999999999</v>
      </c>
    </row>
    <row r="39" spans="1:16">
      <c r="A39" s="341">
        <v>45618</v>
      </c>
      <c r="B39" s="342" t="s">
        <v>457</v>
      </c>
      <c r="C39" s="342">
        <v>75</v>
      </c>
      <c r="D39" s="342" t="s">
        <v>157</v>
      </c>
      <c r="E39" s="342" t="s">
        <v>229</v>
      </c>
      <c r="F39" s="342">
        <v>0.79100000000000004</v>
      </c>
      <c r="G39" s="342">
        <v>2508</v>
      </c>
      <c r="H39" s="342">
        <v>-1.548</v>
      </c>
      <c r="I39" s="342">
        <v>6026</v>
      </c>
      <c r="J39" s="342">
        <v>9.0269999999999992</v>
      </c>
      <c r="N39" s="342">
        <v>8.59</v>
      </c>
      <c r="O39" s="342">
        <v>40.715000000000003</v>
      </c>
    </row>
    <row r="40" spans="1:16">
      <c r="A40" s="341">
        <v>45618</v>
      </c>
      <c r="B40" s="342" t="s">
        <v>461</v>
      </c>
      <c r="C40" s="342">
        <v>77</v>
      </c>
      <c r="D40" s="342" t="s">
        <v>158</v>
      </c>
      <c r="E40" s="342" t="s">
        <v>229</v>
      </c>
      <c r="F40" s="342">
        <v>0.76100000000000001</v>
      </c>
      <c r="G40" s="342">
        <v>2406</v>
      </c>
      <c r="H40" s="342">
        <v>-1.599</v>
      </c>
      <c r="I40" s="342">
        <v>5780</v>
      </c>
      <c r="J40" s="342">
        <v>8.9870000000000001</v>
      </c>
      <c r="N40" s="342">
        <v>8.5860000000000003</v>
      </c>
      <c r="O40" s="342">
        <v>41.143000000000001</v>
      </c>
    </row>
    <row r="41" spans="1:16">
      <c r="A41" s="341">
        <v>45618</v>
      </c>
      <c r="B41" s="342" t="s">
        <v>465</v>
      </c>
      <c r="C41" s="342">
        <v>79</v>
      </c>
      <c r="D41" s="342" t="s">
        <v>161</v>
      </c>
      <c r="E41" s="342" t="s">
        <v>230</v>
      </c>
      <c r="F41" s="342">
        <v>0.81399999999999995</v>
      </c>
      <c r="G41" s="342">
        <v>2802</v>
      </c>
      <c r="H41" s="342">
        <v>29.271999999999998</v>
      </c>
      <c r="I41" s="342">
        <v>6552</v>
      </c>
      <c r="J41" s="342">
        <v>63.072000000000003</v>
      </c>
      <c r="N41" s="342">
        <v>9.5440000000000005</v>
      </c>
      <c r="O41" s="342">
        <v>44.625</v>
      </c>
    </row>
    <row r="42" spans="1:16">
      <c r="A42" s="341">
        <v>45618</v>
      </c>
      <c r="B42" s="342" t="s">
        <v>468</v>
      </c>
      <c r="C42" s="342">
        <v>81</v>
      </c>
      <c r="D42" s="342" t="s">
        <v>162</v>
      </c>
      <c r="E42" s="342" t="s">
        <v>230</v>
      </c>
      <c r="F42" s="342">
        <v>0.78400000000000003</v>
      </c>
      <c r="G42" s="342">
        <v>2688</v>
      </c>
      <c r="H42" s="342">
        <v>29.212</v>
      </c>
      <c r="I42" s="342">
        <v>6408</v>
      </c>
      <c r="J42" s="342">
        <v>63.091000000000001</v>
      </c>
      <c r="N42" s="342">
        <v>9.5220000000000002</v>
      </c>
      <c r="O42" s="342">
        <v>44.878</v>
      </c>
    </row>
    <row r="43" spans="1:16">
      <c r="A43" s="341">
        <v>45618</v>
      </c>
      <c r="B43" s="342" t="s">
        <v>473</v>
      </c>
      <c r="C43" s="342">
        <v>83</v>
      </c>
      <c r="D43" s="342" t="s">
        <v>165</v>
      </c>
      <c r="E43" s="342" t="s">
        <v>25</v>
      </c>
      <c r="F43" s="342">
        <v>1.0589999999999999</v>
      </c>
      <c r="G43" s="342">
        <v>5138</v>
      </c>
      <c r="H43" s="342">
        <v>7.5910000000000002</v>
      </c>
      <c r="I43" s="342">
        <v>9365</v>
      </c>
      <c r="J43" s="342">
        <v>9.9979999999999993</v>
      </c>
      <c r="K43" s="342">
        <v>3702</v>
      </c>
      <c r="L43" s="342">
        <v>11.846</v>
      </c>
      <c r="M43" s="342">
        <v>6.84</v>
      </c>
      <c r="N43" s="342">
        <v>14.215</v>
      </c>
      <c r="O43" s="342">
        <v>50.701000000000001</v>
      </c>
      <c r="P43" s="342">
        <v>0.71199999999999997</v>
      </c>
    </row>
    <row r="44" spans="1:16">
      <c r="A44" s="341">
        <v>45618</v>
      </c>
      <c r="B44" s="342" t="s">
        <v>477</v>
      </c>
      <c r="C44" s="342">
        <v>85</v>
      </c>
      <c r="D44" s="342" t="s">
        <v>166</v>
      </c>
      <c r="E44" s="342" t="s">
        <v>25</v>
      </c>
      <c r="F44" s="342">
        <v>1.014</v>
      </c>
      <c r="G44" s="342">
        <v>4853</v>
      </c>
      <c r="H44" s="342">
        <v>7.5410000000000004</v>
      </c>
      <c r="I44" s="342">
        <v>8641</v>
      </c>
      <c r="J44" s="342">
        <v>10.028</v>
      </c>
      <c r="K44" s="342">
        <v>3882</v>
      </c>
      <c r="L44" s="342">
        <v>11.728</v>
      </c>
      <c r="M44" s="342">
        <v>6.6619999999999999</v>
      </c>
      <c r="N44" s="342">
        <v>14.042</v>
      </c>
      <c r="O44" s="342">
        <v>50.106999999999999</v>
      </c>
      <c r="P44" s="342">
        <v>0.71799999999999997</v>
      </c>
    </row>
    <row r="45" spans="1:16">
      <c r="A45" s="341">
        <v>45618</v>
      </c>
      <c r="B45" s="342" t="s">
        <v>479</v>
      </c>
      <c r="C45" s="342">
        <v>87</v>
      </c>
      <c r="D45" s="342" t="s">
        <v>169</v>
      </c>
      <c r="E45" s="342" t="s">
        <v>21</v>
      </c>
      <c r="F45" s="342">
        <v>8.3000000000000004E-2</v>
      </c>
      <c r="K45" s="342">
        <v>6119</v>
      </c>
      <c r="L45" s="342">
        <v>21.241</v>
      </c>
      <c r="M45" s="342">
        <v>16.963999999999999</v>
      </c>
      <c r="P45" s="342">
        <v>13.964</v>
      </c>
    </row>
    <row r="46" spans="1:16">
      <c r="A46" s="341">
        <v>45618</v>
      </c>
      <c r="B46" s="342" t="s">
        <v>481</v>
      </c>
      <c r="C46" s="342">
        <v>89</v>
      </c>
      <c r="D46" s="342" t="s">
        <v>170</v>
      </c>
      <c r="E46" s="342" t="s">
        <v>21</v>
      </c>
      <c r="F46" s="342">
        <v>7.1999999999999995E-2</v>
      </c>
      <c r="K46" s="342">
        <v>4533</v>
      </c>
      <c r="L46" s="342">
        <v>21.738</v>
      </c>
      <c r="M46" s="342">
        <v>17.013999999999999</v>
      </c>
      <c r="P46" s="342">
        <v>12.353999999999999</v>
      </c>
    </row>
    <row r="47" spans="1:16">
      <c r="A47" s="341">
        <v>45618</v>
      </c>
      <c r="B47" s="342" t="s">
        <v>484</v>
      </c>
      <c r="C47" s="342">
        <v>91</v>
      </c>
      <c r="D47" s="342" t="s">
        <v>174</v>
      </c>
      <c r="E47" s="342" t="s">
        <v>23</v>
      </c>
      <c r="F47" s="342">
        <v>7.9000000000000001E-2</v>
      </c>
      <c r="K47" s="342">
        <v>4328</v>
      </c>
      <c r="L47" s="342">
        <v>11.574999999999999</v>
      </c>
      <c r="M47" s="342">
        <v>7.1550000000000002</v>
      </c>
      <c r="P47" s="342">
        <v>13.478</v>
      </c>
    </row>
    <row r="48" spans="1:16">
      <c r="A48" s="341">
        <v>45618</v>
      </c>
      <c r="B48" s="342" t="s">
        <v>487</v>
      </c>
      <c r="C48" s="342">
        <v>93</v>
      </c>
      <c r="D48" s="342" t="s">
        <v>175</v>
      </c>
      <c r="E48" s="342" t="s">
        <v>23</v>
      </c>
      <c r="F48" s="342">
        <v>0.08</v>
      </c>
      <c r="K48" s="342">
        <v>7342</v>
      </c>
      <c r="L48" s="342">
        <v>10.349</v>
      </c>
      <c r="M48" s="342">
        <v>6.3540000000000001</v>
      </c>
      <c r="P48" s="342">
        <v>17.152000000000001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06A9-7735-4C3B-9A41-3834F2B30612}">
  <dimension ref="A1:E4"/>
  <sheetViews>
    <sheetView workbookViewId="0">
      <selection activeCell="I23" sqref="I23"/>
    </sheetView>
  </sheetViews>
  <sheetFormatPr baseColWidth="10" defaultColWidth="9.1640625" defaultRowHeight="15"/>
  <cols>
    <col min="1" max="16384" width="9.1640625" style="342"/>
  </cols>
  <sheetData>
    <row r="1" spans="1:5">
      <c r="B1" s="342" t="s">
        <v>1432</v>
      </c>
      <c r="C1" s="342" t="s">
        <v>1433</v>
      </c>
      <c r="D1" s="342" t="s">
        <v>1434</v>
      </c>
      <c r="E1" s="342" t="s">
        <v>1435</v>
      </c>
    </row>
    <row r="2" spans="1:5">
      <c r="A2" s="342" t="s">
        <v>1436</v>
      </c>
      <c r="B2" s="342">
        <v>1.4306177965362108E-3</v>
      </c>
      <c r="C2" s="342">
        <v>1.8106472676694945E-3</v>
      </c>
      <c r="D2" s="342">
        <v>1.1328931643605077E-3</v>
      </c>
      <c r="E2" s="342">
        <v>1.6063178948667447</v>
      </c>
    </row>
    <row r="3" spans="1:5">
      <c r="A3" s="342" t="s">
        <v>1437</v>
      </c>
      <c r="B3" s="342">
        <v>-8.1654049886453594E-3</v>
      </c>
      <c r="C3" s="342">
        <v>4.297094906203819E-3</v>
      </c>
      <c r="D3" s="342">
        <v>4.8800777242146923E-4</v>
      </c>
      <c r="E3" s="342">
        <v>-7.9436937144574378</v>
      </c>
    </row>
    <row r="4" spans="1:5">
      <c r="A4" s="342" t="s">
        <v>1438</v>
      </c>
      <c r="B4" s="342">
        <v>0.99998559236719919</v>
      </c>
      <c r="C4" s="342">
        <v>0.99998265150044674</v>
      </c>
      <c r="D4" s="342">
        <v>0.99696663738783553</v>
      </c>
      <c r="E4" s="342">
        <v>0.99955237365866323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C89CA6FD94745B5721A025ADC314F" ma:contentTypeVersion="1" ma:contentTypeDescription="Create a new document." ma:contentTypeScope="" ma:versionID="9c8b9057af39ae3d6823559e7a15ea1b">
  <xsd:schema xmlns:xsd="http://www.w3.org/2001/XMLSchema" xmlns:xs="http://www.w3.org/2001/XMLSchema" xmlns:p="http://schemas.microsoft.com/office/2006/metadata/properties" xmlns:ns3="d2ccbbc5-702b-444b-9f83-8538eea9e26d" targetNamespace="http://schemas.microsoft.com/office/2006/metadata/properties" ma:root="true" ma:fieldsID="70bddb91bf52c3c0720aae8bde0d65a3" ns3:_="">
    <xsd:import namespace="d2ccbbc5-702b-444b-9f83-8538eea9e26d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cbbc5-702b-444b-9f83-8538eea9e2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E1339-2821-49AA-8093-2BB493644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ccbbc5-702b-444b-9f83-8538eea9e2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ACD99E-C298-482D-83B6-98842FCE9D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8A38A5-5A68-4F84-805B-6EF22F92FC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Final Report </vt:lpstr>
      <vt:lpstr>Data Flags</vt:lpstr>
      <vt:lpstr>QAQC, calculations</vt:lpstr>
      <vt:lpstr>Contact</vt:lpstr>
      <vt:lpstr>Tray 1</vt:lpstr>
      <vt:lpstr>Original 1</vt:lpstr>
      <vt:lpstr>Sorted All 1</vt:lpstr>
      <vt:lpstr>Sorted 1</vt:lpstr>
      <vt:lpstr>MG_LIN_Stats 1</vt:lpstr>
      <vt:lpstr>'Final Report '!Print_Area</vt:lpstr>
    </vt:vector>
  </TitlesOfParts>
  <Manager/>
  <Company>University of Wyoming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shikha</dc:creator>
  <cp:keywords/>
  <dc:description/>
  <cp:lastModifiedBy>wfetzer</cp:lastModifiedBy>
  <cp:revision/>
  <dcterms:created xsi:type="dcterms:W3CDTF">2008-06-05T15:24:41Z</dcterms:created>
  <dcterms:modified xsi:type="dcterms:W3CDTF">2025-01-29T15:36:06Z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0x0101000F1C89CA6FD94745B5721A025ADC314F</vt:lpwstr>
  </property>
  <property fmtid="{D5CDD505-2E9C-101B-9397-08002B2CF9AE}" pid="3" name="IsMyDocuments">
    <vt:bool>true</vt:bool>
  </property>
</Properties>
</file>