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 defaultThemeVersion="124226"/>
  <bookViews>
    <workbookView xWindow="0" yWindow="0" windowWidth="20730" windowHeight="11760" tabRatio="774"/>
  </bookViews>
  <sheets>
    <sheet name="Indicadores" sheetId="10" r:id="rId1"/>
    <sheet name="Gráficos" sheetId="11" r:id="rId2"/>
  </sheets>
  <definedNames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0"/>
  <c r="E4"/>
  <c r="F4"/>
  <c r="G4"/>
  <c r="H4"/>
  <c r="I4"/>
  <c r="J4"/>
  <c r="K4"/>
  <c r="L4"/>
  <c r="M4"/>
  <c r="N4"/>
  <c r="O5"/>
  <c r="O6"/>
  <c r="O7"/>
  <c r="O4"/>
  <c r="C4"/>
  <c r="E9"/>
  <c r="E10"/>
  <c r="E15"/>
  <c r="E17"/>
  <c r="E18"/>
  <c r="F9"/>
  <c r="F10"/>
  <c r="F15"/>
  <c r="F17"/>
  <c r="F18"/>
  <c r="G9"/>
  <c r="G10"/>
  <c r="G15"/>
  <c r="G17"/>
  <c r="G18"/>
  <c r="H9"/>
  <c r="H10"/>
  <c r="H15"/>
  <c r="H17"/>
  <c r="H18"/>
  <c r="I9"/>
  <c r="I10"/>
  <c r="I15"/>
  <c r="I17"/>
  <c r="I18"/>
  <c r="J9"/>
  <c r="J10"/>
  <c r="J15"/>
  <c r="J17"/>
  <c r="J18"/>
  <c r="K9"/>
  <c r="K10"/>
  <c r="K15"/>
  <c r="K17"/>
  <c r="K18"/>
  <c r="L9"/>
  <c r="L10"/>
  <c r="L15"/>
  <c r="L17"/>
  <c r="L18"/>
  <c r="M9"/>
  <c r="M10"/>
  <c r="M15"/>
  <c r="M17"/>
  <c r="M18"/>
  <c r="N9"/>
  <c r="N10"/>
  <c r="N15"/>
  <c r="N17"/>
  <c r="N18"/>
  <c r="D9"/>
  <c r="D10"/>
  <c r="D15"/>
  <c r="D17"/>
  <c r="O12"/>
  <c r="E54" i="11"/>
  <c r="O13" i="10"/>
  <c r="E55" i="11"/>
  <c r="O14" i="10"/>
  <c r="E56" i="11"/>
  <c r="O11" i="10"/>
  <c r="E53" i="11"/>
  <c r="O16" i="10"/>
  <c r="E51" i="11"/>
  <c r="C10" i="10"/>
  <c r="O10"/>
  <c r="E50" i="11"/>
  <c r="O8" i="10"/>
  <c r="E49" i="11"/>
  <c r="E47"/>
  <c r="E46"/>
  <c r="E45"/>
  <c r="C20" i="10"/>
  <c r="D20"/>
  <c r="E20"/>
  <c r="F20"/>
  <c r="G20"/>
  <c r="H20"/>
  <c r="I20"/>
  <c r="J20"/>
  <c r="K20"/>
  <c r="L20"/>
  <c r="M20"/>
  <c r="N20"/>
  <c r="O20"/>
  <c r="M3" i="11"/>
  <c r="D3"/>
  <c r="C9" i="10"/>
  <c r="O9"/>
  <c r="C15"/>
  <c r="O15"/>
  <c r="C17"/>
  <c r="D18"/>
  <c r="C18"/>
  <c r="O17"/>
</calcChain>
</file>

<file path=xl/sharedStrings.xml><?xml version="1.0" encoding="utf-8"?>
<sst xmlns="http://schemas.openxmlformats.org/spreadsheetml/2006/main" count="43" uniqueCount="39">
  <si>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</si>
  <si>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</si>
  <si>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</si>
  <si>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</si>
  <si>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</si>
  <si>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</si>
  <si>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</si>
  <si>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</si>
  <si>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</si>
  <si>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</si>
  <si>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</si>
  <si>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</si>
  <si>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Impostos</t>
  </si>
  <si>
    <t>Total</t>
  </si>
  <si>
    <t>Despesas Diretas</t>
  </si>
  <si>
    <t>Despesas com RH</t>
  </si>
  <si>
    <t>Despesas Operacionais</t>
  </si>
  <si>
    <t>Despesas Não Operacionais</t>
  </si>
  <si>
    <t>Receita Bruta</t>
  </si>
  <si>
    <t>Despesas</t>
  </si>
  <si>
    <t>Despesas Fixas</t>
  </si>
  <si>
    <t>Finanças</t>
  </si>
  <si>
    <t>Lucratividade</t>
  </si>
  <si>
    <t>Indicadores Financeiros</t>
  </si>
  <si>
    <t>Margem de Contribuição</t>
  </si>
  <si>
    <t>Custos Diretos</t>
  </si>
  <si>
    <t>Custos Fixos</t>
  </si>
  <si>
    <t>Resultado Bruto</t>
  </si>
  <si>
    <t>Resultado Líquido</t>
  </si>
  <si>
    <t>Receitas de Serviços</t>
  </si>
  <si>
    <t>Receitas de Produtos</t>
  </si>
  <si>
    <t>Custos com RH</t>
  </si>
  <si>
    <t>Custos com Marketing</t>
  </si>
  <si>
    <t>Custos Operacionais</t>
  </si>
  <si>
    <t>Custos Não Operacionais</t>
  </si>
  <si>
    <t>Outras Receitas</t>
  </si>
  <si>
    <t>Total de Receitas/Ano</t>
  </si>
  <si>
    <t>Total de Despesas/Ano</t>
  </si>
  <si>
    <t>Despesas com MKT</t>
  </si>
</sst>
</file>

<file path=xl/styles.xml><?xml version="1.0" encoding="utf-8"?>
<styleSheet xmlns="http://schemas.openxmlformats.org/spreadsheetml/2006/main">
  <numFmts count="7">
    <numFmt numFmtId="164" formatCode="_(&quot;R$&quot;* #,##0.00_);_(&quot;R$&quot;* \(#,##0.00\);_(&quot;R$&quot;* &quot;-&quot;??_);_(@_)"/>
    <numFmt numFmtId="165" formatCode="[$R$ -416]#,##0.00"/>
    <numFmt numFmtId="166" formatCode="#,##0.00%"/>
    <numFmt numFmtId="167" formatCode="&quot;R$&quot;\ #,##0.00"/>
    <numFmt numFmtId="168" formatCode="dd/mmm/yyyy"/>
    <numFmt numFmtId="169" formatCode="&quot;R$&quot;#,##0.00"/>
    <numFmt numFmtId="170" formatCode="0.000"/>
  </numFmts>
  <fonts count="12">
    <font>
      <sz val="10"/>
      <color theme="1"/>
      <name val="Calibri"/>
      <family val="2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color rgb="FF000000"/>
      <name val="Calibri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sz val="22"/>
      <color theme="1"/>
      <name val="Calibri"/>
    </font>
    <font>
      <sz val="48"/>
      <color rgb="FFC0504C"/>
      <name val="Calibri"/>
    </font>
    <font>
      <sz val="10"/>
      <color theme="1"/>
      <name val="Calibri"/>
      <family val="2"/>
    </font>
    <font>
      <sz val="48"/>
      <color theme="6" tint="0.39997558519241921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" fillId="0" borderId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top" wrapText="1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vertical="center"/>
      <protection locked="0"/>
    </xf>
    <xf numFmtId="165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0" xfId="0" applyNumberFormat="1" applyFont="1" applyFill="1" applyBorder="1" applyAlignment="1" applyProtection="1">
      <alignment horizontal="right" vertical="center"/>
      <protection locked="0"/>
    </xf>
    <xf numFmtId="165" fontId="2" fillId="0" borderId="0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NumberFormat="1" applyFont="1" applyFill="1" applyBorder="1" applyAlignment="1" applyProtection="1">
      <alignment horizontal="right" vertical="center"/>
      <protection locked="0"/>
    </xf>
    <xf numFmtId="166" fontId="2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NumberFormat="1" applyFont="1" applyFill="1" applyBorder="1" applyAlignment="1" applyProtection="1">
      <alignment horizontal="righ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168" fontId="2" fillId="0" borderId="0" xfId="0" applyNumberFormat="1" applyFont="1" applyFill="1" applyBorder="1" applyAlignment="1" applyProtection="1">
      <alignment horizontal="center" vertical="center"/>
      <protection locked="0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166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NumberFormat="1" applyFont="1" applyFill="1" applyBorder="1" applyAlignment="1" applyProtection="1">
      <alignment vertical="top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165" fontId="2" fillId="0" borderId="0" xfId="0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horizontal="right" vertical="top"/>
      <protection locked="0"/>
    </xf>
    <xf numFmtId="0" fontId="2" fillId="0" borderId="0" xfId="0" applyNumberFormat="1" applyFont="1" applyFill="1" applyBorder="1" applyAlignment="1" applyProtection="1">
      <alignment horizontal="right" vertical="top"/>
      <protection locked="0"/>
    </xf>
    <xf numFmtId="165" fontId="2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left" vertical="center" indent="2"/>
      <protection locked="0"/>
    </xf>
    <xf numFmtId="170" fontId="2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169" fontId="2" fillId="0" borderId="2" xfId="0" applyNumberFormat="1" applyFont="1" applyFill="1" applyBorder="1" applyAlignment="1" applyProtection="1">
      <alignment horizontal="center" vertical="center" wrapText="1"/>
      <protection locked="0" hidden="1"/>
    </xf>
    <xf numFmtId="169" fontId="2" fillId="3" borderId="8" xfId="0" applyNumberFormat="1" applyFont="1" applyFill="1" applyBorder="1" applyAlignment="1" applyProtection="1">
      <alignment horizontal="center" vertical="center" wrapText="1"/>
      <protection locked="0" hidden="1"/>
    </xf>
    <xf numFmtId="169" fontId="2" fillId="0" borderId="11" xfId="0" applyNumberFormat="1" applyFont="1" applyFill="1" applyBorder="1" applyAlignment="1" applyProtection="1">
      <alignment horizontal="center" vertical="center" wrapText="1"/>
      <protection locked="0" hidden="1"/>
    </xf>
    <xf numFmtId="16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69" fontId="2" fillId="3" borderId="11" xfId="0" applyNumberFormat="1" applyFont="1" applyFill="1" applyBorder="1" applyAlignment="1" applyProtection="1">
      <alignment horizontal="center" vertical="center" wrapText="1"/>
      <protection locked="0" hidden="1"/>
    </xf>
    <xf numFmtId="9" fontId="2" fillId="3" borderId="10" xfId="73" applyFont="1" applyFill="1" applyBorder="1" applyAlignment="1" applyProtection="1">
      <alignment horizontal="center" vertical="center" wrapText="1"/>
      <protection locked="0" hidden="1"/>
    </xf>
    <xf numFmtId="0" fontId="3" fillId="2" borderId="7" xfId="0" applyNumberFormat="1" applyFont="1" applyFill="1" applyBorder="1" applyAlignment="1" applyProtection="1">
      <alignment horizontal="left" vertical="center" indent="1"/>
      <protection locked="0"/>
    </xf>
    <xf numFmtId="0" fontId="3" fillId="2" borderId="13" xfId="0" applyNumberFormat="1" applyFont="1" applyFill="1" applyBorder="1" applyAlignment="1" applyProtection="1">
      <alignment horizontal="left" vertical="center" indent="1"/>
      <protection locked="0"/>
    </xf>
    <xf numFmtId="0" fontId="3" fillId="2" borderId="13" xfId="0" applyNumberFormat="1" applyFont="1" applyFill="1" applyBorder="1" applyAlignment="1" applyProtection="1">
      <alignment horizontal="left" vertical="center" indent="4"/>
      <protection locked="0"/>
    </xf>
    <xf numFmtId="0" fontId="3" fillId="2" borderId="9" xfId="0" applyNumberFormat="1" applyFont="1" applyFill="1" applyBorder="1" applyAlignment="1" applyProtection="1">
      <alignment horizontal="left" vertical="center" indent="1"/>
      <protection locked="0"/>
    </xf>
    <xf numFmtId="169" fontId="2" fillId="3" borderId="2" xfId="0" applyNumberFormat="1" applyFont="1" applyFill="1" applyBorder="1" applyAlignment="1" applyProtection="1">
      <alignment horizontal="center" vertical="center" wrapText="1"/>
      <protection locked="0" hidden="1"/>
    </xf>
    <xf numFmtId="169" fontId="2" fillId="0" borderId="0" xfId="0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169" fontId="10" fillId="0" borderId="1" xfId="0" applyNumberFormat="1" applyFont="1" applyBorder="1" applyAlignment="1" applyProtection="1">
      <alignment horizontal="center" vertical="center"/>
      <protection locked="0"/>
    </xf>
    <xf numFmtId="169" fontId="10" fillId="0" borderId="14" xfId="0" applyNumberFormat="1" applyFont="1" applyBorder="1" applyAlignment="1" applyProtection="1">
      <alignment horizontal="center" vertical="center"/>
      <protection locked="0"/>
    </xf>
    <xf numFmtId="169" fontId="10" fillId="0" borderId="3" xfId="0" applyNumberFormat="1" applyFont="1" applyBorder="1" applyAlignment="1" applyProtection="1">
      <alignment horizontal="center" vertical="center"/>
      <protection locked="0"/>
    </xf>
    <xf numFmtId="169" fontId="8" fillId="0" borderId="1" xfId="0" applyNumberFormat="1" applyFont="1" applyBorder="1" applyAlignment="1" applyProtection="1">
      <alignment horizontal="center" vertical="center"/>
      <protection locked="0"/>
    </xf>
    <xf numFmtId="169" fontId="8" fillId="0" borderId="14" xfId="0" applyNumberFormat="1" applyFont="1" applyBorder="1" applyAlignment="1" applyProtection="1">
      <alignment horizontal="center" vertical="center"/>
      <protection locked="0"/>
    </xf>
    <xf numFmtId="169" fontId="8" fillId="0" borderId="3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</cellXfs>
  <cellStyles count="89">
    <cellStyle name="Currency 2" xfId="85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0" builtinId="9" hidden="1"/>
    <cellStyle name="Hyperlink seguido" xfId="62" builtinId="9" hidden="1"/>
    <cellStyle name="Hyperlink seguido" xfId="64" builtinId="9" hidden="1"/>
    <cellStyle name="Hyperlink seguido" xfId="66" builtinId="9" hidden="1"/>
    <cellStyle name="Hyperlink seguido" xfId="68" builtinId="9" hidden="1"/>
    <cellStyle name="Hyperlink seguido" xfId="70" builtinId="9" hidden="1"/>
    <cellStyle name="Hyperlink seguido" xfId="72" builtinId="9" hidden="1"/>
    <cellStyle name="Hyperlink seguido" xfId="75" builtinId="9" hidden="1"/>
    <cellStyle name="Hyperlink seguido" xfId="77" builtinId="9" hidden="1"/>
    <cellStyle name="Hyperlink seguido" xfId="79" builtinId="9" hidden="1"/>
    <cellStyle name="Hyperlink seguido" xfId="81" builtinId="9" hidden="1"/>
    <cellStyle name="Hyperlink seguido" xfId="83" builtinId="9" hidden="1"/>
    <cellStyle name="Normal" xfId="0" builtinId="0"/>
    <cellStyle name="Normal 2" xfId="86"/>
    <cellStyle name="Normal 2 2" xfId="84"/>
    <cellStyle name="Normal 2 3" xfId="87"/>
    <cellStyle name="Percent 2" xfId="88"/>
    <cellStyle name="Porcentagem" xfId="73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A46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Indicadores!$B$4</c:f>
              <c:strCache>
                <c:ptCount val="1"/>
                <c:pt idx="0">
                  <c:v>Receita Bruta</c:v>
                </c:pt>
              </c:strCache>
            </c:strRef>
          </c:tx>
          <c:cat>
            <c:strRef>
              <c:f>Indicadores!$C$3:$N$3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Indicadores!$C$4:$N$4</c:f>
              <c:numCache>
                <c:formatCode>"R$"#,##0.00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12300</c:v>
                </c:pt>
                <c:pt idx="3">
                  <c:v>7500</c:v>
                </c:pt>
                <c:pt idx="4">
                  <c:v>9700</c:v>
                </c:pt>
                <c:pt idx="5">
                  <c:v>10500</c:v>
                </c:pt>
                <c:pt idx="6">
                  <c:v>15500</c:v>
                </c:pt>
                <c:pt idx="7">
                  <c:v>19000</c:v>
                </c:pt>
                <c:pt idx="8">
                  <c:v>11000</c:v>
                </c:pt>
                <c:pt idx="9">
                  <c:v>14000</c:v>
                </c:pt>
                <c:pt idx="10">
                  <c:v>8200</c:v>
                </c:pt>
                <c:pt idx="11">
                  <c:v>4100</c:v>
                </c:pt>
              </c:numCache>
            </c:numRef>
          </c:val>
        </c:ser>
        <c:ser>
          <c:idx val="1"/>
          <c:order val="1"/>
          <c:tx>
            <c:strRef>
              <c:f>Indicadores!$B$20</c:f>
              <c:strCache>
                <c:ptCount val="1"/>
                <c:pt idx="0">
                  <c:v>Despesas</c:v>
                </c:pt>
              </c:strCache>
            </c:strRef>
          </c:tx>
          <c:cat>
            <c:strRef>
              <c:f>Indicadores!$C$3:$N$3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Indicadores!$C$20:$N$20</c:f>
              <c:numCache>
                <c:formatCode>"R$"#,##0.00</c:formatCode>
                <c:ptCount val="12"/>
                <c:pt idx="0">
                  <c:v>5200</c:v>
                </c:pt>
                <c:pt idx="1">
                  <c:v>4700</c:v>
                </c:pt>
                <c:pt idx="2">
                  <c:v>7100</c:v>
                </c:pt>
                <c:pt idx="3">
                  <c:v>5100</c:v>
                </c:pt>
                <c:pt idx="4">
                  <c:v>10100</c:v>
                </c:pt>
                <c:pt idx="5">
                  <c:v>5100</c:v>
                </c:pt>
                <c:pt idx="6">
                  <c:v>7100</c:v>
                </c:pt>
                <c:pt idx="7">
                  <c:v>8100</c:v>
                </c:pt>
                <c:pt idx="8">
                  <c:v>10100</c:v>
                </c:pt>
                <c:pt idx="9">
                  <c:v>11100</c:v>
                </c:pt>
                <c:pt idx="10">
                  <c:v>4100</c:v>
                </c:pt>
                <c:pt idx="11">
                  <c:v>3100</c:v>
                </c:pt>
              </c:numCache>
            </c:numRef>
          </c:val>
        </c:ser>
        <c:dLbls>
          <c:showVal val="1"/>
        </c:dLbls>
        <c:gapWidth val="75"/>
        <c:axId val="90415104"/>
        <c:axId val="90416640"/>
      </c:barChart>
      <c:lineChart>
        <c:grouping val="standard"/>
        <c:ser>
          <c:idx val="2"/>
          <c:order val="2"/>
          <c:tx>
            <c:strRef>
              <c:f>Indicadores!$B$17</c:f>
              <c:strCache>
                <c:ptCount val="1"/>
                <c:pt idx="0">
                  <c:v>Resultado Líquido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Indicadores!$C$3:$N$3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Indicadores!$C$17:$N$17</c:f>
              <c:numCache>
                <c:formatCode>"R$"#,##0.00</c:formatCode>
                <c:ptCount val="12"/>
                <c:pt idx="0">
                  <c:v>-200</c:v>
                </c:pt>
                <c:pt idx="1">
                  <c:v>300</c:v>
                </c:pt>
                <c:pt idx="2">
                  <c:v>5200</c:v>
                </c:pt>
                <c:pt idx="3">
                  <c:v>2400</c:v>
                </c:pt>
                <c:pt idx="4">
                  <c:v>-400</c:v>
                </c:pt>
                <c:pt idx="5">
                  <c:v>5400</c:v>
                </c:pt>
                <c:pt idx="6">
                  <c:v>8400</c:v>
                </c:pt>
                <c:pt idx="7">
                  <c:v>10900</c:v>
                </c:pt>
                <c:pt idx="8">
                  <c:v>900</c:v>
                </c:pt>
                <c:pt idx="9">
                  <c:v>2900</c:v>
                </c:pt>
                <c:pt idx="10">
                  <c:v>4100</c:v>
                </c:pt>
                <c:pt idx="11">
                  <c:v>1000</c:v>
                </c:pt>
              </c:numCache>
            </c:numRef>
          </c:val>
        </c:ser>
        <c:dLbls/>
        <c:marker val="1"/>
        <c:axId val="90424064"/>
        <c:axId val="90418176"/>
      </c:lineChart>
      <c:catAx>
        <c:axId val="90415104"/>
        <c:scaling>
          <c:orientation val="minMax"/>
        </c:scaling>
        <c:axPos val="b"/>
        <c:majorTickMark val="none"/>
        <c:tickLblPos val="nextTo"/>
        <c:crossAx val="90416640"/>
        <c:crosses val="autoZero"/>
        <c:auto val="1"/>
        <c:lblAlgn val="ctr"/>
        <c:lblOffset val="100"/>
      </c:catAx>
      <c:valAx>
        <c:axId val="90416640"/>
        <c:scaling>
          <c:orientation val="minMax"/>
        </c:scaling>
        <c:axPos val="l"/>
        <c:numFmt formatCode="&quot;R$&quot;#,##0.00" sourceLinked="1"/>
        <c:majorTickMark val="none"/>
        <c:tickLblPos val="nextTo"/>
        <c:crossAx val="90415104"/>
        <c:crosses val="autoZero"/>
        <c:crossBetween val="between"/>
      </c:valAx>
      <c:valAx>
        <c:axId val="90418176"/>
        <c:scaling>
          <c:orientation val="minMax"/>
        </c:scaling>
        <c:delete val="1"/>
        <c:axPos val="r"/>
        <c:numFmt formatCode="&quot;R$&quot;#,##0.00" sourceLinked="1"/>
        <c:tickLblPos val="none"/>
        <c:crossAx val="90424064"/>
        <c:crosses val="max"/>
        <c:crossBetween val="between"/>
      </c:valAx>
      <c:catAx>
        <c:axId val="90424064"/>
        <c:scaling>
          <c:orientation val="minMax"/>
        </c:scaling>
        <c:delete val="1"/>
        <c:axPos val="b"/>
        <c:tickLblPos val="none"/>
        <c:crossAx val="90418176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1" l="0.75000000000000011" r="0.75000000000000011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autoTitleDeleted val="1"/>
    <c:plotArea>
      <c:layout/>
      <c:lineChart>
        <c:grouping val="standard"/>
        <c:ser>
          <c:idx val="0"/>
          <c:order val="0"/>
          <c:tx>
            <c:strRef>
              <c:f>Indicadores!$B$18</c:f>
              <c:strCache>
                <c:ptCount val="1"/>
                <c:pt idx="0">
                  <c:v>Lucratividade</c:v>
                </c:pt>
              </c:strCache>
            </c:strRef>
          </c:tx>
          <c:marker>
            <c:symbol val="diamond"/>
            <c:size val="4"/>
          </c:marker>
          <c:cat>
            <c:strRef>
              <c:f>Indicadores!$C$3:$N$3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Indicadores!$C$18:$N$18</c:f>
              <c:numCache>
                <c:formatCode>0%</c:formatCode>
                <c:ptCount val="12"/>
                <c:pt idx="0">
                  <c:v>-0.04</c:v>
                </c:pt>
                <c:pt idx="1">
                  <c:v>0.06</c:v>
                </c:pt>
                <c:pt idx="2">
                  <c:v>0.42276422764227645</c:v>
                </c:pt>
                <c:pt idx="3">
                  <c:v>0.32</c:v>
                </c:pt>
                <c:pt idx="4">
                  <c:v>-4.1237113402061855E-2</c:v>
                </c:pt>
                <c:pt idx="5">
                  <c:v>0.51428571428571423</c:v>
                </c:pt>
                <c:pt idx="6">
                  <c:v>0.54193548387096779</c:v>
                </c:pt>
                <c:pt idx="7">
                  <c:v>0.5736842105263158</c:v>
                </c:pt>
                <c:pt idx="8">
                  <c:v>8.1818181818181818E-2</c:v>
                </c:pt>
                <c:pt idx="9">
                  <c:v>0.20714285714285716</c:v>
                </c:pt>
                <c:pt idx="10">
                  <c:v>0.5</c:v>
                </c:pt>
                <c:pt idx="11">
                  <c:v>0.24390243902439024</c:v>
                </c:pt>
              </c:numCache>
            </c:numRef>
          </c:val>
        </c:ser>
        <c:dLbls>
          <c:showVal val="1"/>
        </c:dLbls>
        <c:marker val="1"/>
        <c:axId val="90182016"/>
        <c:axId val="90183552"/>
      </c:lineChart>
      <c:catAx>
        <c:axId val="90182016"/>
        <c:scaling>
          <c:orientation val="minMax"/>
        </c:scaling>
        <c:axPos val="b"/>
        <c:majorTickMark val="none"/>
        <c:tickLblPos val="nextTo"/>
        <c:crossAx val="90183552"/>
        <c:crosses val="autoZero"/>
        <c:auto val="1"/>
        <c:lblAlgn val="ctr"/>
        <c:lblOffset val="100"/>
      </c:catAx>
      <c:valAx>
        <c:axId val="90183552"/>
        <c:scaling>
          <c:orientation val="minMax"/>
          <c:max val="1"/>
        </c:scaling>
        <c:axPos val="l"/>
        <c:numFmt formatCode="0%" sourceLinked="1"/>
        <c:majorTickMark val="none"/>
        <c:tickLblPos val="nextTo"/>
        <c:crossAx val="9018201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Tipo de Receitas/Ano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Gráficos!$D$45:$D$47</c:f>
              <c:strCache>
                <c:ptCount val="3"/>
                <c:pt idx="0">
                  <c:v>Receitas de Serviços</c:v>
                </c:pt>
                <c:pt idx="1">
                  <c:v>Receitas de Produtos</c:v>
                </c:pt>
                <c:pt idx="2">
                  <c:v>Outras Receitas</c:v>
                </c:pt>
              </c:strCache>
            </c:strRef>
          </c:cat>
          <c:val>
            <c:numRef>
              <c:f>Gráficos!$E$45:$E$47</c:f>
              <c:numCache>
                <c:formatCode>General</c:formatCode>
                <c:ptCount val="3"/>
                <c:pt idx="0">
                  <c:v>97000</c:v>
                </c:pt>
                <c:pt idx="1">
                  <c:v>24000</c:v>
                </c:pt>
                <c:pt idx="2">
                  <c:v>800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Tipos</a:t>
            </a:r>
            <a:r>
              <a:rPr lang="en-US" baseline="0"/>
              <a:t> de Despesas/Ano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Gráficos!$D$49:$D$51</c:f>
              <c:strCache>
                <c:ptCount val="3"/>
                <c:pt idx="0">
                  <c:v>Despesas Diretas</c:v>
                </c:pt>
                <c:pt idx="1">
                  <c:v>Despesas Fixas</c:v>
                </c:pt>
                <c:pt idx="2">
                  <c:v>Impostos</c:v>
                </c:pt>
              </c:strCache>
            </c:strRef>
          </c:cat>
          <c:val>
            <c:numRef>
              <c:f>Gráficos!$E$49:$E$51</c:f>
              <c:numCache>
                <c:formatCode>General</c:formatCode>
                <c:ptCount val="3"/>
                <c:pt idx="0">
                  <c:v>67700</c:v>
                </c:pt>
                <c:pt idx="1">
                  <c:v>9700</c:v>
                </c:pt>
                <c:pt idx="2">
                  <c:v>3500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Despesas</a:t>
            </a:r>
            <a:r>
              <a:rPr lang="en-US" baseline="0"/>
              <a:t> Fixas/Ano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Gráficos!$D$53:$D$56</c:f>
              <c:strCache>
                <c:ptCount val="4"/>
                <c:pt idx="0">
                  <c:v>Despesas com RH</c:v>
                </c:pt>
                <c:pt idx="1">
                  <c:v>Despesas com MKT</c:v>
                </c:pt>
                <c:pt idx="2">
                  <c:v>Despesas Operacionais</c:v>
                </c:pt>
                <c:pt idx="3">
                  <c:v>Despesas Não Operacionais</c:v>
                </c:pt>
              </c:strCache>
            </c:strRef>
          </c:cat>
          <c:val>
            <c:numRef>
              <c:f>Gráficos!$E$53:$E$56</c:f>
              <c:numCache>
                <c:formatCode>General</c:formatCode>
                <c:ptCount val="4"/>
                <c:pt idx="0">
                  <c:v>3800</c:v>
                </c:pt>
                <c:pt idx="1">
                  <c:v>2500</c:v>
                </c:pt>
                <c:pt idx="2">
                  <c:v>2300</c:v>
                </c:pt>
                <c:pt idx="3">
                  <c:v>1100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83344</xdr:rowOff>
    </xdr:from>
    <xdr:to>
      <xdr:col>1</xdr:col>
      <xdr:colOff>71437</xdr:colOff>
      <xdr:row>0</xdr:row>
      <xdr:rowOff>896701</xdr:rowOff>
    </xdr:to>
    <xdr:pic>
      <xdr:nvPicPr>
        <xdr:cNvPr id="3" name="Imagem 2" descr="marcaSebra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344"/>
          <a:ext cx="1143000" cy="813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4</xdr:row>
      <xdr:rowOff>76200</xdr:rowOff>
    </xdr:from>
    <xdr:to>
      <xdr:col>21</xdr:col>
      <xdr:colOff>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26</xdr:row>
      <xdr:rowOff>76200</xdr:rowOff>
    </xdr:from>
    <xdr:to>
      <xdr:col>21</xdr:col>
      <xdr:colOff>139700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444500</xdr:colOff>
      <xdr:row>43</xdr:row>
      <xdr:rowOff>101600</xdr:rowOff>
    </xdr:from>
    <xdr:to>
      <xdr:col>9</xdr:col>
      <xdr:colOff>0</xdr:colOff>
      <xdr:row>67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43</xdr:row>
      <xdr:rowOff>114300</xdr:rowOff>
    </xdr:from>
    <xdr:to>
      <xdr:col>15</xdr:col>
      <xdr:colOff>215900</xdr:colOff>
      <xdr:row>67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317500</xdr:colOff>
      <xdr:row>43</xdr:row>
      <xdr:rowOff>101600</xdr:rowOff>
    </xdr:from>
    <xdr:to>
      <xdr:col>21</xdr:col>
      <xdr:colOff>139700</xdr:colOff>
      <xdr:row>67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214312</xdr:colOff>
      <xdr:row>0</xdr:row>
      <xdr:rowOff>214313</xdr:rowOff>
    </xdr:from>
    <xdr:to>
      <xdr:col>2</xdr:col>
      <xdr:colOff>181876</xdr:colOff>
      <xdr:row>2</xdr:row>
      <xdr:rowOff>142876</xdr:rowOff>
    </xdr:to>
    <xdr:pic>
      <xdr:nvPicPr>
        <xdr:cNvPr id="8" name="Imagem 7" descr="marcaSebrae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312" y="214313"/>
          <a:ext cx="1182002" cy="928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8"/>
  <sheetViews>
    <sheetView showGridLines="0" tabSelected="1" zoomScale="80" zoomScaleNormal="80" workbookViewId="0"/>
  </sheetViews>
  <sheetFormatPr defaultColWidth="12.85546875" defaultRowHeight="12.75"/>
  <cols>
    <col min="1" max="1" width="16" style="1" customWidth="1"/>
    <col min="2" max="2" width="28.28515625" style="1" customWidth="1"/>
    <col min="3" max="14" width="14" style="21" customWidth="1"/>
    <col min="15" max="15" width="14" style="1" customWidth="1"/>
    <col min="16" max="16384" width="12.85546875" style="1"/>
  </cols>
  <sheetData>
    <row r="1" spans="1:17" ht="99.95" customHeight="1">
      <c r="A1" s="4"/>
      <c r="B1" s="32" t="s">
        <v>23</v>
      </c>
    </row>
    <row r="2" spans="1:17" ht="8.25" customHeight="1" thickBot="1"/>
    <row r="3" spans="1:17" ht="32.1" customHeight="1">
      <c r="B3" s="22" t="s">
        <v>21</v>
      </c>
      <c r="C3" s="23" t="s">
        <v>0</v>
      </c>
      <c r="D3" s="23" t="s">
        <v>1</v>
      </c>
      <c r="E3" s="23" t="s">
        <v>2</v>
      </c>
      <c r="F3" s="23" t="s">
        <v>3</v>
      </c>
      <c r="G3" s="23" t="s">
        <v>4</v>
      </c>
      <c r="H3" s="23" t="s">
        <v>5</v>
      </c>
      <c r="I3" s="23" t="s">
        <v>6</v>
      </c>
      <c r="J3" s="23" t="s">
        <v>7</v>
      </c>
      <c r="K3" s="23" t="s">
        <v>8</v>
      </c>
      <c r="L3" s="23" t="s">
        <v>9</v>
      </c>
      <c r="M3" s="23" t="s">
        <v>10</v>
      </c>
      <c r="N3" s="23" t="s">
        <v>11</v>
      </c>
      <c r="O3" s="24" t="s">
        <v>13</v>
      </c>
      <c r="P3" s="7"/>
      <c r="Q3" s="7"/>
    </row>
    <row r="4" spans="1:17" ht="32.1" customHeight="1">
      <c r="B4" s="40" t="s">
        <v>18</v>
      </c>
      <c r="C4" s="44">
        <f>C5+C6+C7</f>
        <v>5000</v>
      </c>
      <c r="D4" s="44">
        <f t="shared" ref="D4:O4" si="0">D5+D6+D7</f>
        <v>5000</v>
      </c>
      <c r="E4" s="44">
        <f t="shared" si="0"/>
        <v>12300</v>
      </c>
      <c r="F4" s="44">
        <f t="shared" si="0"/>
        <v>7500</v>
      </c>
      <c r="G4" s="44">
        <f t="shared" si="0"/>
        <v>9700</v>
      </c>
      <c r="H4" s="44">
        <f t="shared" si="0"/>
        <v>10500</v>
      </c>
      <c r="I4" s="44">
        <f t="shared" si="0"/>
        <v>15500</v>
      </c>
      <c r="J4" s="44">
        <f t="shared" si="0"/>
        <v>19000</v>
      </c>
      <c r="K4" s="44">
        <f t="shared" si="0"/>
        <v>11000</v>
      </c>
      <c r="L4" s="44">
        <f t="shared" si="0"/>
        <v>14000</v>
      </c>
      <c r="M4" s="44">
        <f t="shared" si="0"/>
        <v>8200</v>
      </c>
      <c r="N4" s="44">
        <f t="shared" si="0"/>
        <v>4100</v>
      </c>
      <c r="O4" s="44">
        <f t="shared" si="0"/>
        <v>121800</v>
      </c>
      <c r="P4" s="7"/>
      <c r="Q4" s="7"/>
    </row>
    <row r="5" spans="1:17" ht="32.1" customHeight="1">
      <c r="B5" s="42" t="s">
        <v>29</v>
      </c>
      <c r="C5" s="34">
        <v>2000</v>
      </c>
      <c r="D5" s="34">
        <v>4000</v>
      </c>
      <c r="E5" s="34">
        <v>8000</v>
      </c>
      <c r="F5" s="34">
        <v>7000</v>
      </c>
      <c r="G5" s="34">
        <v>9000</v>
      </c>
      <c r="H5" s="34">
        <v>10000</v>
      </c>
      <c r="I5" s="34">
        <v>15000</v>
      </c>
      <c r="J5" s="34">
        <v>12000</v>
      </c>
      <c r="K5" s="34">
        <v>10000</v>
      </c>
      <c r="L5" s="34">
        <v>12000</v>
      </c>
      <c r="M5" s="34">
        <v>6000</v>
      </c>
      <c r="N5" s="34">
        <v>2000</v>
      </c>
      <c r="O5" s="35">
        <f t="shared" ref="O5:O16" si="1">SUM(C5:N5)</f>
        <v>97000</v>
      </c>
      <c r="P5" s="7"/>
      <c r="Q5" s="7"/>
    </row>
    <row r="6" spans="1:17" ht="32.1" customHeight="1">
      <c r="B6" s="42" t="s">
        <v>30</v>
      </c>
      <c r="C6" s="34">
        <v>3000</v>
      </c>
      <c r="D6" s="34">
        <v>1000</v>
      </c>
      <c r="E6" s="34">
        <v>4000</v>
      </c>
      <c r="F6" s="34">
        <v>500</v>
      </c>
      <c r="G6" s="34">
        <v>500</v>
      </c>
      <c r="H6" s="34">
        <v>500</v>
      </c>
      <c r="I6" s="34">
        <v>500</v>
      </c>
      <c r="J6" s="34">
        <v>7000</v>
      </c>
      <c r="K6" s="34">
        <v>1000</v>
      </c>
      <c r="L6" s="34">
        <v>2000</v>
      </c>
      <c r="M6" s="34">
        <v>2000</v>
      </c>
      <c r="N6" s="34">
        <v>2000</v>
      </c>
      <c r="O6" s="35">
        <f t="shared" si="1"/>
        <v>24000</v>
      </c>
      <c r="P6" s="7"/>
      <c r="Q6" s="7"/>
    </row>
    <row r="7" spans="1:17" ht="32.1" customHeight="1">
      <c r="B7" s="42" t="s">
        <v>35</v>
      </c>
      <c r="C7" s="34">
        <v>0</v>
      </c>
      <c r="D7" s="34">
        <v>0</v>
      </c>
      <c r="E7" s="34">
        <v>300</v>
      </c>
      <c r="F7" s="34">
        <v>0</v>
      </c>
      <c r="G7" s="34">
        <v>200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200</v>
      </c>
      <c r="N7" s="34">
        <v>100</v>
      </c>
      <c r="O7" s="35">
        <f t="shared" si="1"/>
        <v>800</v>
      </c>
      <c r="P7" s="7"/>
      <c r="Q7" s="7"/>
    </row>
    <row r="8" spans="1:17" ht="32.1" customHeight="1">
      <c r="B8" s="41" t="s">
        <v>25</v>
      </c>
      <c r="C8" s="34">
        <v>4000</v>
      </c>
      <c r="D8" s="34">
        <v>3700</v>
      </c>
      <c r="E8" s="34">
        <v>6000</v>
      </c>
      <c r="F8" s="34">
        <v>4000</v>
      </c>
      <c r="G8" s="34">
        <v>9000</v>
      </c>
      <c r="H8" s="34">
        <v>4000</v>
      </c>
      <c r="I8" s="34">
        <v>6000</v>
      </c>
      <c r="J8" s="34">
        <v>7000</v>
      </c>
      <c r="K8" s="34">
        <v>9000</v>
      </c>
      <c r="L8" s="34">
        <v>10000</v>
      </c>
      <c r="M8" s="34">
        <v>3000</v>
      </c>
      <c r="N8" s="34">
        <v>2000</v>
      </c>
      <c r="O8" s="35">
        <f t="shared" si="1"/>
        <v>67700</v>
      </c>
      <c r="P8" s="12"/>
      <c r="Q8" s="12"/>
    </row>
    <row r="9" spans="1:17" ht="32.1" customHeight="1">
      <c r="B9" s="41" t="s">
        <v>24</v>
      </c>
      <c r="C9" s="38">
        <f>C4-C8</f>
        <v>1000</v>
      </c>
      <c r="D9" s="38">
        <f t="shared" ref="D9:N9" si="2">D4-D8</f>
        <v>1300</v>
      </c>
      <c r="E9" s="38">
        <f t="shared" si="2"/>
        <v>6300</v>
      </c>
      <c r="F9" s="38">
        <f t="shared" si="2"/>
        <v>3500</v>
      </c>
      <c r="G9" s="38">
        <f t="shared" si="2"/>
        <v>700</v>
      </c>
      <c r="H9" s="38">
        <f t="shared" si="2"/>
        <v>6500</v>
      </c>
      <c r="I9" s="38">
        <f t="shared" si="2"/>
        <v>9500</v>
      </c>
      <c r="J9" s="38">
        <f t="shared" si="2"/>
        <v>12000</v>
      </c>
      <c r="K9" s="38">
        <f t="shared" si="2"/>
        <v>2000</v>
      </c>
      <c r="L9" s="38">
        <f t="shared" si="2"/>
        <v>4000</v>
      </c>
      <c r="M9" s="38">
        <f t="shared" si="2"/>
        <v>5200</v>
      </c>
      <c r="N9" s="38">
        <f t="shared" si="2"/>
        <v>2100</v>
      </c>
      <c r="O9" s="35">
        <f t="shared" si="1"/>
        <v>54100</v>
      </c>
      <c r="P9" s="12"/>
      <c r="Q9" s="12"/>
    </row>
    <row r="10" spans="1:17" ht="32.1" customHeight="1">
      <c r="B10" s="41" t="s">
        <v>26</v>
      </c>
      <c r="C10" s="38">
        <f>C11+C12+C13+C14</f>
        <v>900</v>
      </c>
      <c r="D10" s="38">
        <f t="shared" ref="D10:N10" si="3">D11+D12+D13+D14</f>
        <v>800</v>
      </c>
      <c r="E10" s="38">
        <f t="shared" si="3"/>
        <v>800</v>
      </c>
      <c r="F10" s="38">
        <f t="shared" si="3"/>
        <v>800</v>
      </c>
      <c r="G10" s="38">
        <f t="shared" si="3"/>
        <v>800</v>
      </c>
      <c r="H10" s="38">
        <f t="shared" si="3"/>
        <v>800</v>
      </c>
      <c r="I10" s="38">
        <f t="shared" si="3"/>
        <v>800</v>
      </c>
      <c r="J10" s="38">
        <f t="shared" si="3"/>
        <v>800</v>
      </c>
      <c r="K10" s="38">
        <f t="shared" si="3"/>
        <v>800</v>
      </c>
      <c r="L10" s="38">
        <f t="shared" si="3"/>
        <v>800</v>
      </c>
      <c r="M10" s="38">
        <f t="shared" si="3"/>
        <v>800</v>
      </c>
      <c r="N10" s="38">
        <f t="shared" si="3"/>
        <v>800</v>
      </c>
      <c r="O10" s="35">
        <f t="shared" si="1"/>
        <v>9700</v>
      </c>
      <c r="P10" s="12"/>
      <c r="Q10" s="12"/>
    </row>
    <row r="11" spans="1:17" ht="32.1" customHeight="1">
      <c r="B11" s="42" t="s">
        <v>31</v>
      </c>
      <c r="C11" s="36">
        <v>500</v>
      </c>
      <c r="D11" s="36">
        <v>300</v>
      </c>
      <c r="E11" s="36">
        <v>300</v>
      </c>
      <c r="F11" s="36">
        <v>300</v>
      </c>
      <c r="G11" s="36">
        <v>300</v>
      </c>
      <c r="H11" s="36">
        <v>300</v>
      </c>
      <c r="I11" s="36">
        <v>300</v>
      </c>
      <c r="J11" s="36">
        <v>300</v>
      </c>
      <c r="K11" s="36">
        <v>300</v>
      </c>
      <c r="L11" s="36">
        <v>300</v>
      </c>
      <c r="M11" s="36">
        <v>300</v>
      </c>
      <c r="N11" s="36">
        <v>300</v>
      </c>
      <c r="O11" s="35">
        <f t="shared" si="1"/>
        <v>3800</v>
      </c>
      <c r="P11" s="12"/>
      <c r="Q11" s="12"/>
    </row>
    <row r="12" spans="1:17" ht="32.1" customHeight="1">
      <c r="B12" s="42" t="s">
        <v>32</v>
      </c>
      <c r="C12" s="36">
        <v>300</v>
      </c>
      <c r="D12" s="36">
        <v>200</v>
      </c>
      <c r="E12" s="36">
        <v>200</v>
      </c>
      <c r="F12" s="36">
        <v>200</v>
      </c>
      <c r="G12" s="36">
        <v>200</v>
      </c>
      <c r="H12" s="36">
        <v>200</v>
      </c>
      <c r="I12" s="36">
        <v>200</v>
      </c>
      <c r="J12" s="36">
        <v>200</v>
      </c>
      <c r="K12" s="36">
        <v>200</v>
      </c>
      <c r="L12" s="36">
        <v>200</v>
      </c>
      <c r="M12" s="36">
        <v>200</v>
      </c>
      <c r="N12" s="36">
        <v>200</v>
      </c>
      <c r="O12" s="35">
        <f t="shared" si="1"/>
        <v>2500</v>
      </c>
      <c r="P12" s="12"/>
      <c r="Q12" s="12"/>
    </row>
    <row r="13" spans="1:17" ht="32.1" customHeight="1">
      <c r="B13" s="42" t="s">
        <v>33</v>
      </c>
      <c r="C13" s="36">
        <v>100</v>
      </c>
      <c r="D13" s="36">
        <v>200</v>
      </c>
      <c r="E13" s="36">
        <v>200</v>
      </c>
      <c r="F13" s="36">
        <v>200</v>
      </c>
      <c r="G13" s="36">
        <v>200</v>
      </c>
      <c r="H13" s="36">
        <v>200</v>
      </c>
      <c r="I13" s="36">
        <v>200</v>
      </c>
      <c r="J13" s="36">
        <v>200</v>
      </c>
      <c r="K13" s="36">
        <v>200</v>
      </c>
      <c r="L13" s="36">
        <v>200</v>
      </c>
      <c r="M13" s="36">
        <v>200</v>
      </c>
      <c r="N13" s="36">
        <v>200</v>
      </c>
      <c r="O13" s="35">
        <f t="shared" si="1"/>
        <v>2300</v>
      </c>
      <c r="P13" s="12"/>
      <c r="Q13" s="12"/>
    </row>
    <row r="14" spans="1:17" ht="32.1" customHeight="1">
      <c r="B14" s="42" t="s">
        <v>34</v>
      </c>
      <c r="C14" s="36">
        <v>0</v>
      </c>
      <c r="D14" s="36">
        <v>100</v>
      </c>
      <c r="E14" s="36">
        <v>100</v>
      </c>
      <c r="F14" s="36">
        <v>100</v>
      </c>
      <c r="G14" s="36">
        <v>100</v>
      </c>
      <c r="H14" s="36">
        <v>100</v>
      </c>
      <c r="I14" s="36">
        <v>100</v>
      </c>
      <c r="J14" s="36">
        <v>100</v>
      </c>
      <c r="K14" s="36">
        <v>100</v>
      </c>
      <c r="L14" s="36">
        <v>100</v>
      </c>
      <c r="M14" s="36">
        <v>100</v>
      </c>
      <c r="N14" s="36">
        <v>100</v>
      </c>
      <c r="O14" s="35">
        <f t="shared" si="1"/>
        <v>1100</v>
      </c>
      <c r="P14" s="12"/>
      <c r="Q14" s="12"/>
    </row>
    <row r="15" spans="1:17" ht="32.1" customHeight="1">
      <c r="B15" s="41" t="s">
        <v>27</v>
      </c>
      <c r="C15" s="38">
        <f t="shared" ref="C15:N15" si="4">C9-C10</f>
        <v>100</v>
      </c>
      <c r="D15" s="38">
        <f t="shared" si="4"/>
        <v>500</v>
      </c>
      <c r="E15" s="38">
        <f t="shared" si="4"/>
        <v>5500</v>
      </c>
      <c r="F15" s="38">
        <f t="shared" si="4"/>
        <v>2700</v>
      </c>
      <c r="G15" s="38">
        <f t="shared" si="4"/>
        <v>-100</v>
      </c>
      <c r="H15" s="38">
        <f t="shared" si="4"/>
        <v>5700</v>
      </c>
      <c r="I15" s="38">
        <f t="shared" si="4"/>
        <v>8700</v>
      </c>
      <c r="J15" s="38">
        <f t="shared" si="4"/>
        <v>11200</v>
      </c>
      <c r="K15" s="38">
        <f t="shared" si="4"/>
        <v>1200</v>
      </c>
      <c r="L15" s="38">
        <f t="shared" si="4"/>
        <v>3200</v>
      </c>
      <c r="M15" s="38">
        <f t="shared" si="4"/>
        <v>4400</v>
      </c>
      <c r="N15" s="38">
        <f t="shared" si="4"/>
        <v>1300</v>
      </c>
      <c r="O15" s="35">
        <f t="shared" si="1"/>
        <v>44400</v>
      </c>
      <c r="P15" s="12"/>
      <c r="Q15" s="12"/>
    </row>
    <row r="16" spans="1:17" ht="32.1" customHeight="1">
      <c r="B16" s="41" t="s">
        <v>12</v>
      </c>
      <c r="C16" s="36">
        <v>300</v>
      </c>
      <c r="D16" s="36">
        <v>200</v>
      </c>
      <c r="E16" s="36">
        <v>300</v>
      </c>
      <c r="F16" s="36">
        <v>300</v>
      </c>
      <c r="G16" s="36">
        <v>300</v>
      </c>
      <c r="H16" s="36">
        <v>300</v>
      </c>
      <c r="I16" s="36">
        <v>300</v>
      </c>
      <c r="J16" s="36">
        <v>300</v>
      </c>
      <c r="K16" s="36">
        <v>300</v>
      </c>
      <c r="L16" s="36">
        <v>300</v>
      </c>
      <c r="M16" s="36">
        <v>300</v>
      </c>
      <c r="N16" s="36">
        <v>300</v>
      </c>
      <c r="O16" s="35">
        <f t="shared" si="1"/>
        <v>3500</v>
      </c>
      <c r="P16" s="12"/>
      <c r="Q16" s="12"/>
    </row>
    <row r="17" spans="2:17" ht="32.1" customHeight="1">
      <c r="B17" s="40" t="s">
        <v>28</v>
      </c>
      <c r="C17" s="38">
        <f>C15-C16</f>
        <v>-200</v>
      </c>
      <c r="D17" s="38">
        <f t="shared" ref="D17:N17" si="5">D15-D16</f>
        <v>300</v>
      </c>
      <c r="E17" s="38">
        <f t="shared" si="5"/>
        <v>5200</v>
      </c>
      <c r="F17" s="38">
        <f t="shared" si="5"/>
        <v>2400</v>
      </c>
      <c r="G17" s="38">
        <f t="shared" si="5"/>
        <v>-400</v>
      </c>
      <c r="H17" s="38">
        <f t="shared" si="5"/>
        <v>5400</v>
      </c>
      <c r="I17" s="38">
        <f t="shared" si="5"/>
        <v>8400</v>
      </c>
      <c r="J17" s="38">
        <f t="shared" si="5"/>
        <v>10900</v>
      </c>
      <c r="K17" s="38">
        <f t="shared" si="5"/>
        <v>900</v>
      </c>
      <c r="L17" s="38">
        <f t="shared" si="5"/>
        <v>2900</v>
      </c>
      <c r="M17" s="38">
        <f t="shared" si="5"/>
        <v>4100</v>
      </c>
      <c r="N17" s="38">
        <f t="shared" si="5"/>
        <v>1000</v>
      </c>
      <c r="O17" s="35">
        <f t="shared" ref="O17" si="6">SUM(C17:N17)</f>
        <v>40900</v>
      </c>
      <c r="P17" s="12"/>
      <c r="Q17" s="12"/>
    </row>
    <row r="18" spans="2:17" ht="32.1" customHeight="1" thickBot="1">
      <c r="B18" s="43" t="s">
        <v>22</v>
      </c>
      <c r="C18" s="39">
        <f>C17/C4</f>
        <v>-0.04</v>
      </c>
      <c r="D18" s="39">
        <f>D17/D4</f>
        <v>0.06</v>
      </c>
      <c r="E18" s="39">
        <f t="shared" ref="E18:N18" si="7">E17/E4</f>
        <v>0.42276422764227645</v>
      </c>
      <c r="F18" s="39">
        <f t="shared" si="7"/>
        <v>0.32</v>
      </c>
      <c r="G18" s="39">
        <f t="shared" si="7"/>
        <v>-4.1237113402061855E-2</v>
      </c>
      <c r="H18" s="39">
        <f t="shared" si="7"/>
        <v>0.51428571428571423</v>
      </c>
      <c r="I18" s="39">
        <f t="shared" si="7"/>
        <v>0.54193548387096779</v>
      </c>
      <c r="J18" s="39">
        <f t="shared" si="7"/>
        <v>0.5736842105263158</v>
      </c>
      <c r="K18" s="39">
        <f t="shared" si="7"/>
        <v>8.1818181818181818E-2</v>
      </c>
      <c r="L18" s="39">
        <f t="shared" si="7"/>
        <v>0.20714285714285716</v>
      </c>
      <c r="M18" s="39">
        <f t="shared" si="7"/>
        <v>0.5</v>
      </c>
      <c r="N18" s="39">
        <f t="shared" si="7"/>
        <v>0.24390243902439024</v>
      </c>
      <c r="O18" s="33"/>
      <c r="P18" s="12"/>
      <c r="Q18" s="12"/>
    </row>
    <row r="19" spans="2:17" ht="30" customHeight="1">
      <c r="B19" s="2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Q19" s="12"/>
    </row>
    <row r="20" spans="2:17" ht="30" customHeight="1">
      <c r="B20" s="2" t="s">
        <v>19</v>
      </c>
      <c r="C20" s="37">
        <f t="shared" ref="C20:N20" si="8">SUM(C8,C10,C16)</f>
        <v>5200</v>
      </c>
      <c r="D20" s="37">
        <f t="shared" si="8"/>
        <v>4700</v>
      </c>
      <c r="E20" s="37">
        <f t="shared" si="8"/>
        <v>7100</v>
      </c>
      <c r="F20" s="37">
        <f t="shared" si="8"/>
        <v>5100</v>
      </c>
      <c r="G20" s="37">
        <f t="shared" si="8"/>
        <v>10100</v>
      </c>
      <c r="H20" s="37">
        <f t="shared" si="8"/>
        <v>5100</v>
      </c>
      <c r="I20" s="37">
        <f t="shared" si="8"/>
        <v>7100</v>
      </c>
      <c r="J20" s="37">
        <f t="shared" si="8"/>
        <v>8100</v>
      </c>
      <c r="K20" s="37">
        <f t="shared" si="8"/>
        <v>10100</v>
      </c>
      <c r="L20" s="37">
        <f t="shared" si="8"/>
        <v>11100</v>
      </c>
      <c r="M20" s="37">
        <f t="shared" si="8"/>
        <v>4100</v>
      </c>
      <c r="N20" s="37">
        <f t="shared" si="8"/>
        <v>3100</v>
      </c>
      <c r="O20" s="45">
        <f>SUM(C20:N20)</f>
        <v>80900</v>
      </c>
      <c r="P20" s="28"/>
    </row>
    <row r="21" spans="2:17" ht="30" customHeight="1">
      <c r="B21" s="2"/>
      <c r="C21" s="9"/>
      <c r="D21" s="9"/>
      <c r="E21" s="10"/>
      <c r="F21" s="10"/>
      <c r="G21" s="10"/>
      <c r="H21" s="3"/>
      <c r="I21" s="47"/>
      <c r="J21" s="47"/>
      <c r="K21" s="9"/>
      <c r="L21" s="10"/>
      <c r="M21" s="10"/>
      <c r="N21" s="10"/>
      <c r="P21" s="27"/>
      <c r="Q21" s="27"/>
    </row>
    <row r="22" spans="2:17" ht="30" customHeight="1">
      <c r="B22" s="2"/>
      <c r="C22" s="9"/>
      <c r="D22" s="9"/>
      <c r="E22" s="10"/>
      <c r="F22" s="10"/>
      <c r="G22" s="10"/>
      <c r="H22" s="3"/>
      <c r="I22" s="47"/>
      <c r="J22" s="47"/>
      <c r="K22" s="9"/>
      <c r="L22" s="10"/>
      <c r="M22" s="10"/>
      <c r="N22" s="10"/>
      <c r="P22" s="29"/>
      <c r="Q22" s="29"/>
    </row>
    <row r="23" spans="2:17" ht="30" customHeight="1">
      <c r="B23" s="2"/>
      <c r="C23" s="9"/>
      <c r="D23" s="9"/>
      <c r="E23" s="10"/>
      <c r="F23" s="10"/>
      <c r="G23" s="10"/>
      <c r="H23" s="3"/>
      <c r="I23" s="47"/>
      <c r="J23" s="47"/>
      <c r="K23" s="9"/>
      <c r="L23" s="10"/>
      <c r="M23" s="10"/>
      <c r="N23" s="10"/>
      <c r="P23" s="27"/>
      <c r="Q23" s="27"/>
    </row>
    <row r="24" spans="2:17" ht="30" customHeight="1">
      <c r="B24" s="2"/>
      <c r="C24" s="9"/>
      <c r="D24" s="9"/>
      <c r="E24" s="10"/>
      <c r="F24" s="10"/>
      <c r="G24" s="10"/>
      <c r="H24" s="3"/>
      <c r="I24" s="47"/>
      <c r="J24" s="47"/>
      <c r="K24" s="9"/>
      <c r="L24" s="10"/>
      <c r="M24" s="10"/>
      <c r="N24" s="10"/>
      <c r="P24" s="29"/>
      <c r="Q24" s="26"/>
    </row>
    <row r="25" spans="2:17" ht="30" customHeight="1">
      <c r="B25" s="2"/>
      <c r="C25" s="9"/>
      <c r="D25" s="9"/>
      <c r="E25" s="10"/>
      <c r="F25" s="10"/>
      <c r="G25" s="10"/>
      <c r="H25" s="3"/>
      <c r="I25" s="47"/>
      <c r="J25" s="47"/>
      <c r="K25" s="9"/>
      <c r="L25" s="10"/>
      <c r="M25" s="10"/>
      <c r="N25" s="10"/>
      <c r="P25" s="28"/>
    </row>
    <row r="26" spans="2:17" ht="30" customHeight="1">
      <c r="B26" s="2"/>
      <c r="C26" s="9"/>
      <c r="D26" s="9"/>
      <c r="E26" s="10"/>
      <c r="F26" s="10"/>
      <c r="G26" s="10"/>
      <c r="H26" s="3"/>
      <c r="I26" s="47"/>
      <c r="J26" s="47"/>
      <c r="K26" s="9"/>
      <c r="L26" s="10"/>
      <c r="M26" s="10"/>
      <c r="N26" s="10"/>
      <c r="P26" s="28"/>
    </row>
    <row r="27" spans="2:17" ht="30" customHeight="1">
      <c r="B27" s="2"/>
      <c r="C27" s="9"/>
      <c r="D27" s="9"/>
      <c r="E27" s="10"/>
      <c r="F27" s="10"/>
      <c r="G27" s="10"/>
      <c r="H27" s="3"/>
      <c r="I27" s="47"/>
      <c r="J27" s="47"/>
      <c r="K27" s="9"/>
      <c r="L27" s="10"/>
      <c r="M27" s="10"/>
      <c r="N27" s="10"/>
      <c r="O27" s="14"/>
      <c r="P27" s="12"/>
      <c r="Q27" s="12"/>
    </row>
    <row r="28" spans="2:17" ht="30" customHeight="1">
      <c r="B28" s="2"/>
      <c r="C28" s="16"/>
      <c r="D28" s="16"/>
      <c r="E28" s="8"/>
      <c r="F28" s="8"/>
      <c r="G28" s="8"/>
      <c r="H28" s="3"/>
      <c r="I28" s="49"/>
      <c r="J28" s="49"/>
      <c r="K28" s="16"/>
      <c r="L28" s="8"/>
      <c r="M28" s="8"/>
      <c r="N28" s="8"/>
      <c r="O28" s="12"/>
      <c r="P28" s="12"/>
      <c r="Q28" s="12"/>
    </row>
    <row r="29" spans="2:17" ht="30" customHeight="1">
      <c r="B29" s="17"/>
      <c r="C29" s="16"/>
      <c r="D29" s="16"/>
      <c r="E29" s="8"/>
      <c r="F29" s="8"/>
      <c r="G29" s="8"/>
      <c r="H29" s="18"/>
      <c r="I29" s="49"/>
      <c r="J29" s="49"/>
      <c r="K29" s="16"/>
      <c r="L29" s="8"/>
      <c r="M29" s="8"/>
      <c r="N29" s="8"/>
      <c r="O29" s="11"/>
      <c r="P29" s="11"/>
      <c r="Q29" s="12"/>
    </row>
    <row r="30" spans="2:17" ht="30" customHeight="1">
      <c r="B30" s="2"/>
      <c r="C30" s="5"/>
      <c r="D30" s="5"/>
      <c r="E30" s="8"/>
      <c r="F30" s="8"/>
      <c r="G30" s="8"/>
      <c r="H30" s="3"/>
      <c r="I30" s="48"/>
      <c r="J30" s="48"/>
      <c r="K30" s="5"/>
      <c r="L30" s="8"/>
      <c r="M30" s="8"/>
      <c r="N30" s="8"/>
      <c r="O30" s="12"/>
      <c r="P30" s="12"/>
      <c r="Q30" s="15"/>
    </row>
    <row r="31" spans="2:17" ht="30" customHeight="1">
      <c r="B31" s="2"/>
      <c r="C31" s="5"/>
      <c r="D31" s="5"/>
      <c r="E31" s="8"/>
      <c r="F31" s="19"/>
      <c r="G31" s="19"/>
      <c r="H31" s="3"/>
      <c r="I31" s="48"/>
      <c r="J31" s="48"/>
      <c r="K31" s="5"/>
      <c r="L31" s="8"/>
      <c r="M31" s="19"/>
      <c r="N31" s="19"/>
      <c r="O31" s="13"/>
      <c r="P31" s="13"/>
      <c r="Q31" s="15"/>
    </row>
    <row r="32" spans="2:17" ht="30" customHeight="1">
      <c r="B32" s="2"/>
      <c r="C32" s="5"/>
      <c r="D32" s="5"/>
      <c r="E32" s="19"/>
      <c r="F32" s="8"/>
      <c r="G32" s="8"/>
      <c r="H32" s="3"/>
      <c r="I32" s="48"/>
      <c r="J32" s="48"/>
      <c r="K32" s="5"/>
      <c r="L32" s="19"/>
      <c r="M32" s="8"/>
      <c r="N32" s="8"/>
      <c r="O32" s="12"/>
      <c r="P32" s="12"/>
      <c r="Q32" s="15"/>
    </row>
    <row r="33" spans="2:17" ht="30" customHeight="1">
      <c r="B33" s="2"/>
      <c r="C33" s="5"/>
      <c r="D33" s="5"/>
      <c r="E33" s="8"/>
      <c r="F33" s="8"/>
      <c r="G33" s="8"/>
      <c r="H33" s="3"/>
      <c r="I33" s="48"/>
      <c r="J33" s="48"/>
      <c r="K33" s="5"/>
      <c r="L33" s="8"/>
      <c r="M33" s="8"/>
      <c r="N33" s="8"/>
      <c r="O33" s="13"/>
      <c r="P33" s="13"/>
      <c r="Q33" s="15"/>
    </row>
    <row r="34" spans="2:17" ht="30" customHeight="1">
      <c r="B34" s="2"/>
      <c r="C34" s="5"/>
      <c r="D34" s="5"/>
      <c r="E34" s="8"/>
      <c r="F34" s="8"/>
      <c r="G34" s="8"/>
      <c r="H34" s="3"/>
      <c r="I34" s="48"/>
      <c r="J34" s="48"/>
      <c r="K34" s="5"/>
      <c r="L34" s="8"/>
      <c r="M34" s="8"/>
      <c r="N34" s="8"/>
      <c r="O34" s="12"/>
      <c r="P34" s="12"/>
      <c r="Q34" s="15"/>
    </row>
    <row r="35" spans="2:17" ht="30" customHeight="1">
      <c r="B35" s="2"/>
      <c r="C35" s="5"/>
      <c r="D35" s="5"/>
      <c r="E35" s="20"/>
      <c r="F35" s="8"/>
      <c r="G35" s="8"/>
      <c r="H35" s="3"/>
      <c r="I35" s="48"/>
      <c r="J35" s="48"/>
      <c r="K35" s="5"/>
      <c r="L35" s="20"/>
      <c r="M35" s="8"/>
      <c r="N35" s="8"/>
      <c r="O35" s="15"/>
      <c r="P35" s="13"/>
      <c r="Q35" s="15"/>
    </row>
    <row r="36" spans="2:17" ht="30" customHeight="1">
      <c r="B36" s="2"/>
      <c r="C36" s="5"/>
      <c r="D36" s="5"/>
      <c r="E36" s="20"/>
      <c r="F36" s="8"/>
      <c r="G36" s="8"/>
      <c r="H36" s="3"/>
      <c r="I36" s="48"/>
      <c r="J36" s="48"/>
      <c r="K36" s="5"/>
      <c r="L36" s="20"/>
      <c r="M36" s="8"/>
      <c r="N36" s="8"/>
      <c r="O36" s="15"/>
      <c r="P36" s="14"/>
      <c r="Q36" s="15"/>
    </row>
    <row r="37" spans="2:17" ht="30" customHeight="1">
      <c r="B37" s="2"/>
      <c r="C37" s="5"/>
      <c r="D37" s="5"/>
      <c r="E37" s="20"/>
      <c r="F37" s="8"/>
      <c r="G37" s="8"/>
      <c r="H37" s="3"/>
      <c r="I37" s="48"/>
      <c r="J37" s="48"/>
      <c r="K37" s="5"/>
      <c r="L37" s="20"/>
      <c r="M37" s="8"/>
      <c r="N37" s="8"/>
      <c r="O37" s="15"/>
      <c r="P37" s="15"/>
      <c r="Q37" s="15"/>
    </row>
    <row r="38" spans="2:17" ht="30" customHeight="1">
      <c r="B38" s="2"/>
      <c r="C38" s="5"/>
      <c r="D38" s="5"/>
      <c r="E38" s="20"/>
      <c r="F38" s="8"/>
      <c r="G38" s="8"/>
      <c r="H38" s="3"/>
      <c r="I38" s="48"/>
      <c r="J38" s="48"/>
      <c r="K38" s="5"/>
      <c r="L38" s="20"/>
      <c r="M38" s="8"/>
      <c r="N38" s="8"/>
      <c r="O38" s="15"/>
      <c r="P38" s="15"/>
      <c r="Q38" s="15"/>
    </row>
    <row r="39" spans="2:17" ht="30" customHeight="1">
      <c r="B39" s="6"/>
      <c r="C39" s="5"/>
      <c r="D39" s="5"/>
      <c r="E39" s="20"/>
      <c r="F39" s="20"/>
      <c r="G39" s="8"/>
      <c r="O39" s="15"/>
      <c r="P39" s="15"/>
      <c r="Q39" s="15"/>
    </row>
    <row r="40" spans="2:17" ht="30" customHeight="1"/>
    <row r="41" spans="2:17" ht="30" customHeight="1"/>
    <row r="42" spans="2:17" ht="30" customHeight="1"/>
    <row r="43" spans="2:17" ht="30" customHeight="1"/>
    <row r="44" spans="2:17" ht="30" customHeight="1"/>
    <row r="45" spans="2:17" ht="30" customHeight="1"/>
    <row r="46" spans="2:17" ht="30" customHeight="1"/>
    <row r="47" spans="2:17" ht="30" customHeight="1"/>
    <row r="48" spans="2:17" ht="30" customHeight="1"/>
  </sheetData>
  <sheetProtection formatCells="0" formatColumns="0" formatRows="0" insertColumns="0" insertRows="0" insertHyperlinks="0" deleteColumns="0" deleteRows="0" selectLockedCells="1" sort="0" autoFilter="0" pivotTables="0"/>
  <dataConsolidate/>
  <mergeCells count="19">
    <mergeCell ref="I38:J38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C19:O19"/>
    <mergeCell ref="I26:J26"/>
    <mergeCell ref="I21:J21"/>
    <mergeCell ref="I22:J22"/>
    <mergeCell ref="I23:J23"/>
    <mergeCell ref="I24:J24"/>
    <mergeCell ref="I25:J25"/>
  </mergeCells>
  <conditionalFormatting sqref="M32 F32">
    <cfRule type="cellIs" dxfId="3" priority="11" operator="greaterThan">
      <formula>0</formula>
    </cfRule>
  </conditionalFormatting>
  <conditionalFormatting sqref="F32">
    <cfRule type="cellIs" dxfId="2" priority="10" operator="lessThan">
      <formula>0</formula>
    </cfRule>
  </conditionalFormatting>
  <conditionalFormatting sqref="C17:N17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whole" allowBlank="1" showInputMessage="1" showErrorMessage="1" sqref="B21:B28 H21:H28">
      <formula1>1</formula1>
      <formula2>31</formula2>
    </dataValidation>
  </dataValidations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U56"/>
  <sheetViews>
    <sheetView showGridLines="0" zoomScale="80" zoomScaleNormal="80" workbookViewId="0">
      <selection activeCell="B3" sqref="B3"/>
    </sheetView>
  </sheetViews>
  <sheetFormatPr defaultColWidth="8.85546875" defaultRowHeight="12.75"/>
  <cols>
    <col min="1" max="1" width="5" style="30" customWidth="1"/>
    <col min="2" max="2" width="13.28515625" style="30" customWidth="1"/>
    <col min="3" max="3" width="6" style="30" customWidth="1"/>
    <col min="4" max="10" width="10.42578125" style="30" customWidth="1"/>
    <col min="11" max="11" width="15.42578125" style="30" customWidth="1"/>
    <col min="12" max="12" width="4" style="30" customWidth="1"/>
    <col min="13" max="20" width="10.42578125" style="30" customWidth="1"/>
    <col min="21" max="21" width="16.140625" style="30" customWidth="1"/>
    <col min="22" max="16384" width="8.85546875" style="30"/>
  </cols>
  <sheetData>
    <row r="1" spans="2:21" ht="42.95" customHeight="1">
      <c r="B1" s="31"/>
    </row>
    <row r="2" spans="2:21" ht="36" customHeight="1">
      <c r="D2" s="56" t="s">
        <v>36</v>
      </c>
      <c r="E2" s="56"/>
      <c r="F2" s="56"/>
      <c r="G2" s="56"/>
      <c r="H2" s="56"/>
      <c r="I2" s="56"/>
      <c r="J2" s="56"/>
      <c r="K2" s="56"/>
      <c r="M2" s="56" t="s">
        <v>37</v>
      </c>
      <c r="N2" s="56"/>
      <c r="O2" s="56"/>
      <c r="P2" s="56"/>
      <c r="Q2" s="56"/>
      <c r="R2" s="56"/>
      <c r="S2" s="56"/>
      <c r="T2" s="56"/>
      <c r="U2" s="56"/>
    </row>
    <row r="3" spans="2:21" ht="108.95" customHeight="1">
      <c r="D3" s="50">
        <f>Indicadores!O4</f>
        <v>121800</v>
      </c>
      <c r="E3" s="51"/>
      <c r="F3" s="51"/>
      <c r="G3" s="51"/>
      <c r="H3" s="51"/>
      <c r="I3" s="51"/>
      <c r="J3" s="51"/>
      <c r="K3" s="52"/>
      <c r="M3" s="53">
        <f>Indicadores!O20</f>
        <v>80900</v>
      </c>
      <c r="N3" s="54"/>
      <c r="O3" s="54"/>
      <c r="P3" s="54"/>
      <c r="Q3" s="54"/>
      <c r="R3" s="54"/>
      <c r="S3" s="54"/>
      <c r="T3" s="54"/>
      <c r="U3" s="55"/>
    </row>
    <row r="45" spans="4:5">
      <c r="D45" s="30" t="s">
        <v>29</v>
      </c>
      <c r="E45" s="30">
        <f>Indicadores!O5</f>
        <v>97000</v>
      </c>
    </row>
    <row r="46" spans="4:5">
      <c r="D46" s="30" t="s">
        <v>30</v>
      </c>
      <c r="E46" s="30">
        <f>Indicadores!O6</f>
        <v>24000</v>
      </c>
    </row>
    <row r="47" spans="4:5">
      <c r="D47" s="30" t="s">
        <v>35</v>
      </c>
      <c r="E47" s="30">
        <f>Indicadores!O7</f>
        <v>800</v>
      </c>
    </row>
    <row r="49" spans="4:5">
      <c r="D49" s="30" t="s">
        <v>14</v>
      </c>
      <c r="E49" s="30">
        <f>Indicadores!O8</f>
        <v>67700</v>
      </c>
    </row>
    <row r="50" spans="4:5">
      <c r="D50" s="30" t="s">
        <v>20</v>
      </c>
      <c r="E50" s="30">
        <f>Indicadores!O10</f>
        <v>9700</v>
      </c>
    </row>
    <row r="51" spans="4:5">
      <c r="D51" s="30" t="s">
        <v>12</v>
      </c>
      <c r="E51" s="30">
        <f>Indicadores!O16</f>
        <v>3500</v>
      </c>
    </row>
    <row r="53" spans="4:5">
      <c r="D53" s="30" t="s">
        <v>15</v>
      </c>
      <c r="E53" s="30">
        <f>Indicadores!O11</f>
        <v>3800</v>
      </c>
    </row>
    <row r="54" spans="4:5">
      <c r="D54" s="30" t="s">
        <v>38</v>
      </c>
      <c r="E54" s="30">
        <f>Indicadores!O12</f>
        <v>2500</v>
      </c>
    </row>
    <row r="55" spans="4:5">
      <c r="D55" s="30" t="s">
        <v>16</v>
      </c>
      <c r="E55" s="30">
        <f>Indicadores!O13</f>
        <v>2300</v>
      </c>
    </row>
    <row r="56" spans="4:5">
      <c r="D56" s="30" t="s">
        <v>17</v>
      </c>
      <c r="E56" s="30">
        <f>Indicadores!O14</f>
        <v>1100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D3:K3"/>
    <mergeCell ref="M3:U3"/>
    <mergeCell ref="D2:K2"/>
    <mergeCell ref="M2:U2"/>
  </mergeCells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Indicadores</vt:lpstr>
      <vt:lpstr>Gráficos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leonardo.dasilva</cp:lastModifiedBy>
  <cp:lastPrinted>2011-08-26T12:31:20Z</cp:lastPrinted>
  <dcterms:created xsi:type="dcterms:W3CDTF">2011-07-15T12:29:45Z</dcterms:created>
  <dcterms:modified xsi:type="dcterms:W3CDTF">2015-10-16T16:52:55Z</dcterms:modified>
</cp:coreProperties>
</file>