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ba\OneDrive\Desktop\HELPStat\Hardware\"/>
    </mc:Choice>
  </mc:AlternateContent>
  <xr:revisionPtr revIDLastSave="0" documentId="13_ncr:1_{6F0E865F-1A2F-4719-BD41-51C186536E72}" xr6:coauthVersionLast="47" xr6:coauthVersionMax="47" xr10:uidLastSave="{00000000-0000-0000-0000-000000000000}"/>
  <bookViews>
    <workbookView xWindow="-108" yWindow="-108" windowWidth="23256" windowHeight="12456" xr2:uid="{FA63CAE5-EA45-419D-BE23-A33DBF0072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23" i="1"/>
  <c r="L23" i="1"/>
  <c r="M17" i="1"/>
  <c r="L17" i="1"/>
  <c r="A17" i="1"/>
  <c r="A18" i="1" s="1"/>
  <c r="A19" i="1" s="1"/>
  <c r="A20" i="1" s="1"/>
  <c r="A21" i="1" s="1"/>
  <c r="A22" i="1" s="1"/>
  <c r="L20" i="1"/>
  <c r="M20" i="1" s="1"/>
  <c r="L21" i="1"/>
  <c r="M21" i="1" s="1"/>
  <c r="L22" i="1"/>
  <c r="M22" i="1" s="1"/>
  <c r="L4" i="1"/>
  <c r="L5" i="1"/>
  <c r="L6" i="1"/>
  <c r="L7" i="1"/>
  <c r="L8" i="1"/>
  <c r="L9" i="1"/>
  <c r="L10" i="1"/>
  <c r="L11" i="1"/>
  <c r="L12" i="1"/>
  <c r="L13" i="1"/>
  <c r="M13" i="1" s="1"/>
  <c r="L14" i="1"/>
  <c r="L15" i="1"/>
  <c r="L16" i="1"/>
  <c r="L18" i="1"/>
  <c r="L19" i="1"/>
  <c r="M19" i="1" s="1"/>
  <c r="L3" i="1"/>
  <c r="M18" i="1" l="1"/>
  <c r="M16" i="1"/>
  <c r="M15" i="1"/>
  <c r="M14" i="1"/>
  <c r="M10" i="1"/>
  <c r="M7" i="1" l="1"/>
  <c r="M8" i="1"/>
  <c r="M9" i="1"/>
  <c r="M11" i="1"/>
  <c r="M12" i="1"/>
  <c r="M6" i="1"/>
  <c r="M5" i="1"/>
  <c r="M4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<sst xmlns="http://schemas.openxmlformats.org/spreadsheetml/2006/main" count="204" uniqueCount="144">
  <si>
    <t>Total</t>
  </si>
  <si>
    <t>BOM #</t>
  </si>
  <si>
    <t>Comment</t>
  </si>
  <si>
    <t>Designator</t>
  </si>
  <si>
    <t>Description</t>
  </si>
  <si>
    <t>Mounting Type</t>
  </si>
  <si>
    <t>Package</t>
  </si>
  <si>
    <t>Manufacturer</t>
  </si>
  <si>
    <t>Manufacturer Part Number</t>
  </si>
  <si>
    <t>Supplier</t>
  </si>
  <si>
    <t>Supplier Part Number</t>
  </si>
  <si>
    <t>Price per unit</t>
  </si>
  <si>
    <t>Quantity</t>
  </si>
  <si>
    <t>SMD</t>
  </si>
  <si>
    <t>Microchip Technology</t>
  </si>
  <si>
    <t>Digi-Key</t>
  </si>
  <si>
    <t>3.3V Regulator</t>
  </si>
  <si>
    <t>LDO</t>
  </si>
  <si>
    <t>SOT-23-5</t>
  </si>
  <si>
    <t>Micro USB</t>
  </si>
  <si>
    <t>USB</t>
  </si>
  <si>
    <t>USB - micro B USB 2.0 Receptacle Connector 5 Position Surface Mount, Right Angle</t>
  </si>
  <si>
    <t>Flange, Horizontal</t>
  </si>
  <si>
    <t>Amphenol FCI</t>
  </si>
  <si>
    <t>10118192-0001LF</t>
  </si>
  <si>
    <t>609-4613-1-ND</t>
  </si>
  <si>
    <t>Tactile Switch SPST-NO Top Actuated Surface Mount</t>
  </si>
  <si>
    <t>Gull Wing</t>
  </si>
  <si>
    <t>0603</t>
  </si>
  <si>
    <t>Samsung Electro-Mechanics</t>
  </si>
  <si>
    <t>Green LED</t>
  </si>
  <si>
    <t>Yellow LED</t>
  </si>
  <si>
    <t>Espressif Systems</t>
  </si>
  <si>
    <t>Linear Voltage Regulator IC Positive Fixed 1 Output 600mA SOT-25</t>
  </si>
  <si>
    <t>SOT-25</t>
  </si>
  <si>
    <t>Diodes Incorporated</t>
  </si>
  <si>
    <t>AP2112K-3.3TRG1DITR-ND</t>
  </si>
  <si>
    <t>AP2112K-3.3TRG1</t>
  </si>
  <si>
    <t>MCP73812T-420I/OT</t>
  </si>
  <si>
    <t>MCP73812T-420I/OTTR-ND</t>
  </si>
  <si>
    <t>Schottky Diode</t>
  </si>
  <si>
    <t>Q1</t>
  </si>
  <si>
    <t>P-Channel 30 V 2.5A (Ta) 760mW (Ta) Surface Mount SOT-23-3</t>
  </si>
  <si>
    <t>SOT-23-3</t>
  </si>
  <si>
    <t>Lite-On Inc.</t>
  </si>
  <si>
    <t>Green 571nm LED Indication - Discrete 2V 0603 (1608 Metric)</t>
  </si>
  <si>
    <t>LTST-C191KGKT</t>
  </si>
  <si>
    <t>160-1446-2-ND</t>
  </si>
  <si>
    <t>Yellow 591nm LED Indication - Discrete 2.1V 0603 (1608 Metric)</t>
  </si>
  <si>
    <t>LTST-C190KSKT</t>
  </si>
  <si>
    <t>160-1437-2-ND</t>
  </si>
  <si>
    <t>PFET</t>
  </si>
  <si>
    <t>DMG2307LQ-7</t>
  </si>
  <si>
    <t>31-DMG2307LQ-7TR-ND</t>
  </si>
  <si>
    <t>D1</t>
  </si>
  <si>
    <t>RST, BOOT</t>
  </si>
  <si>
    <t>LiPo Charger / Monitor</t>
  </si>
  <si>
    <t>IC1</t>
  </si>
  <si>
    <t>IC BATT CNTL LI-ION 1CEL SOT23-5</t>
  </si>
  <si>
    <t>PWR</t>
  </si>
  <si>
    <t>CHRG</t>
  </si>
  <si>
    <t>100k Resistor</t>
  </si>
  <si>
    <t>R4</t>
  </si>
  <si>
    <t>10k Resistor</t>
  </si>
  <si>
    <t>4.7k Resistor</t>
  </si>
  <si>
    <t>R2, R3, R5</t>
  </si>
  <si>
    <t>10uF Capacitor</t>
  </si>
  <si>
    <t>1uF Capacitor</t>
  </si>
  <si>
    <t>BAT20JFILM</t>
  </si>
  <si>
    <t>STMicroelectronics</t>
  </si>
  <si>
    <t>SOD-323</t>
  </si>
  <si>
    <t>497-3381-2-ND</t>
  </si>
  <si>
    <t>Tiny Rectangular Button</t>
  </si>
  <si>
    <t>C&amp;K Components</t>
  </si>
  <si>
    <t>PTS830GM140 SMTR LFS</t>
  </si>
  <si>
    <t>CKN10587CT-ND</t>
  </si>
  <si>
    <t>C7</t>
  </si>
  <si>
    <t>ESP32-S3-WROOM-1-N8R8</t>
  </si>
  <si>
    <t>MCU</t>
  </si>
  <si>
    <t>Bluetooth, WiFi 802.11b/g/n, Bluetooth v5.0 Transceiver Module 2.4GHz PCB Trace Surface Mount</t>
  </si>
  <si>
    <t>41-SMD Module</t>
  </si>
  <si>
    <t>1965-ESP32-S3-WROOM-1-N8R8CT-ND</t>
  </si>
  <si>
    <t>DIODE SCHOTTKY 23V 1A SOD323</t>
  </si>
  <si>
    <t>@LinnesLab ESP32-S3 Potentisotat Rev B</t>
  </si>
  <si>
    <t>AD5941BCPZ-RL7</t>
  </si>
  <si>
    <t>AD5941</t>
  </si>
  <si>
    <t>AD5941 AFE</t>
  </si>
  <si>
    <t>BIO-IMPEDANCE &amp; ELECTROCHEMICAL</t>
  </si>
  <si>
    <t>48-Lead LFSCP</t>
  </si>
  <si>
    <t>Analog Devices Inc.</t>
  </si>
  <si>
    <t>505-AD5941BCPZ-RL7TR-ND</t>
  </si>
  <si>
    <t>MicroSD Card slot</t>
  </si>
  <si>
    <t>SDCARD</t>
  </si>
  <si>
    <t>8 Position Card Connector Secure Digital - microSD™ Surface Mount, Right Angle Gold</t>
  </si>
  <si>
    <t>SMD, Right angle</t>
  </si>
  <si>
    <t>3M</t>
  </si>
  <si>
    <t>2908-05WB-MG</t>
  </si>
  <si>
    <t>3M5607TR-ND</t>
  </si>
  <si>
    <t>47k Resistor</t>
  </si>
  <si>
    <t>R6, R7, R8, R9, R10, R11, R12, R13</t>
  </si>
  <si>
    <t>47 kOhms ±5% 0.1W, 1/10W Chip Resistor 0402 (1005 Metric) Automotive AEC-Q200 Thick Film</t>
  </si>
  <si>
    <t>0402</t>
  </si>
  <si>
    <t>Panasonic Electronic Components</t>
  </si>
  <si>
    <t>ERJ-2GEJ473X</t>
  </si>
  <si>
    <t>P47KJTR-ND</t>
  </si>
  <si>
    <t>0.47uF Capacitor</t>
  </si>
  <si>
    <t>0.1uF Capacitor</t>
  </si>
  <si>
    <t>C8, C9, C10, C12</t>
  </si>
  <si>
    <t>0.47 µF ±10% 25V Ceramic Capacitor X5R 0402 (1005 Metric)</t>
  </si>
  <si>
    <t>TDK Corporation</t>
  </si>
  <si>
    <t>C1005X5R1E474K050BB</t>
  </si>
  <si>
    <t>445-8020-2-ND</t>
  </si>
  <si>
    <t>0.1 µF ±10% 25V Ceramic Capacitor X5R 0402 (1005 Metric)</t>
  </si>
  <si>
    <t>CL05A104KA5NNNC</t>
  </si>
  <si>
    <t>1276-1043-2-ND</t>
  </si>
  <si>
    <t>C1, C2, C3, C4, C5, C6, C17</t>
  </si>
  <si>
    <t>10 µF ±20% 10V Ceramic Capacitor X5R 0402 (1005 Metric)</t>
  </si>
  <si>
    <t>Murata Electronics</t>
  </si>
  <si>
    <t>GRM155R61A106ME11D</t>
  </si>
  <si>
    <t>490-GRM155R61A106ME11DTR-ND</t>
  </si>
  <si>
    <t>1 µF ±10% 25V Ceramic Capacitor X5R 0402 (1005 Metric)</t>
  </si>
  <si>
    <t>GRM155R61E105KA12D</t>
  </si>
  <si>
    <t>490-10017-2-ND</t>
  </si>
  <si>
    <t>4.7 kOhms ±1% 0.1W, 1/10W Chip Resistor 0402 (1005 Metric) Automotive AEC-Q200 Thick Film</t>
  </si>
  <si>
    <t>ERJ-2RKF4701X</t>
  </si>
  <si>
    <t>P4.70KLTR-ND</t>
  </si>
  <si>
    <t>10 kOhms ±1% 0.1W, 1/10W Chip Resistor 0402 (1005 Metric) Automotive AEC-Q200 Thick Film</t>
  </si>
  <si>
    <t>ERJ-2RKF1002X</t>
  </si>
  <si>
    <t>P10.0KLTR-ND</t>
  </si>
  <si>
    <t>4.7uF Capacitor</t>
  </si>
  <si>
    <t>C11</t>
  </si>
  <si>
    <t>4.7 µF ±20% 10V Ceramic Capacitor X5R 0402 (1005 Metric)</t>
  </si>
  <si>
    <t>CL05A475MP5NRNC</t>
  </si>
  <si>
    <t>1276-1482-2-ND</t>
  </si>
  <si>
    <t>R1</t>
  </si>
  <si>
    <t>C13, C14, C15, C16, C18, C19</t>
  </si>
  <si>
    <t>JST Connector</t>
  </si>
  <si>
    <t>LIPO1</t>
  </si>
  <si>
    <t>2-pin, compact SMT JST Connector</t>
  </si>
  <si>
    <t>SparkFun</t>
  </si>
  <si>
    <t>PRT-11641</t>
  </si>
  <si>
    <t>100 kOhms ±1% 0.1W, 1/10W Chip Resistor 0603 (1608 Metric) Automotive AEC-Q200 Thick Film</t>
  </si>
  <si>
    <t>ERJ-3EKF1003V</t>
  </si>
  <si>
    <t>P100KHTR-ND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</si>
</sst>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9">
    <font>
      <sz val="11"/>
      <color theme="1"/>
      <name val="Calibri"/>
      <family val="2"/>
      <scheme val="minor"/>
    </font>
    <font>
      <b/>
      <sz val="10"/>
      <color theme="1"/>
      <name val="Segoe UI Historic"/>
      <family val="2"/>
    </font>
    <font>
      <sz val="8"/>
      <color theme="1"/>
      <name val="Segoe UI"/>
    </font>
    <font>
      <sz val="8"/>
      <color rgb="FF000000"/>
      <name val="Segoe UI"/>
      <family val="2"/>
    </font>
    <font>
      <sz val="8"/>
      <color theme="1"/>
      <name val="Segoe UI Historic"/>
      <family val="2"/>
    </font>
    <font>
      <sz val="8"/>
      <color rgb="FF000000"/>
      <name val="Segoe UI Historic"/>
      <family val="2"/>
    </font>
    <font>
      <sz val="8"/>
      <color theme="1"/>
      <name val="Calibri"/>
      <family val="2"/>
      <scheme val="minor"/>
    </font>
    <font>
      <sz val="7"/>
      <color rgb="FF444444"/>
      <name val="Roboto"/>
    </font>
    <font>
      <sz val="8"/>
      <color rgb="FF444444"/>
      <name val="Segoe UI Historic 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2" fillId="0" borderId="4" xfId="0" applyFont="1" applyBorder="1"/>
    <xf numFmtId="0" fontId="2" fillId="2" borderId="4" xfId="0" applyFont="1" applyFill="1" applyBorder="1"/>
    <xf numFmtId="164" fontId="2" fillId="2" borderId="4" xfId="0" applyNumberFormat="1" applyFont="1" applyFill="1" applyBorder="1"/>
    <xf numFmtId="0" fontId="3" fillId="3" borderId="4" xfId="0" quotePrefix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4" fontId="4" fillId="0" borderId="0" xfId="0" applyNumberFormat="1" applyFont="1"/>
    <xf numFmtId="0" fontId="6" fillId="0" borderId="0" xfId="0" applyFont="1"/>
    <xf numFmtId="0" fontId="4" fillId="0" borderId="0" xfId="0" quotePrefix="1" applyFont="1"/>
    <xf numFmtId="0" fontId="4" fillId="0" borderId="0" xfId="0" quotePrefix="1" applyFont="1" applyAlignment="1">
      <alignment vertical="top"/>
    </xf>
    <xf numFmtId="0" fontId="7" fillId="0" borderId="0" xfId="0" applyFont="1"/>
    <xf numFmtId="0" fontId="5" fillId="0" borderId="0" xfId="0" applyFont="1"/>
    <xf numFmtId="0" fontId="8" fillId="4" borderId="0" xfId="0" applyFont="1" applyFill="1" applyAlignment="1">
      <alignment wrapText="1"/>
    </xf>
    <xf numFmtId="0" fontId="1" fillId="2" borderId="1" xfId="0" quotePrefix="1" applyFont="1" applyFill="1" applyBorder="1" applyAlignment="1">
      <alignment horizontal="center"/>
    </xf>
    <xf numFmtId="0" fontId="1" fillId="2" borderId="2" xfId="0" quotePrefix="1" applyFont="1" applyFill="1" applyBorder="1" applyAlignment="1">
      <alignment horizontal="center"/>
    </xf>
    <xf numFmtId="0" fontId="1" fillId="2" borderId="3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4A70-97C0-4780-AFD3-F0F0848BCBF7}">
  <dimension ref="A1:M82"/>
  <sheetViews>
    <sheetView tabSelected="1" topLeftCell="G1" zoomScale="130" zoomScaleNormal="130" workbookViewId="0">
      <selection activeCell="M1" sqref="M1"/>
    </sheetView>
  </sheetViews>
  <sheetFormatPr defaultColWidth="12.44140625" defaultRowHeight="14.4"/>
  <cols>
    <col min="1" max="1" width="5.88671875" bestFit="1" customWidth="1"/>
    <col min="2" max="2" width="19.109375" bestFit="1" customWidth="1"/>
    <col min="3" max="3" width="16.44140625" customWidth="1"/>
    <col min="4" max="4" width="28.5546875" customWidth="1"/>
    <col min="5" max="5" width="11.33203125" bestFit="1" customWidth="1"/>
    <col min="6" max="6" width="13.33203125" bestFit="1" customWidth="1"/>
    <col min="7" max="7" width="20.77734375" bestFit="1" customWidth="1"/>
    <col min="8" max="8" width="20.21875" bestFit="1" customWidth="1"/>
    <col min="9" max="9" width="11.6640625" customWidth="1"/>
    <col min="10" max="10" width="16.33203125" customWidth="1"/>
    <col min="12" max="12" width="7.44140625" bestFit="1" customWidth="1"/>
  </cols>
  <sheetData>
    <row r="1" spans="1:13" ht="15">
      <c r="A1" s="18" t="s">
        <v>83</v>
      </c>
      <c r="B1" s="19"/>
      <c r="C1" s="19"/>
      <c r="D1" s="20"/>
      <c r="E1" s="1"/>
      <c r="F1" s="1"/>
      <c r="G1" s="1"/>
      <c r="H1" s="1"/>
      <c r="I1" s="1"/>
      <c r="J1" s="1"/>
      <c r="K1" s="2"/>
      <c r="L1" s="3" t="s">
        <v>0</v>
      </c>
      <c r="M1" s="4">
        <f>SUM(M3:M23)</f>
        <v>28.54</v>
      </c>
    </row>
    <row r="2" spans="1:13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0</v>
      </c>
    </row>
    <row r="3" spans="1:13" s="12" customFormat="1" ht="19.2" customHeight="1">
      <c r="A3" s="6">
        <f>1</f>
        <v>1</v>
      </c>
      <c r="B3" s="7" t="s">
        <v>77</v>
      </c>
      <c r="C3" s="8" t="s">
        <v>78</v>
      </c>
      <c r="D3" s="8" t="s">
        <v>79</v>
      </c>
      <c r="E3" s="8" t="s">
        <v>13</v>
      </c>
      <c r="F3" s="8" t="s">
        <v>80</v>
      </c>
      <c r="G3" s="8" t="s">
        <v>32</v>
      </c>
      <c r="H3" s="17" t="s">
        <v>77</v>
      </c>
      <c r="I3" s="6" t="s">
        <v>15</v>
      </c>
      <c r="J3" s="15" t="s">
        <v>81</v>
      </c>
      <c r="K3" s="9">
        <v>3.62</v>
      </c>
      <c r="L3" s="10">
        <f>LEN(C3)-LEN(SUBSTITUTE(C3,",",""))+1</f>
        <v>1</v>
      </c>
      <c r="M3" s="11">
        <f t="shared" ref="M3:M5" si="0">K3*L3</f>
        <v>3.62</v>
      </c>
    </row>
    <row r="4" spans="1:13" s="12" customFormat="1" ht="11.4">
      <c r="A4" s="6">
        <f>A3+1</f>
        <v>2</v>
      </c>
      <c r="B4" s="6" t="s">
        <v>16</v>
      </c>
      <c r="C4" s="13" t="s">
        <v>17</v>
      </c>
      <c r="D4" s="13" t="s">
        <v>33</v>
      </c>
      <c r="E4" s="13" t="s">
        <v>13</v>
      </c>
      <c r="F4" s="13" t="s">
        <v>34</v>
      </c>
      <c r="G4" s="13" t="s">
        <v>35</v>
      </c>
      <c r="H4" s="13" t="s">
        <v>37</v>
      </c>
      <c r="I4" s="6" t="s">
        <v>15</v>
      </c>
      <c r="J4" s="13" t="s">
        <v>36</v>
      </c>
      <c r="K4" s="11">
        <v>0.35</v>
      </c>
      <c r="L4" s="10">
        <f t="shared" ref="L4:L23" si="1">LEN(C4)-LEN(SUBSTITUTE(C4,",",""))+1</f>
        <v>1</v>
      </c>
      <c r="M4" s="11">
        <f t="shared" si="0"/>
        <v>0.35</v>
      </c>
    </row>
    <row r="5" spans="1:13" s="12" customFormat="1" ht="11.4">
      <c r="A5" s="6">
        <f t="shared" ref="A5:A22" si="2">A4+1</f>
        <v>3</v>
      </c>
      <c r="B5" s="6" t="s">
        <v>19</v>
      </c>
      <c r="C5" s="13" t="s">
        <v>20</v>
      </c>
      <c r="D5" s="13" t="s">
        <v>21</v>
      </c>
      <c r="E5" s="13" t="s">
        <v>13</v>
      </c>
      <c r="F5" s="13" t="s">
        <v>22</v>
      </c>
      <c r="G5" s="14" t="s">
        <v>23</v>
      </c>
      <c r="H5" s="13" t="s">
        <v>24</v>
      </c>
      <c r="I5" s="6" t="s">
        <v>15</v>
      </c>
      <c r="J5" s="13" t="s">
        <v>25</v>
      </c>
      <c r="K5" s="11">
        <v>0.46</v>
      </c>
      <c r="L5" s="10">
        <f t="shared" si="1"/>
        <v>1</v>
      </c>
      <c r="M5" s="11">
        <f t="shared" si="0"/>
        <v>0.46</v>
      </c>
    </row>
    <row r="6" spans="1:13" s="12" customFormat="1" ht="11.4">
      <c r="A6" s="6">
        <f t="shared" si="2"/>
        <v>4</v>
      </c>
      <c r="B6" s="6" t="s">
        <v>51</v>
      </c>
      <c r="C6" s="13" t="s">
        <v>41</v>
      </c>
      <c r="D6" s="13" t="s">
        <v>42</v>
      </c>
      <c r="E6" s="13" t="s">
        <v>13</v>
      </c>
      <c r="F6" s="13" t="s">
        <v>43</v>
      </c>
      <c r="G6" s="14" t="s">
        <v>35</v>
      </c>
      <c r="H6" s="13" t="s">
        <v>52</v>
      </c>
      <c r="I6" s="6" t="s">
        <v>15</v>
      </c>
      <c r="J6" s="13" t="s">
        <v>53</v>
      </c>
      <c r="K6" s="11">
        <v>0.37</v>
      </c>
      <c r="L6" s="10">
        <f t="shared" si="1"/>
        <v>1</v>
      </c>
      <c r="M6" s="11">
        <f t="shared" ref="M6" si="3">K6*L6</f>
        <v>0.37</v>
      </c>
    </row>
    <row r="7" spans="1:13" s="12" customFormat="1" ht="11.4">
      <c r="A7" s="6">
        <f t="shared" si="2"/>
        <v>5</v>
      </c>
      <c r="B7" s="6" t="s">
        <v>40</v>
      </c>
      <c r="C7" s="13" t="s">
        <v>54</v>
      </c>
      <c r="D7" s="13" t="s">
        <v>82</v>
      </c>
      <c r="E7" s="13" t="s">
        <v>13</v>
      </c>
      <c r="F7" s="13" t="s">
        <v>70</v>
      </c>
      <c r="G7" s="14" t="s">
        <v>69</v>
      </c>
      <c r="H7" s="13" t="s">
        <v>68</v>
      </c>
      <c r="I7" s="6" t="s">
        <v>15</v>
      </c>
      <c r="J7" s="13" t="s">
        <v>71</v>
      </c>
      <c r="K7" s="11">
        <v>0.4</v>
      </c>
      <c r="L7" s="10">
        <f t="shared" si="1"/>
        <v>1</v>
      </c>
      <c r="M7" s="11">
        <f t="shared" ref="M7:M13" si="4">K7*L7</f>
        <v>0.4</v>
      </c>
    </row>
    <row r="8" spans="1:13" s="12" customFormat="1" ht="11.4">
      <c r="A8" s="6">
        <f t="shared" si="2"/>
        <v>6</v>
      </c>
      <c r="B8" s="13" t="s">
        <v>72</v>
      </c>
      <c r="C8" s="13" t="s">
        <v>55</v>
      </c>
      <c r="D8" s="13" t="s">
        <v>26</v>
      </c>
      <c r="E8" s="13" t="s">
        <v>13</v>
      </c>
      <c r="F8" s="13" t="s">
        <v>27</v>
      </c>
      <c r="G8" s="16" t="s">
        <v>73</v>
      </c>
      <c r="H8" s="16" t="s">
        <v>74</v>
      </c>
      <c r="I8" s="6" t="s">
        <v>15</v>
      </c>
      <c r="J8" s="16" t="s">
        <v>75</v>
      </c>
      <c r="K8" s="11">
        <v>0.67</v>
      </c>
      <c r="L8" s="10">
        <f t="shared" si="1"/>
        <v>2</v>
      </c>
      <c r="M8" s="11">
        <f t="shared" si="4"/>
        <v>1.34</v>
      </c>
    </row>
    <row r="9" spans="1:13" s="12" customFormat="1" ht="11.4">
      <c r="A9" s="6">
        <f t="shared" si="2"/>
        <v>7</v>
      </c>
      <c r="B9" s="6" t="s">
        <v>56</v>
      </c>
      <c r="C9" s="13" t="s">
        <v>57</v>
      </c>
      <c r="D9" s="13" t="s">
        <v>58</v>
      </c>
      <c r="E9" s="13" t="s">
        <v>13</v>
      </c>
      <c r="F9" s="13" t="s">
        <v>18</v>
      </c>
      <c r="G9" s="14" t="s">
        <v>14</v>
      </c>
      <c r="H9" s="13" t="s">
        <v>38</v>
      </c>
      <c r="I9" s="6" t="s">
        <v>15</v>
      </c>
      <c r="J9" s="13" t="s">
        <v>39</v>
      </c>
      <c r="K9" s="11">
        <v>0.73</v>
      </c>
      <c r="L9" s="10">
        <f t="shared" si="1"/>
        <v>1</v>
      </c>
      <c r="M9" s="11">
        <f t="shared" si="4"/>
        <v>0.73</v>
      </c>
    </row>
    <row r="10" spans="1:13" s="12" customFormat="1" ht="11.4">
      <c r="A10" s="6">
        <f t="shared" si="2"/>
        <v>8</v>
      </c>
      <c r="B10" s="6" t="s">
        <v>30</v>
      </c>
      <c r="C10" s="13" t="s">
        <v>59</v>
      </c>
      <c r="D10" s="13" t="s">
        <v>45</v>
      </c>
      <c r="E10" s="13" t="s">
        <v>13</v>
      </c>
      <c r="F10" s="13" t="s">
        <v>28</v>
      </c>
      <c r="G10" s="14" t="s">
        <v>44</v>
      </c>
      <c r="H10" s="13" t="s">
        <v>46</v>
      </c>
      <c r="I10" s="6" t="s">
        <v>15</v>
      </c>
      <c r="J10" s="13" t="s">
        <v>47</v>
      </c>
      <c r="K10" s="11">
        <v>0.26</v>
      </c>
      <c r="L10" s="10">
        <f t="shared" si="1"/>
        <v>1</v>
      </c>
      <c r="M10" s="11">
        <f t="shared" si="4"/>
        <v>0.26</v>
      </c>
    </row>
    <row r="11" spans="1:13" s="12" customFormat="1" ht="11.4">
      <c r="A11" s="6">
        <f t="shared" si="2"/>
        <v>9</v>
      </c>
      <c r="B11" s="6" t="s">
        <v>31</v>
      </c>
      <c r="C11" s="13" t="s">
        <v>60</v>
      </c>
      <c r="D11" s="13" t="s">
        <v>48</v>
      </c>
      <c r="E11" s="13" t="s">
        <v>13</v>
      </c>
      <c r="F11" s="13" t="s">
        <v>28</v>
      </c>
      <c r="G11" s="14" t="s">
        <v>44</v>
      </c>
      <c r="H11" s="13" t="s">
        <v>49</v>
      </c>
      <c r="I11" s="6" t="s">
        <v>15</v>
      </c>
      <c r="J11" s="13" t="s">
        <v>50</v>
      </c>
      <c r="K11" s="11">
        <v>0.26</v>
      </c>
      <c r="L11" s="10">
        <f t="shared" si="1"/>
        <v>1</v>
      </c>
      <c r="M11" s="11">
        <f t="shared" si="4"/>
        <v>0.26</v>
      </c>
    </row>
    <row r="12" spans="1:13" s="12" customFormat="1" ht="11.4">
      <c r="A12" s="6">
        <f t="shared" si="2"/>
        <v>10</v>
      </c>
      <c r="B12" s="6" t="s">
        <v>61</v>
      </c>
      <c r="C12" s="13" t="s">
        <v>62</v>
      </c>
      <c r="D12" s="13" t="s">
        <v>141</v>
      </c>
      <c r="E12" s="13" t="s">
        <v>13</v>
      </c>
      <c r="F12" s="13" t="s">
        <v>28</v>
      </c>
      <c r="G12" s="14" t="s">
        <v>102</v>
      </c>
      <c r="H12" s="13" t="s">
        <v>142</v>
      </c>
      <c r="I12" s="6" t="s">
        <v>15</v>
      </c>
      <c r="J12" s="13" t="s">
        <v>143</v>
      </c>
      <c r="K12" s="11">
        <v>0.1</v>
      </c>
      <c r="L12" s="10">
        <f t="shared" si="1"/>
        <v>1</v>
      </c>
      <c r="M12" s="11">
        <f t="shared" si="4"/>
        <v>0.1</v>
      </c>
    </row>
    <row r="13" spans="1:13" s="12" customFormat="1" ht="11.4">
      <c r="A13" s="6">
        <f t="shared" si="2"/>
        <v>11</v>
      </c>
      <c r="B13" s="6" t="s">
        <v>98</v>
      </c>
      <c r="C13" s="13" t="s">
        <v>99</v>
      </c>
      <c r="D13" s="13" t="s">
        <v>100</v>
      </c>
      <c r="E13" s="13" t="s">
        <v>13</v>
      </c>
      <c r="F13" s="13" t="s">
        <v>101</v>
      </c>
      <c r="G13" s="14" t="s">
        <v>102</v>
      </c>
      <c r="H13" s="13" t="s">
        <v>103</v>
      </c>
      <c r="I13" s="6" t="s">
        <v>15</v>
      </c>
      <c r="J13" s="13" t="s">
        <v>104</v>
      </c>
      <c r="K13" s="11">
        <v>0.1</v>
      </c>
      <c r="L13" s="10">
        <f t="shared" si="1"/>
        <v>8</v>
      </c>
      <c r="M13" s="11">
        <f t="shared" si="4"/>
        <v>0.8</v>
      </c>
    </row>
    <row r="14" spans="1:13" s="12" customFormat="1" ht="11.4">
      <c r="A14" s="6">
        <f t="shared" si="2"/>
        <v>12</v>
      </c>
      <c r="B14" s="6" t="s">
        <v>63</v>
      </c>
      <c r="C14" s="13" t="s">
        <v>134</v>
      </c>
      <c r="D14" s="13" t="s">
        <v>126</v>
      </c>
      <c r="E14" s="13" t="s">
        <v>13</v>
      </c>
      <c r="F14" s="13" t="s">
        <v>101</v>
      </c>
      <c r="G14" s="14" t="s">
        <v>102</v>
      </c>
      <c r="H14" s="13" t="s">
        <v>127</v>
      </c>
      <c r="I14" s="6" t="s">
        <v>15</v>
      </c>
      <c r="J14" s="13" t="s">
        <v>128</v>
      </c>
      <c r="K14" s="11">
        <v>0.1</v>
      </c>
      <c r="L14" s="10">
        <f t="shared" si="1"/>
        <v>1</v>
      </c>
      <c r="M14" s="11">
        <f t="shared" ref="M14:M15" si="5">K14*L14</f>
        <v>0.1</v>
      </c>
    </row>
    <row r="15" spans="1:13" s="12" customFormat="1" ht="11.4">
      <c r="A15" s="6">
        <f t="shared" si="2"/>
        <v>13</v>
      </c>
      <c r="B15" s="6" t="s">
        <v>64</v>
      </c>
      <c r="C15" s="13" t="s">
        <v>65</v>
      </c>
      <c r="D15" s="13" t="s">
        <v>123</v>
      </c>
      <c r="E15" s="13" t="s">
        <v>13</v>
      </c>
      <c r="F15" s="13" t="s">
        <v>101</v>
      </c>
      <c r="G15" s="14" t="s">
        <v>102</v>
      </c>
      <c r="H15" s="13" t="s">
        <v>124</v>
      </c>
      <c r="I15" s="6" t="s">
        <v>15</v>
      </c>
      <c r="J15" s="13" t="s">
        <v>125</v>
      </c>
      <c r="K15" s="11">
        <v>0.1</v>
      </c>
      <c r="L15" s="10">
        <f t="shared" si="1"/>
        <v>3</v>
      </c>
      <c r="M15" s="11">
        <f t="shared" si="5"/>
        <v>0.30000000000000004</v>
      </c>
    </row>
    <row r="16" spans="1:13" s="12" customFormat="1" ht="11.4">
      <c r="A16" s="6">
        <f t="shared" si="2"/>
        <v>14</v>
      </c>
      <c r="B16" s="6" t="s">
        <v>66</v>
      </c>
      <c r="C16" s="13" t="s">
        <v>115</v>
      </c>
      <c r="D16" s="13" t="s">
        <v>116</v>
      </c>
      <c r="E16" s="13" t="s">
        <v>13</v>
      </c>
      <c r="F16" s="13" t="s">
        <v>101</v>
      </c>
      <c r="G16" s="14" t="s">
        <v>117</v>
      </c>
      <c r="H16" s="13" t="s">
        <v>118</v>
      </c>
      <c r="I16" s="6" t="s">
        <v>15</v>
      </c>
      <c r="J16" s="13" t="s">
        <v>119</v>
      </c>
      <c r="K16" s="11">
        <v>0.13</v>
      </c>
      <c r="L16" s="10">
        <f t="shared" si="1"/>
        <v>7</v>
      </c>
      <c r="M16" s="11">
        <f t="shared" ref="M16:M17" si="6">K16*L16</f>
        <v>0.91</v>
      </c>
    </row>
    <row r="17" spans="1:13" s="12" customFormat="1" ht="11.4">
      <c r="A17" s="6">
        <f t="shared" si="2"/>
        <v>15</v>
      </c>
      <c r="B17" s="6" t="s">
        <v>129</v>
      </c>
      <c r="C17" s="13" t="s">
        <v>130</v>
      </c>
      <c r="D17" s="13" t="s">
        <v>131</v>
      </c>
      <c r="E17" s="13" t="s">
        <v>13</v>
      </c>
      <c r="F17" s="13" t="s">
        <v>101</v>
      </c>
      <c r="G17" s="14" t="s">
        <v>29</v>
      </c>
      <c r="H17" s="13" t="s">
        <v>132</v>
      </c>
      <c r="I17" s="6" t="s">
        <v>15</v>
      </c>
      <c r="J17" s="13" t="s">
        <v>133</v>
      </c>
      <c r="K17" s="11">
        <v>0.1</v>
      </c>
      <c r="L17" s="10">
        <f t="shared" si="1"/>
        <v>1</v>
      </c>
      <c r="M17" s="11">
        <f t="shared" si="6"/>
        <v>0.1</v>
      </c>
    </row>
    <row r="18" spans="1:13" s="12" customFormat="1" ht="11.4">
      <c r="A18" s="6">
        <f t="shared" si="2"/>
        <v>16</v>
      </c>
      <c r="B18" s="6" t="s">
        <v>67</v>
      </c>
      <c r="C18" s="13" t="s">
        <v>76</v>
      </c>
      <c r="D18" s="13" t="s">
        <v>120</v>
      </c>
      <c r="E18" s="13" t="s">
        <v>13</v>
      </c>
      <c r="F18" s="13" t="s">
        <v>101</v>
      </c>
      <c r="G18" s="14" t="s">
        <v>117</v>
      </c>
      <c r="H18" s="13" t="s">
        <v>121</v>
      </c>
      <c r="I18" s="6" t="s">
        <v>15</v>
      </c>
      <c r="J18" s="13" t="s">
        <v>122</v>
      </c>
      <c r="K18" s="11">
        <v>0.1</v>
      </c>
      <c r="L18" s="10">
        <f t="shared" si="1"/>
        <v>1</v>
      </c>
      <c r="M18" s="11">
        <f t="shared" ref="M18:M23" si="7">K18*L18</f>
        <v>0.1</v>
      </c>
    </row>
    <row r="19" spans="1:13" s="12" customFormat="1" ht="11.4">
      <c r="A19" s="6">
        <f t="shared" si="2"/>
        <v>17</v>
      </c>
      <c r="B19" s="6" t="s">
        <v>105</v>
      </c>
      <c r="C19" s="13" t="s">
        <v>107</v>
      </c>
      <c r="D19" s="13" t="s">
        <v>108</v>
      </c>
      <c r="E19" s="13" t="s">
        <v>13</v>
      </c>
      <c r="F19" s="13" t="s">
        <v>101</v>
      </c>
      <c r="G19" s="14" t="s">
        <v>109</v>
      </c>
      <c r="H19" s="13" t="s">
        <v>110</v>
      </c>
      <c r="I19" s="6" t="s">
        <v>15</v>
      </c>
      <c r="J19" s="13" t="s">
        <v>111</v>
      </c>
      <c r="K19" s="11">
        <v>0.12</v>
      </c>
      <c r="L19" s="10">
        <f t="shared" si="1"/>
        <v>4</v>
      </c>
      <c r="M19" s="11">
        <f t="shared" si="7"/>
        <v>0.48</v>
      </c>
    </row>
    <row r="20" spans="1:13" s="12" customFormat="1" ht="11.4">
      <c r="A20" s="6">
        <f t="shared" si="2"/>
        <v>18</v>
      </c>
      <c r="B20" s="6" t="s">
        <v>106</v>
      </c>
      <c r="C20" s="13" t="s">
        <v>135</v>
      </c>
      <c r="D20" s="13" t="s">
        <v>112</v>
      </c>
      <c r="E20" s="13" t="s">
        <v>13</v>
      </c>
      <c r="F20" s="13" t="s">
        <v>101</v>
      </c>
      <c r="G20" s="14" t="s">
        <v>29</v>
      </c>
      <c r="H20" s="13" t="s">
        <v>113</v>
      </c>
      <c r="I20" s="6" t="s">
        <v>15</v>
      </c>
      <c r="J20" s="13" t="s">
        <v>114</v>
      </c>
      <c r="K20" s="11">
        <v>0.1</v>
      </c>
      <c r="L20" s="10">
        <f>LEN(C20)-LEN(SUBSTITUTE(C20,",",""))+1</f>
        <v>6</v>
      </c>
      <c r="M20" s="11">
        <f t="shared" si="7"/>
        <v>0.60000000000000009</v>
      </c>
    </row>
    <row r="21" spans="1:13" s="12" customFormat="1" ht="11.4">
      <c r="A21" s="6">
        <f t="shared" si="2"/>
        <v>19</v>
      </c>
      <c r="B21" s="6" t="s">
        <v>86</v>
      </c>
      <c r="C21" s="13" t="s">
        <v>85</v>
      </c>
      <c r="D21" s="13" t="s">
        <v>87</v>
      </c>
      <c r="E21" s="13" t="s">
        <v>13</v>
      </c>
      <c r="F21" s="13" t="s">
        <v>88</v>
      </c>
      <c r="G21" s="14" t="s">
        <v>89</v>
      </c>
      <c r="H21" s="13" t="s">
        <v>84</v>
      </c>
      <c r="I21" s="6" t="s">
        <v>15</v>
      </c>
      <c r="J21" s="13" t="s">
        <v>90</v>
      </c>
      <c r="K21" s="11">
        <v>11.45</v>
      </c>
      <c r="L21" s="10">
        <f t="shared" si="1"/>
        <v>1</v>
      </c>
      <c r="M21" s="11">
        <f t="shared" si="7"/>
        <v>11.45</v>
      </c>
    </row>
    <row r="22" spans="1:13" s="12" customFormat="1" ht="11.4">
      <c r="A22" s="6">
        <f t="shared" si="2"/>
        <v>20</v>
      </c>
      <c r="B22" s="6" t="s">
        <v>91</v>
      </c>
      <c r="C22" s="13" t="s">
        <v>92</v>
      </c>
      <c r="D22" s="13" t="s">
        <v>93</v>
      </c>
      <c r="E22" s="13" t="s">
        <v>13</v>
      </c>
      <c r="F22" s="13" t="s">
        <v>94</v>
      </c>
      <c r="G22" s="14" t="s">
        <v>95</v>
      </c>
      <c r="H22" s="13" t="s">
        <v>96</v>
      </c>
      <c r="I22" s="6" t="s">
        <v>15</v>
      </c>
      <c r="J22" s="13" t="s">
        <v>97</v>
      </c>
      <c r="K22" s="11">
        <v>4.8600000000000003</v>
      </c>
      <c r="L22" s="10">
        <f t="shared" si="1"/>
        <v>1</v>
      </c>
      <c r="M22" s="11">
        <f t="shared" si="7"/>
        <v>4.8600000000000003</v>
      </c>
    </row>
    <row r="23" spans="1:13" s="12" customFormat="1" ht="11.4">
      <c r="A23" s="6">
        <v>21</v>
      </c>
      <c r="B23" s="6" t="s">
        <v>136</v>
      </c>
      <c r="C23" s="13" t="s">
        <v>137</v>
      </c>
      <c r="D23" s="13" t="s">
        <v>138</v>
      </c>
      <c r="E23" s="13" t="s">
        <v>13</v>
      </c>
      <c r="F23" s="13" t="s">
        <v>94</v>
      </c>
      <c r="G23" s="14" t="s">
        <v>139</v>
      </c>
      <c r="H23" s="13" t="s">
        <v>140</v>
      </c>
      <c r="I23" s="6" t="s">
        <v>139</v>
      </c>
      <c r="J23" s="13" t="s">
        <v>140</v>
      </c>
      <c r="K23" s="11">
        <v>0.95</v>
      </c>
      <c r="L23" s="6">
        <f t="shared" si="1"/>
        <v>1</v>
      </c>
      <c r="M23" s="11">
        <f t="shared" si="7"/>
        <v>0.95</v>
      </c>
    </row>
    <row r="24" spans="1:13" s="12" customFormat="1" ht="11.4">
      <c r="A24" s="6"/>
      <c r="B24" s="6"/>
      <c r="C24" s="13"/>
      <c r="D24" s="13"/>
      <c r="E24" s="13"/>
      <c r="F24" s="13"/>
      <c r="G24" s="14"/>
      <c r="H24" s="13"/>
      <c r="I24" s="6"/>
      <c r="J24" s="13"/>
      <c r="K24" s="11"/>
      <c r="L24" s="6"/>
      <c r="M24" s="11"/>
    </row>
    <row r="25" spans="1:13" s="12" customFormat="1" ht="10.199999999999999"/>
    <row r="26" spans="1:13" s="12" customFormat="1" ht="10.199999999999999"/>
    <row r="27" spans="1:13" s="12" customFormat="1" ht="10.199999999999999"/>
    <row r="28" spans="1:13" s="12" customFormat="1" ht="10.199999999999999"/>
    <row r="29" spans="1:13" s="12" customFormat="1" ht="10.199999999999999"/>
    <row r="30" spans="1:13" s="12" customFormat="1" ht="10.199999999999999"/>
    <row r="31" spans="1:13" s="12" customFormat="1" ht="10.199999999999999"/>
    <row r="32" spans="1:13" s="12" customFormat="1" ht="10.199999999999999"/>
    <row r="33" s="12" customFormat="1" ht="10.199999999999999"/>
    <row r="34" s="12" customFormat="1" ht="10.199999999999999"/>
    <row r="35" s="12" customFormat="1" ht="10.199999999999999"/>
    <row r="36" s="12" customFormat="1" ht="10.199999999999999"/>
    <row r="37" s="12" customFormat="1" ht="10.199999999999999"/>
    <row r="38" s="12" customFormat="1" ht="10.199999999999999"/>
    <row r="39" s="12" customFormat="1" ht="10.199999999999999"/>
    <row r="40" s="12" customFormat="1" ht="10.199999999999999"/>
    <row r="41" s="12" customFormat="1" ht="10.199999999999999"/>
    <row r="42" s="12" customFormat="1" ht="10.199999999999999"/>
    <row r="43" s="12" customFormat="1" ht="10.199999999999999"/>
    <row r="44" s="12" customFormat="1" ht="10.199999999999999"/>
    <row r="45" s="12" customFormat="1" ht="10.199999999999999"/>
    <row r="46" s="12" customFormat="1" ht="10.199999999999999"/>
    <row r="47" s="12" customFormat="1" ht="10.199999999999999"/>
    <row r="48" s="12" customFormat="1" ht="10.199999999999999"/>
    <row r="49" s="12" customFormat="1" ht="10.199999999999999"/>
    <row r="50" s="12" customFormat="1" ht="10.199999999999999"/>
    <row r="51" s="12" customFormat="1" ht="10.199999999999999"/>
    <row r="52" s="12" customFormat="1" ht="10.199999999999999"/>
    <row r="53" s="12" customFormat="1" ht="10.199999999999999"/>
    <row r="54" s="12" customFormat="1" ht="10.199999999999999"/>
    <row r="55" s="12" customFormat="1" ht="10.199999999999999"/>
    <row r="56" s="12" customFormat="1" ht="10.199999999999999"/>
    <row r="57" s="12" customFormat="1" ht="10.199999999999999"/>
    <row r="58" s="12" customFormat="1" ht="10.199999999999999"/>
    <row r="59" s="12" customFormat="1" ht="10.199999999999999"/>
    <row r="60" s="12" customFormat="1" ht="10.199999999999999"/>
    <row r="61" s="12" customFormat="1" ht="10.199999999999999"/>
    <row r="62" s="12" customFormat="1" ht="10.199999999999999"/>
    <row r="63" s="12" customFormat="1" ht="10.199999999999999"/>
    <row r="64" s="12" customFormat="1" ht="10.199999999999999"/>
    <row r="65" s="12" customFormat="1" ht="10.199999999999999"/>
    <row r="66" s="12" customFormat="1" ht="10.199999999999999"/>
    <row r="67" s="12" customFormat="1" ht="10.199999999999999"/>
    <row r="68" s="12" customFormat="1" ht="10.199999999999999"/>
    <row r="69" s="12" customFormat="1" ht="10.199999999999999"/>
    <row r="70" s="12" customFormat="1" ht="10.199999999999999"/>
    <row r="71" s="12" customFormat="1" ht="10.199999999999999"/>
    <row r="72" s="12" customFormat="1" ht="10.199999999999999"/>
    <row r="73" s="12" customFormat="1" ht="10.199999999999999"/>
    <row r="74" s="12" customFormat="1" ht="10.199999999999999"/>
    <row r="75" s="12" customFormat="1" ht="10.199999999999999"/>
    <row r="76" s="12" customFormat="1" ht="10.199999999999999"/>
    <row r="77" s="12" customFormat="1" ht="10.199999999999999"/>
    <row r="78" s="12" customFormat="1" ht="10.199999999999999"/>
    <row r="79" s="12" customFormat="1" ht="10.199999999999999"/>
    <row r="80" s="12" customFormat="1" ht="10.199999999999999"/>
    <row r="81" s="12" customFormat="1" ht="10.199999999999999"/>
    <row r="82" s="12" customFormat="1" ht="10.199999999999999"/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Alessandro Bautista</dc:creator>
  <cp:lastModifiedBy>Kevin Alessandro Bautista</cp:lastModifiedBy>
  <dcterms:created xsi:type="dcterms:W3CDTF">2023-03-09T03:31:53Z</dcterms:created>
  <dcterms:modified xsi:type="dcterms:W3CDTF">2024-05-24T01:42:13Z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2024-03-22T14:50:22Z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c692aae7-69a1-4503-9e5e-fe8ff74d621e</vt:lpwstr>
  </property>
  <property fmtid="{D5CDD505-2E9C-101B-9397-08002B2CF9AE}" pid="8" name="MSIP_Label_4044bd30-2ed7-4c9d-9d12-46200872a97b_ContentBits">
    <vt:lpwstr>0</vt:lpwstr>
  </property>
</Properties>
</file>