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zzz coding\Python_DataScience_Basic\9 ML Sklearn\"/>
    </mc:Choice>
  </mc:AlternateContent>
  <bookViews>
    <workbookView xWindow="0" yWindow="0" windowWidth="23040" windowHeight="10692" activeTab="3"/>
  </bookViews>
  <sheets>
    <sheet name="basic" sheetId="1" r:id="rId1"/>
    <sheet name="given m" sheetId="3" r:id="rId2"/>
    <sheet name="good1" sheetId="4" r:id="rId3"/>
    <sheet name="good2" sheetId="5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5" l="1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4" i="5"/>
  <c r="D3" i="3"/>
  <c r="H3" i="4"/>
  <c r="H4" i="4"/>
  <c r="H5" i="4"/>
  <c r="H6" i="4"/>
  <c r="H7" i="4"/>
  <c r="H8" i="4"/>
  <c r="H9" i="4"/>
  <c r="H10" i="4"/>
  <c r="H11" i="4"/>
  <c r="H12" i="4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J6" i="3"/>
  <c r="D6" i="3"/>
  <c r="G5" i="3"/>
  <c r="D5" i="3"/>
  <c r="G4" i="3"/>
  <c r="C71" i="3" s="1"/>
  <c r="D4" i="3"/>
  <c r="D2" i="3"/>
  <c r="C12" i="3" l="1"/>
  <c r="C24" i="3"/>
  <c r="C56" i="3"/>
  <c r="C2" i="3"/>
  <c r="C13" i="3"/>
  <c r="C29" i="3"/>
  <c r="C65" i="3"/>
  <c r="C5" i="3"/>
  <c r="C16" i="3"/>
  <c r="C32" i="3"/>
  <c r="C40" i="3"/>
  <c r="C48" i="3"/>
  <c r="C68" i="3"/>
  <c r="C9" i="3"/>
  <c r="C25" i="3"/>
  <c r="C41" i="3"/>
  <c r="C53" i="3"/>
  <c r="C61" i="3"/>
  <c r="C3" i="3"/>
  <c r="C10" i="3"/>
  <c r="C14" i="3"/>
  <c r="C18" i="3"/>
  <c r="C22" i="3"/>
  <c r="C26" i="3"/>
  <c r="C30" i="3"/>
  <c r="C34" i="3"/>
  <c r="C38" i="3"/>
  <c r="C42" i="3"/>
  <c r="C46" i="3"/>
  <c r="C50" i="3"/>
  <c r="C54" i="3"/>
  <c r="C58" i="3"/>
  <c r="C62" i="3"/>
  <c r="C66" i="3"/>
  <c r="C70" i="3"/>
  <c r="C21" i="3"/>
  <c r="C37" i="3"/>
  <c r="C49" i="3"/>
  <c r="C69" i="3"/>
  <c r="C6" i="3"/>
  <c r="C4" i="3"/>
  <c r="C8" i="3"/>
  <c r="C20" i="3"/>
  <c r="C28" i="3"/>
  <c r="C36" i="3"/>
  <c r="C44" i="3"/>
  <c r="C52" i="3"/>
  <c r="C60" i="3"/>
  <c r="C64" i="3"/>
  <c r="C17" i="3"/>
  <c r="C33" i="3"/>
  <c r="C45" i="3"/>
  <c r="C57" i="3"/>
  <c r="C7" i="3"/>
  <c r="C11" i="3"/>
  <c r="C15" i="3"/>
  <c r="C19" i="3"/>
  <c r="C23" i="3"/>
  <c r="C27" i="3"/>
  <c r="C31" i="3"/>
  <c r="C35" i="3"/>
  <c r="C39" i="3"/>
  <c r="C43" i="3"/>
  <c r="C47" i="3"/>
  <c r="C51" i="3"/>
  <c r="C55" i="3"/>
  <c r="C59" i="3"/>
  <c r="C63" i="3"/>
  <c r="C67" i="3"/>
  <c r="G4" i="4" l="1"/>
  <c r="G5" i="4"/>
  <c r="G6" i="4"/>
  <c r="G7" i="4"/>
  <c r="G8" i="4"/>
  <c r="G9" i="4"/>
  <c r="G10" i="4"/>
  <c r="G11" i="4"/>
  <c r="G12" i="4"/>
  <c r="G3" i="4"/>
  <c r="F4" i="4"/>
  <c r="F5" i="4"/>
  <c r="F6" i="4"/>
  <c r="F7" i="4"/>
  <c r="F8" i="4"/>
  <c r="F9" i="4"/>
  <c r="F10" i="4"/>
  <c r="F11" i="4"/>
  <c r="F12" i="4"/>
  <c r="F3" i="4"/>
  <c r="E3" i="4"/>
  <c r="E4" i="4"/>
  <c r="E5" i="4"/>
  <c r="E6" i="4"/>
  <c r="E7" i="4"/>
  <c r="E8" i="4"/>
  <c r="E9" i="4"/>
  <c r="E10" i="4"/>
  <c r="E11" i="4"/>
  <c r="E12" i="4"/>
  <c r="D3" i="4"/>
  <c r="D4" i="4"/>
  <c r="D5" i="4"/>
  <c r="D6" i="4"/>
  <c r="D7" i="4"/>
  <c r="D8" i="4"/>
  <c r="D9" i="4"/>
  <c r="D10" i="4"/>
  <c r="D11" i="4"/>
  <c r="D12" i="4"/>
  <c r="C3" i="4"/>
  <c r="C4" i="4"/>
  <c r="C5" i="4"/>
  <c r="C6" i="4"/>
  <c r="C7" i="4"/>
  <c r="C8" i="4"/>
  <c r="C9" i="4"/>
  <c r="C10" i="4"/>
  <c r="C11" i="4"/>
  <c r="C12" i="4"/>
  <c r="H12" i="1" l="1"/>
  <c r="H11" i="1"/>
  <c r="H13" i="1" s="1"/>
  <c r="G4" i="1"/>
  <c r="H4" i="1" s="1"/>
  <c r="I4" i="1" s="1"/>
  <c r="J4" i="1" s="1"/>
  <c r="G5" i="1"/>
  <c r="H5" i="1" s="1"/>
  <c r="I5" i="1" s="1"/>
  <c r="J5" i="1" s="1"/>
  <c r="G6" i="1"/>
  <c r="H6" i="1" s="1"/>
  <c r="I6" i="1" s="1"/>
  <c r="J6" i="1" s="1"/>
  <c r="G7" i="1"/>
  <c r="H7" i="1" s="1"/>
  <c r="I7" i="1" s="1"/>
  <c r="J7" i="1" s="1"/>
  <c r="G8" i="1"/>
  <c r="H8" i="1" s="1"/>
  <c r="I8" i="1" s="1"/>
  <c r="J8" i="1" s="1"/>
  <c r="G3" i="1"/>
  <c r="H3" i="1" s="1"/>
  <c r="I3" i="1" s="1"/>
  <c r="J3" i="1" s="1"/>
  <c r="J14" i="1" l="1"/>
  <c r="K14" i="1" s="1"/>
  <c r="L14" i="1" s="1"/>
  <c r="J12" i="1"/>
  <c r="K12" i="1" s="1"/>
  <c r="L12" i="1" s="1"/>
  <c r="J17" i="1"/>
  <c r="K17" i="1" s="1"/>
  <c r="L17" i="1" s="1"/>
  <c r="J16" i="1"/>
  <c r="K16" i="1" s="1"/>
  <c r="L16" i="1" s="1"/>
  <c r="J15" i="1"/>
  <c r="K15" i="1" s="1"/>
  <c r="L15" i="1" s="1"/>
  <c r="J13" i="1"/>
  <c r="K13" i="1" s="1"/>
  <c r="L13" i="1" s="1"/>
</calcChain>
</file>

<file path=xl/sharedStrings.xml><?xml version="1.0" encoding="utf-8"?>
<sst xmlns="http://schemas.openxmlformats.org/spreadsheetml/2006/main" count="51" uniqueCount="38">
  <si>
    <t>y = mx + c</t>
  </si>
  <si>
    <t>x</t>
  </si>
  <si>
    <t>y</t>
  </si>
  <si>
    <t>y0 + y1</t>
  </si>
  <si>
    <t>y1 / (y0+y1)</t>
  </si>
  <si>
    <t>op / (1-op)</t>
  </si>
  <si>
    <t>weight</t>
  </si>
  <si>
    <t>slope m</t>
  </si>
  <si>
    <t>ln(odd)</t>
  </si>
  <si>
    <r>
      <t xml:space="preserve">observed probability of Y=1 </t>
    </r>
    <r>
      <rPr>
        <b/>
        <sz val="7"/>
        <color rgb="FF000000"/>
        <rFont val="Verdana"/>
        <family val="2"/>
      </rPr>
      <t>(op)</t>
    </r>
  </si>
  <si>
    <r>
      <t>odds for each level of X (</t>
    </r>
    <r>
      <rPr>
        <b/>
        <sz val="7"/>
        <color rgb="FF000000"/>
        <rFont val="Verdana"/>
        <family val="2"/>
      </rPr>
      <t>odd</t>
    </r>
    <r>
      <rPr>
        <sz val="7"/>
        <color rgb="FF000000"/>
        <rFont val="Verdana"/>
        <family val="2"/>
      </rPr>
      <t>)</t>
    </r>
  </si>
  <si>
    <t>linear regression</t>
  </si>
  <si>
    <t>intercept c</t>
  </si>
  <si>
    <t>exp slope</t>
  </si>
  <si>
    <t>ln(odd)"</t>
  </si>
  <si>
    <t>odd</t>
  </si>
  <si>
    <t>probability</t>
  </si>
  <si>
    <t>plot x vs ln odds</t>
  </si>
  <si>
    <t>ln odds</t>
  </si>
  <si>
    <t>exp(ln(odd)")</t>
  </si>
  <si>
    <t>odd / (1+odd)</t>
  </si>
  <si>
    <t>1 / 1 + e ^ (-1 * (mx + c))</t>
  </si>
  <si>
    <t>m=0 c=0</t>
  </si>
  <si>
    <t>m=0,2 c=0,1</t>
  </si>
  <si>
    <t>m=0,2 c=-1</t>
  </si>
  <si>
    <t>m=0,3 c=-1</t>
  </si>
  <si>
    <t>m=0,4 c=-1</t>
  </si>
  <si>
    <t>usia x</t>
  </si>
  <si>
    <t>beliAsuransi y</t>
  </si>
  <si>
    <t>linear reg y</t>
  </si>
  <si>
    <t>logistic reg y</t>
  </si>
  <si>
    <t>http://vassarstats.net/logreg1.html</t>
  </si>
  <si>
    <t>logistic regression</t>
  </si>
  <si>
    <t>slope</t>
  </si>
  <si>
    <t>intercept</t>
  </si>
  <si>
    <t>R2</t>
  </si>
  <si>
    <t>m=0.51491375 c=-1.04608067</t>
  </si>
  <si>
    <t>m=0,1344 c=-4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</si>
</sst>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7"/>
      <color rgb="FF000000"/>
      <name val="Verdana"/>
      <family val="2"/>
    </font>
    <font>
      <b/>
      <sz val="7"/>
      <color rgb="FF000000"/>
      <name val="Verdana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1" fillId="2" borderId="0" xfId="0" applyFont="1" applyFill="1" applyAlignment="1">
      <alignment horizontal="center" vertical="center"/>
    </xf>
    <xf numFmtId="0" fontId="3" fillId="0" borderId="0" xfId="0" applyFont="1"/>
    <xf numFmtId="0" fontId="1" fillId="3" borderId="0" xfId="0" applyFont="1" applyFill="1"/>
    <xf numFmtId="0" fontId="1" fillId="3" borderId="0" xfId="0" applyFont="1" applyFill="1" applyAlignment="1">
      <alignment horizontal="center" vertical="center"/>
    </xf>
    <xf numFmtId="0" fontId="5" fillId="6" borderId="0" xfId="0" applyFont="1" applyFill="1"/>
    <xf numFmtId="0" fontId="5" fillId="7" borderId="0" xfId="0" applyFont="1" applyFill="1"/>
    <xf numFmtId="0" fontId="1" fillId="8" borderId="0" xfId="0" applyFont="1" applyFill="1"/>
    <xf numFmtId="0" fontId="6" fillId="0" borderId="0" xfId="1"/>
    <xf numFmtId="3" fontId="0" fillId="0" borderId="0" xfId="0" applyNumberFormat="1"/>
    <xf numFmtId="0" fontId="1" fillId="9" borderId="0" xfId="0" applyFont="1" applyFill="1"/>
    <xf numFmtId="0" fontId="0" fillId="9" borderId="0" xfId="0" applyFill="1"/>
    <xf numFmtId="0" fontId="1" fillId="5" borderId="0" xfId="0" applyFont="1" applyFill="1" applyAlignment="1">
      <alignment horizontal="center"/>
    </xf>
    <xf numFmtId="0" fontId="1" fillId="5" borderId="0" xfId="0" applyFont="1" applyFill="1"/>
    <xf numFmtId="0" fontId="0" fillId="10" borderId="0" xfId="0" applyFill="1"/>
    <xf numFmtId="0" fontId="1" fillId="1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x vs ln(odd)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basic!$D$12:$D$17</c:f>
              <c:numCache>
                <c:formatCode>General</c:formatCode>
                <c:ptCount val="6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</c:numCache>
            </c:numRef>
          </c:xVal>
          <c:yVal>
            <c:numRef>
              <c:f>basic!$E$12:$E$17</c:f>
              <c:numCache>
                <c:formatCode>General</c:formatCode>
                <c:ptCount val="6"/>
                <c:pt idx="0">
                  <c:v>-0.69310000000000005</c:v>
                </c:pt>
                <c:pt idx="1">
                  <c:v>-0.40550000000000003</c:v>
                </c:pt>
                <c:pt idx="2">
                  <c:v>1.2527999999999999</c:v>
                </c:pt>
                <c:pt idx="3">
                  <c:v>1.2527999999999999</c:v>
                </c:pt>
                <c:pt idx="4">
                  <c:v>1.3863000000000001</c:v>
                </c:pt>
                <c:pt idx="5">
                  <c:v>2.6391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15-47F1-A792-5357105B7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432864"/>
        <c:axId val="2049434112"/>
      </c:scatterChart>
      <c:valAx>
        <c:axId val="204943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434112"/>
        <c:crosses val="autoZero"/>
        <c:crossBetween val="midCat"/>
      </c:valAx>
      <c:valAx>
        <c:axId val="204943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43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x</a:t>
            </a:r>
            <a:r>
              <a:rPr lang="en-ID" baseline="0"/>
              <a:t> vs probability</a:t>
            </a:r>
            <a:endParaRPr lang="en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basic!$D$12:$D$17</c:f>
              <c:numCache>
                <c:formatCode>General</c:formatCode>
                <c:ptCount val="6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</c:numCache>
            </c:numRef>
          </c:xVal>
          <c:yVal>
            <c:numRef>
              <c:f>basic!$L$12:$L$17</c:f>
              <c:numCache>
                <c:formatCode>General</c:formatCode>
                <c:ptCount val="6"/>
                <c:pt idx="0">
                  <c:v>0.33880399458096189</c:v>
                </c:pt>
                <c:pt idx="1">
                  <c:v>0.49024695154022258</c:v>
                </c:pt>
                <c:pt idx="2">
                  <c:v>0.64350149081231922</c:v>
                </c:pt>
                <c:pt idx="3">
                  <c:v>0.77209974929380321</c:v>
                </c:pt>
                <c:pt idx="4">
                  <c:v>0.86410563203855006</c:v>
                </c:pt>
                <c:pt idx="5">
                  <c:v>0.92268704447216077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30-4A41-AC4A-F77C97529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731520"/>
        <c:axId val="2055732352"/>
      </c:scatterChart>
      <c:valAx>
        <c:axId val="205573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32352"/>
        <c:crosses val="autoZero"/>
        <c:crossBetween val="midCat"/>
      </c:valAx>
      <c:valAx>
        <c:axId val="205573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3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70128667071697"/>
          <c:y val="4.2097206276310757E-2"/>
          <c:w val="0.86040795702676198"/>
          <c:h val="0.85646864822525459"/>
        </c:manualLayout>
      </c:layout>
      <c:scatterChart>
        <c:scatterStyle val="lineMarker"/>
        <c:varyColors val="0"/>
        <c:ser>
          <c:idx val="0"/>
          <c:order val="0"/>
          <c:tx>
            <c:v>Pengguna Asuransi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[1]Sheet1!$A$2:$A$71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xVal>
          <c:yVal>
            <c:numRef>
              <c:f>[1]Sheet1!$B$2:$B$71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18-4B07-94BB-2C1B1114F251}"/>
            </c:ext>
          </c:extLst>
        </c:ser>
        <c:ser>
          <c:idx val="1"/>
          <c:order val="1"/>
          <c:tx>
            <c:v>Linear Regression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[1]Sheet1!$A$17:$A$72</c:f>
              <c:numCache>
                <c:formatCode>General</c:formatCode>
                <c:ptCount val="56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</c:numCache>
            </c:numRef>
          </c:xVal>
          <c:yVal>
            <c:numRef>
              <c:f>[1]Sheet1!$C$2:$C$71</c:f>
              <c:numCache>
                <c:formatCode>General</c:formatCode>
                <c:ptCount val="70"/>
                <c:pt idx="0">
                  <c:v>-3.9839034205231411E-2</c:v>
                </c:pt>
                <c:pt idx="1">
                  <c:v>-2.2535211267605652E-2</c:v>
                </c:pt>
                <c:pt idx="2">
                  <c:v>-5.2313883299798941E-3</c:v>
                </c:pt>
                <c:pt idx="3">
                  <c:v>1.2072434607645857E-2</c:v>
                </c:pt>
                <c:pt idx="4">
                  <c:v>2.9376257545271608E-2</c:v>
                </c:pt>
                <c:pt idx="5">
                  <c:v>4.6680080482897374E-2</c:v>
                </c:pt>
                <c:pt idx="6">
                  <c:v>6.3983903420523125E-2</c:v>
                </c:pt>
                <c:pt idx="7">
                  <c:v>8.1287726358148876E-2</c:v>
                </c:pt>
                <c:pt idx="8">
                  <c:v>9.8591549295774628E-2</c:v>
                </c:pt>
                <c:pt idx="9">
                  <c:v>0.11589537223340038</c:v>
                </c:pt>
                <c:pt idx="10">
                  <c:v>0.13319919517102613</c:v>
                </c:pt>
                <c:pt idx="11">
                  <c:v>0.15050301810865191</c:v>
                </c:pt>
                <c:pt idx="12">
                  <c:v>0.16780684104627766</c:v>
                </c:pt>
                <c:pt idx="13">
                  <c:v>0.18511066398390341</c:v>
                </c:pt>
                <c:pt idx="14">
                  <c:v>0.20241448692152914</c:v>
                </c:pt>
                <c:pt idx="15">
                  <c:v>0.21971830985915491</c:v>
                </c:pt>
                <c:pt idx="16">
                  <c:v>0.23702213279678069</c:v>
                </c:pt>
                <c:pt idx="17">
                  <c:v>0.25432595573440642</c:v>
                </c:pt>
                <c:pt idx="18">
                  <c:v>0.2716297786720322</c:v>
                </c:pt>
                <c:pt idx="19">
                  <c:v>0.28893360160965792</c:v>
                </c:pt>
                <c:pt idx="20">
                  <c:v>0.3062374245472837</c:v>
                </c:pt>
                <c:pt idx="21">
                  <c:v>0.32354124748490942</c:v>
                </c:pt>
                <c:pt idx="22">
                  <c:v>0.3408450704225352</c:v>
                </c:pt>
                <c:pt idx="23">
                  <c:v>0.35814889336016098</c:v>
                </c:pt>
                <c:pt idx="24">
                  <c:v>0.3754527162977867</c:v>
                </c:pt>
                <c:pt idx="25">
                  <c:v>0.39275653923541248</c:v>
                </c:pt>
                <c:pt idx="26">
                  <c:v>0.41006036217303821</c:v>
                </c:pt>
                <c:pt idx="27">
                  <c:v>0.42736418511066399</c:v>
                </c:pt>
                <c:pt idx="28">
                  <c:v>0.44466800804828976</c:v>
                </c:pt>
                <c:pt idx="29">
                  <c:v>0.46197183098591543</c:v>
                </c:pt>
                <c:pt idx="30">
                  <c:v>0.47927565392354121</c:v>
                </c:pt>
                <c:pt idx="31">
                  <c:v>0.49657947686116699</c:v>
                </c:pt>
                <c:pt idx="32">
                  <c:v>0.51388329979879277</c:v>
                </c:pt>
                <c:pt idx="33">
                  <c:v>0.53118712273641855</c:v>
                </c:pt>
                <c:pt idx="34">
                  <c:v>0.54849094567404422</c:v>
                </c:pt>
                <c:pt idx="35">
                  <c:v>0.56579476861167</c:v>
                </c:pt>
                <c:pt idx="36">
                  <c:v>0.58309859154929577</c:v>
                </c:pt>
                <c:pt idx="37">
                  <c:v>0.60040241448692155</c:v>
                </c:pt>
                <c:pt idx="38">
                  <c:v>0.61770623742454722</c:v>
                </c:pt>
                <c:pt idx="39">
                  <c:v>0.635010060362173</c:v>
                </c:pt>
                <c:pt idx="40">
                  <c:v>0.65231388329979878</c:v>
                </c:pt>
                <c:pt idx="41">
                  <c:v>0.66961770623742456</c:v>
                </c:pt>
                <c:pt idx="42">
                  <c:v>0.68692152917505034</c:v>
                </c:pt>
                <c:pt idx="43">
                  <c:v>0.70422535211267601</c:v>
                </c:pt>
                <c:pt idx="44">
                  <c:v>0.72152917505030179</c:v>
                </c:pt>
                <c:pt idx="45">
                  <c:v>0.73883299798792756</c:v>
                </c:pt>
                <c:pt idx="46">
                  <c:v>0.75613682092555334</c:v>
                </c:pt>
                <c:pt idx="47">
                  <c:v>0.77344064386317912</c:v>
                </c:pt>
                <c:pt idx="48">
                  <c:v>0.79074446680080479</c:v>
                </c:pt>
                <c:pt idx="49">
                  <c:v>0.80804828973843057</c:v>
                </c:pt>
                <c:pt idx="50">
                  <c:v>0.82535211267605635</c:v>
                </c:pt>
                <c:pt idx="51">
                  <c:v>0.84265593561368213</c:v>
                </c:pt>
                <c:pt idx="52">
                  <c:v>0.8599597585513078</c:v>
                </c:pt>
                <c:pt idx="53">
                  <c:v>0.87726358148893357</c:v>
                </c:pt>
                <c:pt idx="54">
                  <c:v>0.89456740442655935</c:v>
                </c:pt>
                <c:pt idx="55">
                  <c:v>0.91187122736418513</c:v>
                </c:pt>
                <c:pt idx="56">
                  <c:v>0.92917505030181091</c:v>
                </c:pt>
                <c:pt idx="57">
                  <c:v>0.94647887323943669</c:v>
                </c:pt>
                <c:pt idx="58">
                  <c:v>0.96378269617706236</c:v>
                </c:pt>
                <c:pt idx="59">
                  <c:v>0.98108651911468803</c:v>
                </c:pt>
                <c:pt idx="60">
                  <c:v>0.99839034205231392</c:v>
                </c:pt>
                <c:pt idx="61">
                  <c:v>1.0156941649899396</c:v>
                </c:pt>
                <c:pt idx="62">
                  <c:v>1.0329979879275655</c:v>
                </c:pt>
                <c:pt idx="63">
                  <c:v>1.0503018108651911</c:v>
                </c:pt>
                <c:pt idx="64">
                  <c:v>1.0676056338028168</c:v>
                </c:pt>
                <c:pt idx="65">
                  <c:v>1.0849094567404427</c:v>
                </c:pt>
                <c:pt idx="66">
                  <c:v>1.1022132796780684</c:v>
                </c:pt>
                <c:pt idx="67">
                  <c:v>1.1195171026156943</c:v>
                </c:pt>
                <c:pt idx="68">
                  <c:v>1.1368209255533199</c:v>
                </c:pt>
                <c:pt idx="69">
                  <c:v>1.1541247484909456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18-4B07-94BB-2C1B1114F251}"/>
            </c:ext>
          </c:extLst>
        </c:ser>
        <c:ser>
          <c:idx val="2"/>
          <c:order val="2"/>
          <c:tx>
            <c:v>Logistic Regression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[1]Sheet1!$A$2:$A$71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xVal>
          <c:yVal>
            <c:numRef>
              <c:f>[1]Sheet1!$D$2:$D$71</c:f>
              <c:numCache>
                <c:formatCode>General</c:formatCode>
                <c:ptCount val="70"/>
                <c:pt idx="0">
                  <c:v>2.1319147154754289E-2</c:v>
                </c:pt>
                <c:pt idx="1">
                  <c:v>2.4311354978502453E-2</c:v>
                </c:pt>
                <c:pt idx="2">
                  <c:v>2.7711636917552272E-2</c:v>
                </c:pt>
                <c:pt idx="3">
                  <c:v>3.1572106599777154E-2</c:v>
                </c:pt>
                <c:pt idx="4">
                  <c:v>3.5950487854562355E-2</c:v>
                </c:pt>
                <c:pt idx="5">
                  <c:v>4.0910407522546564E-2</c:v>
                </c:pt>
                <c:pt idx="6">
                  <c:v>4.6521602241530909E-2</c:v>
                </c:pt>
                <c:pt idx="7">
                  <c:v>5.2860000418182292E-2</c:v>
                </c:pt>
                <c:pt idx="8">
                  <c:v>6.0007632109952844E-2</c:v>
                </c:pt>
                <c:pt idx="9">
                  <c:v>6.8052310783343201E-2</c:v>
                </c:pt>
                <c:pt idx="10">
                  <c:v>7.7087022627170557E-2</c:v>
                </c:pt>
                <c:pt idx="11">
                  <c:v>8.7208952407326429E-2</c:v>
                </c:pt>
                <c:pt idx="12">
                  <c:v>9.8518071327078433E-2</c:v>
                </c:pt>
                <c:pt idx="13">
                  <c:v>0.11111521405935318</c:v>
                </c:pt>
                <c:pt idx="14">
                  <c:v>0.12509958153381531</c:v>
                </c:pt>
                <c:pt idx="15">
                  <c:v>0.14056562594251129</c:v>
                </c:pt>
                <c:pt idx="16">
                  <c:v>0.15759930743320305</c:v>
                </c:pt>
                <c:pt idx="17">
                  <c:v>0.17627376008435966</c:v>
                </c:pt>
                <c:pt idx="18">
                  <c:v>0.19664446852846765</c:v>
                </c:pt>
                <c:pt idx="19">
                  <c:v>0.21874413410668198</c:v>
                </c:pt>
                <c:pt idx="20">
                  <c:v>0.24257749540101745</c:v>
                </c:pt>
                <c:pt idx="21">
                  <c:v>0.2681164530503149</c:v>
                </c:pt>
                <c:pt idx="22">
                  <c:v>0.29529591954580303</c:v>
                </c:pt>
                <c:pt idx="23">
                  <c:v>0.32401085497901649</c:v>
                </c:pt>
                <c:pt idx="24">
                  <c:v>0.35411494287182194</c:v>
                </c:pt>
                <c:pt idx="25">
                  <c:v>0.38542129305981571</c:v>
                </c:pt>
                <c:pt idx="26">
                  <c:v>0.41770542575086439</c:v>
                </c:pt>
                <c:pt idx="27">
                  <c:v>0.45071059863449897</c:v>
                </c:pt>
                <c:pt idx="28">
                  <c:v>0.48415530703564863</c:v>
                </c:pt>
                <c:pt idx="29">
                  <c:v>0.51774254727772817</c:v>
                </c:pt>
                <c:pt idx="30">
                  <c:v>0.55117022397470683</c:v>
                </c:pt>
                <c:pt idx="31">
                  <c:v>0.58414193972635053</c:v>
                </c:pt>
                <c:pt idx="32">
                  <c:v>0.61637735709278452</c:v>
                </c:pt>
                <c:pt idx="33">
                  <c:v>0.64762137704771738</c:v>
                </c:pt>
                <c:pt idx="34">
                  <c:v>0.67765152499543546</c:v>
                </c:pt>
                <c:pt idx="35">
                  <c:v>0.70628314763804423</c:v>
                </c:pt>
                <c:pt idx="36">
                  <c:v>0.73337226435202485</c:v>
                </c:pt>
                <c:pt idx="37">
                  <c:v>0.75881614712466439</c:v>
                </c:pt>
                <c:pt idx="38">
                  <c:v>0.78255189238874912</c:v>
                </c:pt>
                <c:pt idx="39">
                  <c:v>0.80455337727356224</c:v>
                </c:pt>
                <c:pt idx="40">
                  <c:v>0.8248270563011989</c:v>
                </c:pt>
                <c:pt idx="41">
                  <c:v>0.84340705833182861</c:v>
                </c:pt>
                <c:pt idx="42">
                  <c:v>0.86035000110440163</c:v>
                </c:pt>
                <c:pt idx="43">
                  <c:v>0.87572986870770142</c:v>
                </c:pt>
                <c:pt idx="44">
                  <c:v>0.88963321188391564</c:v>
                </c:pt>
                <c:pt idx="45">
                  <c:v>0.90215484537157076</c:v>
                </c:pt>
                <c:pt idx="46">
                  <c:v>0.91339413964998473</c:v>
                </c:pt>
                <c:pt idx="47">
                  <c:v>0.92345194153621057</c:v>
                </c:pt>
                <c:pt idx="48">
                  <c:v>0.93242811084765898</c:v>
                </c:pt>
                <c:pt idx="49">
                  <c:v>0.94041962814310831</c:v>
                </c:pt>
                <c:pt idx="50">
                  <c:v>0.94751920933957168</c:v>
                </c:pt>
                <c:pt idx="51">
                  <c:v>0.95381435409447402</c:v>
                </c:pt>
                <c:pt idx="52">
                  <c:v>0.95938675349847591</c:v>
                </c:pt>
                <c:pt idx="53">
                  <c:v>0.96431198637627791</c:v>
                </c:pt>
                <c:pt idx="54">
                  <c:v>0.96865944031266815</c:v>
                </c:pt>
                <c:pt idx="55">
                  <c:v>0.97249240186120811</c:v>
                </c:pt>
                <c:pt idx="56">
                  <c:v>0.97586826915247726</c:v>
                </c:pt>
                <c:pt idx="57">
                  <c:v>0.97883884857284209</c:v>
                </c:pt>
                <c:pt idx="58">
                  <c:v>0.98145070490227171</c:v>
                </c:pt>
                <c:pt idx="59">
                  <c:v>0.98374554106506851</c:v>
                </c:pt>
                <c:pt idx="60">
                  <c:v>0.98576058939294531</c:v>
                </c:pt>
                <c:pt idx="61">
                  <c:v>0.98752900105304608</c:v>
                </c:pt>
                <c:pt idx="62">
                  <c:v>0.98908022413688401</c:v>
                </c:pt>
                <c:pt idx="63">
                  <c:v>0.99044036394957546</c:v>
                </c:pt>
                <c:pt idx="64">
                  <c:v>0.99163252140057034</c:v>
                </c:pt>
                <c:pt idx="65">
                  <c:v>0.99267710719257929</c:v>
                </c:pt>
                <c:pt idx="66">
                  <c:v>0.99359213084018816</c:v>
                </c:pt>
                <c:pt idx="67">
                  <c:v>0.99439346451652955</c:v>
                </c:pt>
                <c:pt idx="68">
                  <c:v>0.9950950824043816</c:v>
                </c:pt>
                <c:pt idx="69">
                  <c:v>0.99570927668297149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18-4B07-94BB-2C1B1114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019472"/>
        <c:axId val="852015728"/>
      </c:scatterChart>
      <c:valAx>
        <c:axId val="85201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Usia (tahun)</a:t>
                </a:r>
              </a:p>
            </c:rich>
          </c:tx>
          <c:layout>
            <c:manualLayout>
              <c:xMode val="edge"/>
              <c:yMode val="edge"/>
              <c:x val="0.46952212524236608"/>
              <c:y val="0.912527517829904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015728"/>
        <c:crosses val="autoZero"/>
        <c:crossBetween val="midCat"/>
      </c:valAx>
      <c:valAx>
        <c:axId val="85201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Menggunakan asuransi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01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436130644097284"/>
          <c:y val="0.50716508246804204"/>
          <c:w val="0.21707841332667641"/>
          <c:h val="0.180255756368676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good1!$A$3:$A$12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good1!$B$3:$B$12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DB-4414-8E71-3E618E55B3F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good1!$A$3:$A$12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good1!$H$3:$H$12</c:f>
              <c:numCache>
                <c:formatCode>General</c:formatCode>
                <c:ptCount val="10"/>
                <c:pt idx="0">
                  <c:v>0.3702447636168672</c:v>
                </c:pt>
                <c:pt idx="1">
                  <c:v>0.49593679694612347</c:v>
                </c:pt>
                <c:pt idx="2">
                  <c:v>0.62214451093849521</c:v>
                </c:pt>
                <c:pt idx="3">
                  <c:v>0.73371906850709123</c:v>
                </c:pt>
                <c:pt idx="4">
                  <c:v>0.82178499456827514</c:v>
                </c:pt>
                <c:pt idx="5">
                  <c:v>0.88527921064827431</c:v>
                </c:pt>
                <c:pt idx="6">
                  <c:v>0.92813018025580452</c:v>
                </c:pt>
                <c:pt idx="7">
                  <c:v>0.95577487489766721</c:v>
                </c:pt>
                <c:pt idx="8">
                  <c:v>0.97309430643625683</c:v>
                </c:pt>
                <c:pt idx="9">
                  <c:v>0.98374644976607972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DB-4414-8E71-3E618E55B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76304"/>
        <c:axId val="163477136"/>
      </c:scatterChart>
      <c:valAx>
        <c:axId val="16347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77136"/>
        <c:crosses val="autoZero"/>
        <c:crossBetween val="midCat"/>
      </c:valAx>
      <c:valAx>
        <c:axId val="16347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76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x</a:t>
            </a:r>
            <a:r>
              <a:rPr lang="en-ID" baseline="0"/>
              <a:t> vs y</a:t>
            </a:r>
            <a:endParaRPr lang="en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good2!$A$4:$A$73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xVal>
          <c:yVal>
            <c:numRef>
              <c:f>good2!$B$4:$B$73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AD-4C71-9F35-F38BB8F6977C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good2!$A$4:$A$73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xVal>
          <c:yVal>
            <c:numRef>
              <c:f>good2!$C$4:$C$73</c:f>
              <c:numCache>
                <c:formatCode>General</c:formatCode>
                <c:ptCount val="70"/>
                <c:pt idx="0">
                  <c:v>2.0520438126928706E-2</c:v>
                </c:pt>
                <c:pt idx="1">
                  <c:v>2.3403225364975428E-2</c:v>
                </c:pt>
                <c:pt idx="2">
                  <c:v>2.667996589920324E-2</c:v>
                </c:pt>
                <c:pt idx="3">
                  <c:v>3.0401208736184279E-2</c:v>
                </c:pt>
                <c:pt idx="4">
                  <c:v>3.4623016629058048E-2</c:v>
                </c:pt>
                <c:pt idx="5">
                  <c:v>3.9407277721015807E-2</c:v>
                </c:pt>
                <c:pt idx="6">
                  <c:v>4.4821940928127559E-2</c:v>
                </c:pt>
                <c:pt idx="7">
                  <c:v>5.0941138612380643E-2</c:v>
                </c:pt>
                <c:pt idx="8">
                  <c:v>5.7845151784364085E-2</c:v>
                </c:pt>
                <c:pt idx="9">
                  <c:v>6.562016433415982E-2</c:v>
                </c:pt>
                <c:pt idx="10">
                  <c:v>7.4357744267467232E-2</c:v>
                </c:pt>
                <c:pt idx="11">
                  <c:v>8.4153982627715881E-2</c:v>
                </c:pt>
                <c:pt idx="12">
                  <c:v>9.5108216152302708E-2</c:v>
                </c:pt>
                <c:pt idx="13">
                  <c:v>0.10732125965825201</c:v>
                </c:pt>
                <c:pt idx="14">
                  <c:v>0.12089308105393162</c:v>
                </c:pt>
                <c:pt idx="15">
                  <c:v>0.13591986843104206</c:v>
                </c:pt>
                <c:pt idx="16">
                  <c:v>0.15249046763982599</c:v>
                </c:pt>
                <c:pt idx="17">
                  <c:v>0.17068221235125103</c:v>
                </c:pt>
                <c:pt idx="18">
                  <c:v>0.19055622791116436</c:v>
                </c:pt>
                <c:pt idx="19">
                  <c:v>0.21215236419839478</c:v>
                </c:pt>
                <c:pt idx="20">
                  <c:v>0.2354839969872303</c:v>
                </c:pt>
                <c:pt idx="21">
                  <c:v>0.26053302384610832</c:v>
                </c:pt>
                <c:pt idx="22">
                  <c:v>0.28724545711553107</c:v>
                </c:pt>
                <c:pt idx="23">
                  <c:v>0.31552806739536643</c:v>
                </c:pt>
                <c:pt idx="24">
                  <c:v>0.34524653939368072</c:v>
                </c:pt>
                <c:pt idx="25">
                  <c:v>0.37622555331635893</c:v>
                </c:pt>
                <c:pt idx="26">
                  <c:v>0.40825109111578611</c:v>
                </c:pt>
                <c:pt idx="27">
                  <c:v>0.44107509047133103</c:v>
                </c:pt>
                <c:pt idx="28">
                  <c:v>0.47442234618994727</c:v>
                </c:pt>
                <c:pt idx="29">
                  <c:v>0.50799931740323112</c:v>
                </c:pt>
                <c:pt idx="30">
                  <c:v>0.54150427664461487</c:v>
                </c:pt>
                <c:pt idx="31">
                  <c:v>0.57463807180449722</c:v>
                </c:pt>
                <c:pt idx="32">
                  <c:v>0.60711469438200338</c:v>
                </c:pt>
                <c:pt idx="33">
                  <c:v>0.63867087211427853</c:v>
                </c:pt>
                <c:pt idx="34">
                  <c:v>0.66907402625126744</c:v>
                </c:pt>
                <c:pt idx="35">
                  <c:v>0.69812813054200906</c:v>
                </c:pt>
                <c:pt idx="36">
                  <c:v>0.72567724525071042</c:v>
                </c:pt>
                <c:pt idx="37">
                  <c:v>0.7516067364529585</c:v>
                </c:pt>
                <c:pt idx="38">
                  <c:v>0.77584239462957405</c:v>
                </c:pt>
                <c:pt idx="39">
                  <c:v>0.79834781435279378</c:v>
                </c:pt>
                <c:pt idx="40">
                  <c:v>0.81912047926097042</c:v>
                </c:pt>
                <c:pt idx="41">
                  <c:v>0.83818701648677241</c:v>
                </c:pt>
                <c:pt idx="42">
                  <c:v>0.85559805400541777</c:v>
                </c:pt>
                <c:pt idx="43">
                  <c:v>0.87142304919001745</c:v>
                </c:pt>
                <c:pt idx="44">
                  <c:v>0.88574537380452845</c:v>
                </c:pt>
                <c:pt idx="45">
                  <c:v>0.89865785392038244</c:v>
                </c:pt>
                <c:pt idx="46">
                  <c:v>0.91025888313676984</c:v>
                </c:pt>
                <c:pt idx="47">
                  <c:v>0.92064916022016841</c:v>
                </c:pt>
                <c:pt idx="48">
                  <c:v>0.92992905047220686</c:v>
                </c:pt>
                <c:pt idx="49">
                  <c:v>0.93819653373641143</c:v>
                </c:pt>
                <c:pt idx="50">
                  <c:v>0.94554567923185739</c:v>
                </c:pt>
                <c:pt idx="51">
                  <c:v>0.95206557579065088</c:v>
                </c:pt>
                <c:pt idx="52">
                  <c:v>0.95783964280795031</c:v>
                </c:pt>
                <c:pt idx="53">
                  <c:v>0.96294524971645101</c:v>
                </c:pt>
                <c:pt idx="54">
                  <c:v>0.96745357790742947</c:v>
                </c:pt>
                <c:pt idx="55">
                  <c:v>0.97142966705148848</c:v>
                </c:pt>
                <c:pt idx="56">
                  <c:v>0.97493259649973618</c:v>
                </c:pt>
                <c:pt idx="57">
                  <c:v>0.97801576104465515</c:v>
                </c:pt>
                <c:pt idx="58">
                  <c:v>0.98072720828156534</c:v>
                </c:pt>
                <c:pt idx="59">
                  <c:v>0.9831100118656243</c:v>
                </c:pt>
                <c:pt idx="60">
                  <c:v>0.98520266100131415</c:v>
                </c:pt>
                <c:pt idx="61">
                  <c:v>0.98703945153582107</c:v>
                </c:pt>
                <c:pt idx="62">
                  <c:v>0.98865086812455372</c:v>
                </c:pt>
                <c:pt idx="63">
                  <c:v>0.99006395020051008</c:v>
                </c:pt>
                <c:pt idx="64">
                  <c:v>0.9913026370266288</c:v>
                </c:pt>
                <c:pt idx="65">
                  <c:v>0.99238808905870657</c:v>
                </c:pt>
                <c:pt idx="66">
                  <c:v>0.99333898430478995</c:v>
                </c:pt>
                <c:pt idx="67">
                  <c:v>0.99417178943183226</c:v>
                </c:pt>
                <c:pt idx="68">
                  <c:v>0.99490100612489363</c:v>
                </c:pt>
                <c:pt idx="69">
                  <c:v>0.99553939371777378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AD-4C71-9F35-F38BB8F69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53632"/>
        <c:axId val="158854048"/>
      </c:scatterChart>
      <c:valAx>
        <c:axId val="15885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54048"/>
        <c:crosses val="autoZero"/>
        <c:crossBetween val="midCat"/>
      </c:valAx>
      <c:valAx>
        <c:axId val="15885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5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422031</xdr:colOff>
      <xdr:row>13</xdr:row>
      <xdr:rowOff>111368</xdr:rowOff>
    </xdr:from>
    <xdr:to>
      <xdr:col>8</xdr:col>
      <xdr:colOff>222739</xdr:colOff>
      <xdr:row>25</xdr:row>
      <xdr:rowOff>108437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732693</xdr:colOff>
      <xdr:row>17</xdr:row>
      <xdr:rowOff>102577</xdr:rowOff>
    </xdr:from>
    <xdr:to>
      <xdr:col>12</xdr:col>
      <xdr:colOff>54831</xdr:colOff>
      <xdr:row>30</xdr:row>
      <xdr:rowOff>133375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468630</xdr:colOff>
      <xdr:row>7</xdr:row>
      <xdr:rowOff>80010</xdr:rowOff>
    </xdr:from>
    <xdr:to>
      <xdr:col>12</xdr:col>
      <xdr:colOff>579120</xdr:colOff>
      <xdr:row>27</xdr:row>
      <xdr:rowOff>60960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256572</xdr:colOff>
      <xdr:row>2</xdr:row>
      <xdr:rowOff>18170</xdr:rowOff>
    </xdr:from>
    <xdr:to>
      <xdr:col>16</xdr:col>
      <xdr:colOff>376517</xdr:colOff>
      <xdr:row>6</xdr:row>
      <xdr:rowOff>62753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2463" r="44638" b="67691"/>
        <a:stretch/>
      </xdr:blipFill>
      <xdr:spPr>
        <a:xfrm>
          <a:off x="7251732" y="383930"/>
          <a:ext cx="3777545" cy="77610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395289</xdr:colOff>
      <xdr:row>12</xdr:row>
      <xdr:rowOff>95250</xdr:rowOff>
    </xdr:from>
    <xdr:to>
      <xdr:col>7</xdr:col>
      <xdr:colOff>395287</xdr:colOff>
      <xdr:row>23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294290</xdr:colOff>
      <xdr:row>1</xdr:row>
      <xdr:rowOff>13137</xdr:rowOff>
    </xdr:from>
    <xdr:to>
      <xdr:col>10</xdr:col>
      <xdr:colOff>289035</xdr:colOff>
      <xdr:row>15</xdr:row>
      <xdr:rowOff>181302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zzz%20coding/jcds19/ML/3_logisticRegression/0_logisticRegres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1</v>
          </cell>
          <cell r="B2">
            <v>0</v>
          </cell>
          <cell r="C2">
            <v>-3.9839034205231411E-2</v>
          </cell>
          <cell r="D2">
            <v>2.1319147154754289E-2</v>
          </cell>
        </row>
        <row r="3">
          <cell r="A3">
            <v>2</v>
          </cell>
          <cell r="B3">
            <v>0</v>
          </cell>
          <cell r="C3">
            <v>-2.2535211267605652E-2</v>
          </cell>
          <cell r="D3">
            <v>2.4311354978502453E-2</v>
          </cell>
        </row>
        <row r="4">
          <cell r="A4">
            <v>3</v>
          </cell>
          <cell r="B4">
            <v>0</v>
          </cell>
          <cell r="C4">
            <v>-5.2313883299798941E-3</v>
          </cell>
          <cell r="D4">
            <v>2.7711636917552272E-2</v>
          </cell>
        </row>
        <row r="5">
          <cell r="A5">
            <v>4</v>
          </cell>
          <cell r="B5">
            <v>0</v>
          </cell>
          <cell r="C5">
            <v>1.2072434607645857E-2</v>
          </cell>
          <cell r="D5">
            <v>3.1572106599777154E-2</v>
          </cell>
        </row>
        <row r="6">
          <cell r="A6">
            <v>5</v>
          </cell>
          <cell r="B6">
            <v>0</v>
          </cell>
          <cell r="C6">
            <v>2.9376257545271608E-2</v>
          </cell>
          <cell r="D6">
            <v>3.5950487854562355E-2</v>
          </cell>
        </row>
        <row r="7">
          <cell r="A7">
            <v>6</v>
          </cell>
          <cell r="B7">
            <v>0</v>
          </cell>
          <cell r="C7">
            <v>4.6680080482897374E-2</v>
          </cell>
          <cell r="D7">
            <v>4.0910407522546564E-2</v>
          </cell>
        </row>
        <row r="8">
          <cell r="A8">
            <v>7</v>
          </cell>
          <cell r="B8">
            <v>0</v>
          </cell>
          <cell r="C8">
            <v>6.3983903420523125E-2</v>
          </cell>
          <cell r="D8">
            <v>4.6521602241530909E-2</v>
          </cell>
        </row>
        <row r="9">
          <cell r="A9">
            <v>8</v>
          </cell>
          <cell r="B9">
            <v>0</v>
          </cell>
          <cell r="C9">
            <v>8.1287726358148876E-2</v>
          </cell>
          <cell r="D9">
            <v>5.2860000418182292E-2</v>
          </cell>
        </row>
        <row r="10">
          <cell r="A10">
            <v>9</v>
          </cell>
          <cell r="B10">
            <v>0</v>
          </cell>
          <cell r="C10">
            <v>9.8591549295774628E-2</v>
          </cell>
          <cell r="D10">
            <v>6.0007632109952844E-2</v>
          </cell>
        </row>
        <row r="11">
          <cell r="A11">
            <v>10</v>
          </cell>
          <cell r="B11">
            <v>0</v>
          </cell>
          <cell r="C11">
            <v>0.11589537223340038</v>
          </cell>
          <cell r="D11">
            <v>6.8052310783343201E-2</v>
          </cell>
        </row>
        <row r="12">
          <cell r="A12">
            <v>11</v>
          </cell>
          <cell r="B12">
            <v>0</v>
          </cell>
          <cell r="C12">
            <v>0.13319919517102613</v>
          </cell>
          <cell r="D12">
            <v>7.7087022627170557E-2</v>
          </cell>
        </row>
        <row r="13">
          <cell r="A13">
            <v>12</v>
          </cell>
          <cell r="B13">
            <v>0</v>
          </cell>
          <cell r="C13">
            <v>0.15050301810865191</v>
          </cell>
          <cell r="D13">
            <v>8.7208952407326429E-2</v>
          </cell>
        </row>
        <row r="14">
          <cell r="A14">
            <v>13</v>
          </cell>
          <cell r="B14">
            <v>0</v>
          </cell>
          <cell r="C14">
            <v>0.16780684104627766</v>
          </cell>
          <cell r="D14">
            <v>9.8518071327078433E-2</v>
          </cell>
        </row>
        <row r="15">
          <cell r="A15">
            <v>14</v>
          </cell>
          <cell r="B15">
            <v>0</v>
          </cell>
          <cell r="C15">
            <v>0.18511066398390341</v>
          </cell>
          <cell r="D15">
            <v>0.11111521405935318</v>
          </cell>
        </row>
        <row r="16">
          <cell r="A16">
            <v>15</v>
          </cell>
          <cell r="B16">
            <v>1</v>
          </cell>
          <cell r="C16">
            <v>0.20241448692152914</v>
          </cell>
          <cell r="D16">
            <v>0.12509958153381531</v>
          </cell>
        </row>
        <row r="17">
          <cell r="A17">
            <v>16</v>
          </cell>
          <cell r="B17">
            <v>0</v>
          </cell>
          <cell r="C17">
            <v>0.21971830985915491</v>
          </cell>
          <cell r="D17">
            <v>0.14056562594251129</v>
          </cell>
        </row>
        <row r="18">
          <cell r="A18">
            <v>17</v>
          </cell>
          <cell r="B18">
            <v>0</v>
          </cell>
          <cell r="C18">
            <v>0.23702213279678069</v>
          </cell>
          <cell r="D18">
            <v>0.15759930743320305</v>
          </cell>
        </row>
        <row r="19">
          <cell r="A19">
            <v>18</v>
          </cell>
          <cell r="B19">
            <v>0</v>
          </cell>
          <cell r="C19">
            <v>0.25432595573440642</v>
          </cell>
          <cell r="D19">
            <v>0.17627376008435966</v>
          </cell>
        </row>
        <row r="20">
          <cell r="A20">
            <v>19</v>
          </cell>
          <cell r="B20">
            <v>0</v>
          </cell>
          <cell r="C20">
            <v>0.2716297786720322</v>
          </cell>
          <cell r="D20">
            <v>0.19664446852846765</v>
          </cell>
        </row>
        <row r="21">
          <cell r="A21">
            <v>20</v>
          </cell>
          <cell r="B21">
            <v>0</v>
          </cell>
          <cell r="C21">
            <v>0.28893360160965792</v>
          </cell>
          <cell r="D21">
            <v>0.21874413410668198</v>
          </cell>
        </row>
        <row r="22">
          <cell r="A22">
            <v>21</v>
          </cell>
          <cell r="B22">
            <v>0</v>
          </cell>
          <cell r="C22">
            <v>0.3062374245472837</v>
          </cell>
          <cell r="D22">
            <v>0.24257749540101745</v>
          </cell>
        </row>
        <row r="23">
          <cell r="A23">
            <v>22</v>
          </cell>
          <cell r="B23">
            <v>0</v>
          </cell>
          <cell r="C23">
            <v>0.32354124748490942</v>
          </cell>
          <cell r="D23">
            <v>0.2681164530503149</v>
          </cell>
        </row>
        <row r="24">
          <cell r="A24">
            <v>23</v>
          </cell>
          <cell r="B24">
            <v>0</v>
          </cell>
          <cell r="C24">
            <v>0.3408450704225352</v>
          </cell>
          <cell r="D24">
            <v>0.29529591954580303</v>
          </cell>
        </row>
        <row r="25">
          <cell r="A25">
            <v>24</v>
          </cell>
          <cell r="B25">
            <v>0</v>
          </cell>
          <cell r="C25">
            <v>0.35814889336016098</v>
          </cell>
          <cell r="D25">
            <v>0.32401085497901649</v>
          </cell>
        </row>
        <row r="26">
          <cell r="A26">
            <v>25</v>
          </cell>
          <cell r="B26">
            <v>0</v>
          </cell>
          <cell r="C26">
            <v>0.3754527162977867</v>
          </cell>
          <cell r="D26">
            <v>0.35411494287182194</v>
          </cell>
        </row>
        <row r="27">
          <cell r="A27">
            <v>26</v>
          </cell>
          <cell r="B27">
            <v>0</v>
          </cell>
          <cell r="C27">
            <v>0.39275653923541248</v>
          </cell>
          <cell r="D27">
            <v>0.38542129305981571</v>
          </cell>
        </row>
        <row r="28">
          <cell r="A28">
            <v>27</v>
          </cell>
          <cell r="B28">
            <v>1</v>
          </cell>
          <cell r="C28">
            <v>0.41006036217303821</v>
          </cell>
          <cell r="D28">
            <v>0.41770542575086439</v>
          </cell>
        </row>
        <row r="29">
          <cell r="A29">
            <v>28</v>
          </cell>
          <cell r="B29">
            <v>1</v>
          </cell>
          <cell r="C29">
            <v>0.42736418511066399</v>
          </cell>
          <cell r="D29">
            <v>0.45071059863449897</v>
          </cell>
        </row>
        <row r="30">
          <cell r="A30">
            <v>29</v>
          </cell>
          <cell r="B30">
            <v>0</v>
          </cell>
          <cell r="C30">
            <v>0.44466800804828976</v>
          </cell>
          <cell r="D30">
            <v>0.48415530703564863</v>
          </cell>
        </row>
        <row r="31">
          <cell r="A31">
            <v>30</v>
          </cell>
          <cell r="B31">
            <v>0</v>
          </cell>
          <cell r="C31">
            <v>0.46197183098591543</v>
          </cell>
          <cell r="D31">
            <v>0.51774254727772817</v>
          </cell>
        </row>
        <row r="32">
          <cell r="A32">
            <v>31</v>
          </cell>
          <cell r="B32">
            <v>1</v>
          </cell>
          <cell r="C32">
            <v>0.47927565392354121</v>
          </cell>
          <cell r="D32">
            <v>0.55117022397470683</v>
          </cell>
        </row>
        <row r="33">
          <cell r="A33">
            <v>32</v>
          </cell>
          <cell r="B33">
            <v>1</v>
          </cell>
          <cell r="C33">
            <v>0.49657947686116699</v>
          </cell>
          <cell r="D33">
            <v>0.58414193972635053</v>
          </cell>
        </row>
        <row r="34">
          <cell r="A34">
            <v>33</v>
          </cell>
          <cell r="B34">
            <v>1</v>
          </cell>
          <cell r="C34">
            <v>0.51388329979879277</v>
          </cell>
          <cell r="D34">
            <v>0.61637735709278452</v>
          </cell>
        </row>
        <row r="35">
          <cell r="A35">
            <v>34</v>
          </cell>
          <cell r="B35">
            <v>1</v>
          </cell>
          <cell r="C35">
            <v>0.53118712273641855</v>
          </cell>
          <cell r="D35">
            <v>0.64762137704771738</v>
          </cell>
        </row>
        <row r="36">
          <cell r="A36">
            <v>35</v>
          </cell>
          <cell r="B36">
            <v>1</v>
          </cell>
          <cell r="C36">
            <v>0.54849094567404422</v>
          </cell>
          <cell r="D36">
            <v>0.67765152499543546</v>
          </cell>
        </row>
        <row r="37">
          <cell r="A37">
            <v>36</v>
          </cell>
          <cell r="B37">
            <v>1</v>
          </cell>
          <cell r="C37">
            <v>0.56579476861167</v>
          </cell>
          <cell r="D37">
            <v>0.70628314763804423</v>
          </cell>
        </row>
        <row r="38">
          <cell r="A38">
            <v>37</v>
          </cell>
          <cell r="B38">
            <v>1</v>
          </cell>
          <cell r="C38">
            <v>0.58309859154929577</v>
          </cell>
          <cell r="D38">
            <v>0.73337226435202485</v>
          </cell>
        </row>
        <row r="39">
          <cell r="A39">
            <v>38</v>
          </cell>
          <cell r="B39">
            <v>1</v>
          </cell>
          <cell r="C39">
            <v>0.60040241448692155</v>
          </cell>
          <cell r="D39">
            <v>0.75881614712466439</v>
          </cell>
        </row>
        <row r="40">
          <cell r="A40">
            <v>39</v>
          </cell>
          <cell r="B40">
            <v>1</v>
          </cell>
          <cell r="C40">
            <v>0.61770623742454722</v>
          </cell>
          <cell r="D40">
            <v>0.78255189238874912</v>
          </cell>
        </row>
        <row r="41">
          <cell r="A41">
            <v>40</v>
          </cell>
          <cell r="B41">
            <v>1</v>
          </cell>
          <cell r="C41">
            <v>0.635010060362173</v>
          </cell>
          <cell r="D41">
            <v>0.80455337727356224</v>
          </cell>
        </row>
        <row r="42">
          <cell r="A42">
            <v>41</v>
          </cell>
          <cell r="B42">
            <v>1</v>
          </cell>
          <cell r="C42">
            <v>0.65231388329979878</v>
          </cell>
          <cell r="D42">
            <v>0.8248270563011989</v>
          </cell>
        </row>
        <row r="43">
          <cell r="A43">
            <v>42</v>
          </cell>
          <cell r="B43">
            <v>1</v>
          </cell>
          <cell r="C43">
            <v>0.66961770623742456</v>
          </cell>
          <cell r="D43">
            <v>0.84340705833182861</v>
          </cell>
        </row>
        <row r="44">
          <cell r="A44">
            <v>43</v>
          </cell>
          <cell r="B44">
            <v>0</v>
          </cell>
          <cell r="C44">
            <v>0.68692152917505034</v>
          </cell>
          <cell r="D44">
            <v>0.86035000110440163</v>
          </cell>
        </row>
        <row r="45">
          <cell r="A45">
            <v>44</v>
          </cell>
          <cell r="B45">
            <v>1</v>
          </cell>
          <cell r="C45">
            <v>0.70422535211267601</v>
          </cell>
          <cell r="D45">
            <v>0.87572986870770142</v>
          </cell>
        </row>
        <row r="46">
          <cell r="A46">
            <v>45</v>
          </cell>
          <cell r="B46">
            <v>1</v>
          </cell>
          <cell r="C46">
            <v>0.72152917505030179</v>
          </cell>
          <cell r="D46">
            <v>0.88963321188391564</v>
          </cell>
        </row>
        <row r="47">
          <cell r="A47">
            <v>46</v>
          </cell>
          <cell r="B47">
            <v>1</v>
          </cell>
          <cell r="C47">
            <v>0.73883299798792756</v>
          </cell>
          <cell r="D47">
            <v>0.90215484537157076</v>
          </cell>
        </row>
        <row r="48">
          <cell r="A48">
            <v>47</v>
          </cell>
          <cell r="B48">
            <v>1</v>
          </cell>
          <cell r="C48">
            <v>0.75613682092555334</v>
          </cell>
          <cell r="D48">
            <v>0.91339413964998473</v>
          </cell>
        </row>
        <row r="49">
          <cell r="A49">
            <v>48</v>
          </cell>
          <cell r="B49">
            <v>1</v>
          </cell>
          <cell r="C49">
            <v>0.77344064386317912</v>
          </cell>
          <cell r="D49">
            <v>0.92345194153621057</v>
          </cell>
        </row>
        <row r="50">
          <cell r="A50">
            <v>49</v>
          </cell>
          <cell r="B50">
            <v>1</v>
          </cell>
          <cell r="C50">
            <v>0.79074446680080479</v>
          </cell>
          <cell r="D50">
            <v>0.93242811084765898</v>
          </cell>
        </row>
        <row r="51">
          <cell r="A51">
            <v>50</v>
          </cell>
          <cell r="B51">
            <v>0</v>
          </cell>
          <cell r="C51">
            <v>0.80804828973843057</v>
          </cell>
          <cell r="D51">
            <v>0.94041962814310831</v>
          </cell>
        </row>
        <row r="52">
          <cell r="A52">
            <v>51</v>
          </cell>
          <cell r="B52">
            <v>1</v>
          </cell>
          <cell r="C52">
            <v>0.82535211267605635</v>
          </cell>
          <cell r="D52">
            <v>0.94751920933957168</v>
          </cell>
        </row>
        <row r="53">
          <cell r="A53">
            <v>52</v>
          </cell>
          <cell r="B53">
            <v>1</v>
          </cell>
          <cell r="C53">
            <v>0.84265593561368213</v>
          </cell>
          <cell r="D53">
            <v>0.95381435409447402</v>
          </cell>
        </row>
        <row r="54">
          <cell r="A54">
            <v>53</v>
          </cell>
          <cell r="B54">
            <v>1</v>
          </cell>
          <cell r="C54">
            <v>0.8599597585513078</v>
          </cell>
          <cell r="D54">
            <v>0.95938675349847591</v>
          </cell>
        </row>
        <row r="55">
          <cell r="A55">
            <v>54</v>
          </cell>
          <cell r="B55">
            <v>1</v>
          </cell>
          <cell r="C55">
            <v>0.87726358148893357</v>
          </cell>
          <cell r="D55">
            <v>0.96431198637627791</v>
          </cell>
        </row>
        <row r="56">
          <cell r="A56">
            <v>55</v>
          </cell>
          <cell r="B56">
            <v>1</v>
          </cell>
          <cell r="C56">
            <v>0.89456740442655935</v>
          </cell>
          <cell r="D56">
            <v>0.96865944031266815</v>
          </cell>
        </row>
        <row r="57">
          <cell r="A57">
            <v>56</v>
          </cell>
          <cell r="B57">
            <v>1</v>
          </cell>
          <cell r="C57">
            <v>0.91187122736418513</v>
          </cell>
          <cell r="D57">
            <v>0.97249240186120811</v>
          </cell>
        </row>
        <row r="58">
          <cell r="A58">
            <v>57</v>
          </cell>
          <cell r="B58">
            <v>1</v>
          </cell>
          <cell r="C58">
            <v>0.92917505030181091</v>
          </cell>
          <cell r="D58">
            <v>0.97586826915247726</v>
          </cell>
        </row>
        <row r="59">
          <cell r="A59">
            <v>58</v>
          </cell>
          <cell r="B59">
            <v>0</v>
          </cell>
          <cell r="C59">
            <v>0.94647887323943669</v>
          </cell>
          <cell r="D59">
            <v>0.97883884857284209</v>
          </cell>
        </row>
        <row r="60">
          <cell r="A60">
            <v>59</v>
          </cell>
          <cell r="B60">
            <v>1</v>
          </cell>
          <cell r="C60">
            <v>0.96378269617706236</v>
          </cell>
          <cell r="D60">
            <v>0.98145070490227171</v>
          </cell>
        </row>
        <row r="61">
          <cell r="A61">
            <v>60</v>
          </cell>
          <cell r="B61">
            <v>0</v>
          </cell>
          <cell r="C61">
            <v>0.98108651911468803</v>
          </cell>
          <cell r="D61">
            <v>0.98374554106506851</v>
          </cell>
        </row>
        <row r="62">
          <cell r="A62">
            <v>61</v>
          </cell>
          <cell r="B62">
            <v>1</v>
          </cell>
          <cell r="C62">
            <v>0.99839034205231392</v>
          </cell>
          <cell r="D62">
            <v>0.98576058939294531</v>
          </cell>
        </row>
        <row r="63">
          <cell r="A63">
            <v>62</v>
          </cell>
          <cell r="B63">
            <v>1</v>
          </cell>
          <cell r="C63">
            <v>1.0156941649899396</v>
          </cell>
          <cell r="D63">
            <v>0.98752900105304608</v>
          </cell>
        </row>
        <row r="64">
          <cell r="A64">
            <v>63</v>
          </cell>
          <cell r="B64">
            <v>1</v>
          </cell>
          <cell r="C64">
            <v>1.0329979879275655</v>
          </cell>
          <cell r="D64">
            <v>0.98908022413688401</v>
          </cell>
        </row>
        <row r="65">
          <cell r="A65">
            <v>64</v>
          </cell>
          <cell r="B65">
            <v>1</v>
          </cell>
          <cell r="C65">
            <v>1.0503018108651911</v>
          </cell>
          <cell r="D65">
            <v>0.99044036394957546</v>
          </cell>
        </row>
        <row r="66">
          <cell r="A66">
            <v>65</v>
          </cell>
          <cell r="B66">
            <v>1</v>
          </cell>
          <cell r="C66">
            <v>1.0676056338028168</v>
          </cell>
          <cell r="D66">
            <v>0.99163252140057034</v>
          </cell>
        </row>
        <row r="67">
          <cell r="A67">
            <v>66</v>
          </cell>
          <cell r="B67">
            <v>1</v>
          </cell>
          <cell r="C67">
            <v>1.0849094567404427</v>
          </cell>
          <cell r="D67">
            <v>0.99267710719257929</v>
          </cell>
        </row>
        <row r="68">
          <cell r="A68">
            <v>67</v>
          </cell>
          <cell r="B68">
            <v>1</v>
          </cell>
          <cell r="C68">
            <v>1.1022132796780684</v>
          </cell>
          <cell r="D68">
            <v>0.99359213084018816</v>
          </cell>
        </row>
        <row r="69">
          <cell r="A69">
            <v>68</v>
          </cell>
          <cell r="B69">
            <v>1</v>
          </cell>
          <cell r="C69">
            <v>1.1195171026156943</v>
          </cell>
          <cell r="D69">
            <v>0.99439346451652955</v>
          </cell>
        </row>
        <row r="70">
          <cell r="A70">
            <v>69</v>
          </cell>
          <cell r="B70">
            <v>1</v>
          </cell>
          <cell r="C70">
            <v>1.1368209255533199</v>
          </cell>
          <cell r="D70">
            <v>0.9950950824043816</v>
          </cell>
        </row>
        <row r="71">
          <cell r="A71">
            <v>70</v>
          </cell>
          <cell r="B71">
            <v>1</v>
          </cell>
          <cell r="C71">
            <v>1.1541247484909456</v>
          </cell>
          <cell r="D71">
            <v>0.99570927668297149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vassarstats.net/logreg1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zoomScale="130" zoomScaleNormal="130" workbookViewId="0">
      <selection activeCell="D19" sqref="D19"/>
    </sheetView>
  </sheetViews>
  <sheetFormatPr defaultRowHeight="14.4" x14ac:dyDescent="0.3"/>
  <cols>
    <col min="3" max="3" width="2.88671875" customWidth="1"/>
    <col min="4" max="4" width="11.77734375" customWidth="1"/>
    <col min="5" max="5" width="10.21875" customWidth="1"/>
    <col min="7" max="7" width="10.44140625" customWidth="1"/>
    <col min="8" max="8" width="22.88671875" customWidth="1"/>
    <col min="9" max="9" width="19.88671875" customWidth="1"/>
    <col min="10" max="10" width="14.109375" customWidth="1"/>
    <col min="11" max="11" width="12.109375" bestFit="1" customWidth="1"/>
    <col min="12" max="12" width="12.77734375" customWidth="1"/>
  </cols>
  <sheetData>
    <row r="1" spans="1:12" s="5" customFormat="1" x14ac:dyDescent="0.3">
      <c r="A1" s="9" t="s">
        <v>1</v>
      </c>
      <c r="B1" s="9" t="s">
        <v>2</v>
      </c>
      <c r="C1"/>
      <c r="E1" s="15" t="s">
        <v>2</v>
      </c>
      <c r="F1" s="15"/>
      <c r="G1" s="8" t="s">
        <v>6</v>
      </c>
      <c r="H1" s="13" t="s">
        <v>9</v>
      </c>
      <c r="I1" s="13" t="s">
        <v>10</v>
      </c>
      <c r="J1" s="8" t="s">
        <v>18</v>
      </c>
    </row>
    <row r="2" spans="1:12" s="5" customFormat="1" x14ac:dyDescent="0.3">
      <c r="A2" s="3">
        <v>28</v>
      </c>
      <c r="B2" s="3">
        <v>0</v>
      </c>
      <c r="C2"/>
      <c r="D2" s="6" t="s">
        <v>1</v>
      </c>
      <c r="E2" s="7">
        <v>0</v>
      </c>
      <c r="F2" s="7">
        <v>1</v>
      </c>
      <c r="G2" s="12" t="s">
        <v>3</v>
      </c>
      <c r="H2" s="12" t="s">
        <v>4</v>
      </c>
      <c r="I2" s="12" t="s">
        <v>5</v>
      </c>
      <c r="J2" s="12" t="s">
        <v>8</v>
      </c>
    </row>
    <row r="3" spans="1:12" x14ac:dyDescent="0.3">
      <c r="A3" s="3">
        <v>28</v>
      </c>
      <c r="B3" s="3">
        <v>0</v>
      </c>
      <c r="D3" s="4">
        <v>28</v>
      </c>
      <c r="E3" s="2">
        <v>4</v>
      </c>
      <c r="F3" s="2">
        <v>2</v>
      </c>
      <c r="G3" s="1">
        <f>E3+F3</f>
        <v>6</v>
      </c>
      <c r="H3" s="1">
        <f>F3/G3</f>
        <v>0.33333333333333331</v>
      </c>
      <c r="I3" s="1">
        <f>H3 / (1-H3)</f>
        <v>0.49999999999999989</v>
      </c>
      <c r="J3" s="1">
        <f>LN(I3)</f>
        <v>-0.69314718055994551</v>
      </c>
    </row>
    <row r="4" spans="1:12" x14ac:dyDescent="0.3">
      <c r="A4" s="3">
        <v>28</v>
      </c>
      <c r="B4" s="3">
        <v>0</v>
      </c>
      <c r="D4" s="4">
        <v>29</v>
      </c>
      <c r="E4" s="2">
        <v>3</v>
      </c>
      <c r="F4" s="2">
        <v>2</v>
      </c>
      <c r="G4" s="1">
        <f t="shared" ref="G4:G8" si="0">E4+F4</f>
        <v>5</v>
      </c>
      <c r="H4" s="1">
        <f t="shared" ref="H4:H8" si="1">F4/G4</f>
        <v>0.4</v>
      </c>
      <c r="I4" s="1">
        <f t="shared" ref="I4:I8" si="2">H4 / (1-H4)</f>
        <v>0.66666666666666674</v>
      </c>
      <c r="J4" s="1">
        <f t="shared" ref="J4:J8" si="3">LN(I4)</f>
        <v>-0.40546510810816427</v>
      </c>
    </row>
    <row r="5" spans="1:12" x14ac:dyDescent="0.3">
      <c r="A5" s="3">
        <v>28</v>
      </c>
      <c r="B5" s="3">
        <v>0</v>
      </c>
      <c r="D5" s="4">
        <v>30</v>
      </c>
      <c r="E5" s="2">
        <v>2</v>
      </c>
      <c r="F5" s="2">
        <v>7</v>
      </c>
      <c r="G5" s="1">
        <f t="shared" si="0"/>
        <v>9</v>
      </c>
      <c r="H5" s="1">
        <f t="shared" si="1"/>
        <v>0.77777777777777779</v>
      </c>
      <c r="I5" s="1">
        <f t="shared" si="2"/>
        <v>3.5000000000000004</v>
      </c>
      <c r="J5" s="1">
        <f t="shared" si="3"/>
        <v>1.2527629684953681</v>
      </c>
    </row>
    <row r="6" spans="1:12" x14ac:dyDescent="0.3">
      <c r="A6" s="3">
        <v>28</v>
      </c>
      <c r="B6" s="3">
        <v>1</v>
      </c>
      <c r="D6" s="4">
        <v>31</v>
      </c>
      <c r="E6" s="2">
        <v>2</v>
      </c>
      <c r="F6" s="2">
        <v>7</v>
      </c>
      <c r="G6" s="1">
        <f t="shared" si="0"/>
        <v>9</v>
      </c>
      <c r="H6" s="1">
        <f t="shared" si="1"/>
        <v>0.77777777777777779</v>
      </c>
      <c r="I6" s="1">
        <f t="shared" si="2"/>
        <v>3.5000000000000004</v>
      </c>
      <c r="J6" s="1">
        <f t="shared" si="3"/>
        <v>1.2527629684953681</v>
      </c>
    </row>
    <row r="7" spans="1:12" x14ac:dyDescent="0.3">
      <c r="A7" s="3">
        <v>28</v>
      </c>
      <c r="B7" s="3">
        <v>1</v>
      </c>
      <c r="D7" s="4">
        <v>32</v>
      </c>
      <c r="E7" s="2">
        <v>4</v>
      </c>
      <c r="F7" s="2">
        <v>16</v>
      </c>
      <c r="G7" s="1">
        <f t="shared" si="0"/>
        <v>20</v>
      </c>
      <c r="H7" s="1">
        <f t="shared" si="1"/>
        <v>0.8</v>
      </c>
      <c r="I7" s="1">
        <f t="shared" si="2"/>
        <v>4.0000000000000009</v>
      </c>
      <c r="J7" s="1">
        <f t="shared" si="3"/>
        <v>1.3862943611198908</v>
      </c>
    </row>
    <row r="8" spans="1:12" x14ac:dyDescent="0.3">
      <c r="A8" s="3">
        <v>29</v>
      </c>
      <c r="B8" s="3">
        <v>0</v>
      </c>
      <c r="D8" s="4">
        <v>33</v>
      </c>
      <c r="E8" s="2">
        <v>1</v>
      </c>
      <c r="F8" s="2">
        <v>14</v>
      </c>
      <c r="G8" s="1">
        <f t="shared" si="0"/>
        <v>15</v>
      </c>
      <c r="H8" s="1">
        <f t="shared" si="1"/>
        <v>0.93333333333333335</v>
      </c>
      <c r="I8" s="1">
        <f t="shared" si="2"/>
        <v>14.000000000000004</v>
      </c>
      <c r="J8" s="1">
        <f t="shared" si="3"/>
        <v>2.6390573296152589</v>
      </c>
    </row>
    <row r="9" spans="1:12" x14ac:dyDescent="0.3">
      <c r="A9" s="3">
        <v>29</v>
      </c>
      <c r="B9" s="3">
        <v>0</v>
      </c>
    </row>
    <row r="10" spans="1:12" x14ac:dyDescent="0.3">
      <c r="A10" s="3">
        <v>29</v>
      </c>
      <c r="B10" s="3">
        <v>0</v>
      </c>
      <c r="D10" s="11" t="s">
        <v>17</v>
      </c>
      <c r="G10" s="11" t="s">
        <v>11</v>
      </c>
      <c r="J10" s="11" t="s">
        <v>0</v>
      </c>
      <c r="K10" t="s">
        <v>19</v>
      </c>
      <c r="L10" t="s">
        <v>20</v>
      </c>
    </row>
    <row r="11" spans="1:12" x14ac:dyDescent="0.3">
      <c r="A11" s="3">
        <v>29</v>
      </c>
      <c r="B11" s="3">
        <v>1</v>
      </c>
      <c r="D11" s="6" t="s">
        <v>1</v>
      </c>
      <c r="E11" s="6" t="s">
        <v>8</v>
      </c>
      <c r="G11" t="s">
        <v>7</v>
      </c>
      <c r="H11">
        <f>SLOPE(E12:$E$17, $D$12:$D$17)</f>
        <v>0.6296114285714286</v>
      </c>
      <c r="J11" s="14" t="s">
        <v>14</v>
      </c>
      <c r="K11" s="14" t="s">
        <v>15</v>
      </c>
      <c r="L11" s="14" t="s">
        <v>16</v>
      </c>
    </row>
    <row r="12" spans="1:12" x14ac:dyDescent="0.3">
      <c r="A12" s="3">
        <v>29</v>
      </c>
      <c r="B12" s="3">
        <v>1</v>
      </c>
      <c r="D12" s="4">
        <v>28</v>
      </c>
      <c r="E12" s="4">
        <v>-0.69310000000000005</v>
      </c>
      <c r="G12" t="s">
        <v>12</v>
      </c>
      <c r="H12">
        <f>INTERCEPT($E$12:$E$17, $D$12:$D$17)</f>
        <v>-18.297748571428571</v>
      </c>
      <c r="J12" s="2">
        <f>($H$11 * D12) + $H$12</f>
        <v>-0.66862857142857024</v>
      </c>
      <c r="K12" s="2">
        <f>EXP(J12)</f>
        <v>0.51241083098534779</v>
      </c>
      <c r="L12" s="2">
        <f>K12/(1+K12)</f>
        <v>0.33880399458096189</v>
      </c>
    </row>
    <row r="13" spans="1:12" x14ac:dyDescent="0.3">
      <c r="A13" s="3">
        <v>30</v>
      </c>
      <c r="B13" s="3">
        <v>1</v>
      </c>
      <c r="D13" s="4">
        <v>29</v>
      </c>
      <c r="E13" s="4">
        <v>-0.40550000000000003</v>
      </c>
      <c r="G13" t="s">
        <v>13</v>
      </c>
      <c r="H13">
        <f>EXP($H$11)</f>
        <v>1.8768811351690029</v>
      </c>
      <c r="J13" s="2">
        <f t="shared" ref="J13:J17" si="4">($H$11 * D13) + $H$12</f>
        <v>-3.9017142857140641E-2</v>
      </c>
      <c r="K13" s="2">
        <f t="shared" ref="K13:K17" si="5">EXP(J13)</f>
        <v>0.96173422213267257</v>
      </c>
      <c r="L13" s="2">
        <f t="shared" ref="L13:L17" si="6">K13/(1+K13)</f>
        <v>0.49024695154022258</v>
      </c>
    </row>
    <row r="14" spans="1:12" x14ac:dyDescent="0.3">
      <c r="A14" s="3">
        <v>30</v>
      </c>
      <c r="B14" s="3">
        <v>1</v>
      </c>
      <c r="D14" s="4">
        <v>30</v>
      </c>
      <c r="E14" s="4">
        <v>1.2527999999999999</v>
      </c>
      <c r="J14" s="2">
        <f t="shared" si="4"/>
        <v>0.59059428571428896</v>
      </c>
      <c r="K14" s="2">
        <f t="shared" si="5"/>
        <v>1.8050608185672503</v>
      </c>
      <c r="L14" s="2">
        <f t="shared" si="6"/>
        <v>0.64350149081231922</v>
      </c>
    </row>
    <row r="15" spans="1:12" x14ac:dyDescent="0.3">
      <c r="A15" s="3">
        <v>30</v>
      </c>
      <c r="B15" s="3">
        <v>1</v>
      </c>
      <c r="D15" s="4">
        <v>31</v>
      </c>
      <c r="E15" s="4">
        <v>1.2527999999999999</v>
      </c>
      <c r="J15" s="2">
        <f t="shared" si="4"/>
        <v>1.220205714285715</v>
      </c>
      <c r="K15" s="2">
        <f t="shared" si="5"/>
        <v>3.3878845982015813</v>
      </c>
      <c r="L15" s="2">
        <f t="shared" si="6"/>
        <v>0.77209974929380321</v>
      </c>
    </row>
    <row r="16" spans="1:12" x14ac:dyDescent="0.3">
      <c r="A16" s="3">
        <v>30</v>
      </c>
      <c r="B16" s="3">
        <v>1</v>
      </c>
      <c r="D16" s="4">
        <v>32</v>
      </c>
      <c r="E16" s="4">
        <v>1.3863000000000001</v>
      </c>
      <c r="J16" s="2">
        <f t="shared" si="4"/>
        <v>1.8498171428571446</v>
      </c>
      <c r="K16" s="2">
        <f t="shared" si="5"/>
        <v>6.358656690494171</v>
      </c>
      <c r="L16" s="2">
        <f t="shared" si="6"/>
        <v>0.86410563203855006</v>
      </c>
    </row>
    <row r="17" spans="1:12" x14ac:dyDescent="0.3">
      <c r="A17" s="3">
        <v>30</v>
      </c>
      <c r="B17" s="3">
        <v>1</v>
      </c>
      <c r="D17" s="4">
        <v>33</v>
      </c>
      <c r="E17" s="4">
        <v>2.6391</v>
      </c>
      <c r="J17" s="2">
        <f t="shared" si="4"/>
        <v>2.4794285714285742</v>
      </c>
      <c r="K17" s="2">
        <f t="shared" si="5"/>
        <v>11.934442787404686</v>
      </c>
      <c r="L17" s="2">
        <f t="shared" si="6"/>
        <v>0.92268704447216077</v>
      </c>
    </row>
    <row r="18" spans="1:12" x14ac:dyDescent="0.3">
      <c r="A18" s="3">
        <v>30</v>
      </c>
      <c r="B18" s="3">
        <v>1</v>
      </c>
    </row>
    <row r="19" spans="1:12" x14ac:dyDescent="0.3">
      <c r="A19" s="3">
        <v>30</v>
      </c>
      <c r="B19" s="3">
        <v>1</v>
      </c>
    </row>
    <row r="20" spans="1:12" x14ac:dyDescent="0.3">
      <c r="A20" s="3">
        <v>30</v>
      </c>
      <c r="B20" s="3">
        <v>0</v>
      </c>
    </row>
    <row r="21" spans="1:12" x14ac:dyDescent="0.3">
      <c r="A21" s="3">
        <v>30</v>
      </c>
      <c r="B21" s="3">
        <v>0</v>
      </c>
    </row>
    <row r="22" spans="1:12" x14ac:dyDescent="0.3">
      <c r="A22" s="3">
        <v>31</v>
      </c>
      <c r="B22" s="3">
        <v>1</v>
      </c>
    </row>
    <row r="23" spans="1:12" x14ac:dyDescent="0.3">
      <c r="A23" s="3">
        <v>31</v>
      </c>
      <c r="B23" s="3">
        <v>1</v>
      </c>
    </row>
    <row r="24" spans="1:12" x14ac:dyDescent="0.3">
      <c r="A24" s="3">
        <v>31</v>
      </c>
      <c r="B24" s="3">
        <v>1</v>
      </c>
    </row>
    <row r="25" spans="1:12" x14ac:dyDescent="0.3">
      <c r="A25" s="3">
        <v>31</v>
      </c>
      <c r="B25" s="3">
        <v>1</v>
      </c>
    </row>
    <row r="26" spans="1:12" x14ac:dyDescent="0.3">
      <c r="A26" s="3">
        <v>31</v>
      </c>
      <c r="B26" s="3">
        <v>1</v>
      </c>
    </row>
    <row r="27" spans="1:12" x14ac:dyDescent="0.3">
      <c r="A27" s="3">
        <v>31</v>
      </c>
      <c r="B27" s="3">
        <v>1</v>
      </c>
    </row>
    <row r="28" spans="1:12" x14ac:dyDescent="0.3">
      <c r="A28" s="3">
        <v>31</v>
      </c>
      <c r="B28" s="3">
        <v>1</v>
      </c>
    </row>
    <row r="29" spans="1:12" x14ac:dyDescent="0.3">
      <c r="A29" s="3">
        <v>31</v>
      </c>
      <c r="B29" s="3">
        <v>0</v>
      </c>
    </row>
    <row r="30" spans="1:12" x14ac:dyDescent="0.3">
      <c r="A30" s="3">
        <v>31</v>
      </c>
      <c r="B30" s="3">
        <v>0</v>
      </c>
    </row>
    <row r="31" spans="1:12" x14ac:dyDescent="0.3">
      <c r="A31" s="3">
        <v>32</v>
      </c>
      <c r="B31" s="3">
        <v>0</v>
      </c>
    </row>
    <row r="32" spans="1:12" x14ac:dyDescent="0.3">
      <c r="A32" s="3">
        <v>32</v>
      </c>
      <c r="B32" s="3">
        <v>0</v>
      </c>
    </row>
    <row r="33" spans="1:2" x14ac:dyDescent="0.3">
      <c r="A33" s="3">
        <v>32</v>
      </c>
      <c r="B33" s="3">
        <v>0</v>
      </c>
    </row>
    <row r="34" spans="1:2" x14ac:dyDescent="0.3">
      <c r="A34" s="3">
        <v>32</v>
      </c>
      <c r="B34" s="3">
        <v>0</v>
      </c>
    </row>
    <row r="35" spans="1:2" x14ac:dyDescent="0.3">
      <c r="A35" s="3">
        <v>32</v>
      </c>
      <c r="B35" s="3">
        <v>1</v>
      </c>
    </row>
    <row r="36" spans="1:2" x14ac:dyDescent="0.3">
      <c r="A36" s="3">
        <v>32</v>
      </c>
      <c r="B36" s="3">
        <v>1</v>
      </c>
    </row>
    <row r="37" spans="1:2" x14ac:dyDescent="0.3">
      <c r="A37" s="3">
        <v>32</v>
      </c>
      <c r="B37" s="3">
        <v>1</v>
      </c>
    </row>
    <row r="38" spans="1:2" x14ac:dyDescent="0.3">
      <c r="A38" s="3">
        <v>32</v>
      </c>
      <c r="B38" s="3">
        <v>1</v>
      </c>
    </row>
    <row r="39" spans="1:2" x14ac:dyDescent="0.3">
      <c r="A39" s="3">
        <v>32</v>
      </c>
      <c r="B39" s="3">
        <v>1</v>
      </c>
    </row>
    <row r="40" spans="1:2" x14ac:dyDescent="0.3">
      <c r="A40" s="3">
        <v>32</v>
      </c>
      <c r="B40" s="3">
        <v>1</v>
      </c>
    </row>
    <row r="41" spans="1:2" x14ac:dyDescent="0.3">
      <c r="A41" s="3">
        <v>32</v>
      </c>
      <c r="B41" s="3">
        <v>1</v>
      </c>
    </row>
    <row r="42" spans="1:2" x14ac:dyDescent="0.3">
      <c r="A42" s="3">
        <v>32</v>
      </c>
      <c r="B42" s="3">
        <v>1</v>
      </c>
    </row>
    <row r="43" spans="1:2" x14ac:dyDescent="0.3">
      <c r="A43" s="3">
        <v>32</v>
      </c>
      <c r="B43" s="3">
        <v>1</v>
      </c>
    </row>
    <row r="44" spans="1:2" x14ac:dyDescent="0.3">
      <c r="A44" s="3">
        <v>32</v>
      </c>
      <c r="B44" s="3">
        <v>1</v>
      </c>
    </row>
    <row r="45" spans="1:2" x14ac:dyDescent="0.3">
      <c r="A45" s="3">
        <v>32</v>
      </c>
      <c r="B45" s="3">
        <v>1</v>
      </c>
    </row>
    <row r="46" spans="1:2" x14ac:dyDescent="0.3">
      <c r="A46" s="3">
        <v>32</v>
      </c>
      <c r="B46" s="3">
        <v>1</v>
      </c>
    </row>
    <row r="47" spans="1:2" x14ac:dyDescent="0.3">
      <c r="A47" s="3">
        <v>32</v>
      </c>
      <c r="B47" s="3">
        <v>1</v>
      </c>
    </row>
    <row r="48" spans="1:2" x14ac:dyDescent="0.3">
      <c r="A48" s="3">
        <v>32</v>
      </c>
      <c r="B48" s="3">
        <v>1</v>
      </c>
    </row>
    <row r="49" spans="1:2" x14ac:dyDescent="0.3">
      <c r="A49" s="3">
        <v>32</v>
      </c>
      <c r="B49" s="3">
        <v>1</v>
      </c>
    </row>
    <row r="50" spans="1:2" x14ac:dyDescent="0.3">
      <c r="A50" s="3">
        <v>32</v>
      </c>
      <c r="B50" s="3">
        <v>1</v>
      </c>
    </row>
    <row r="51" spans="1:2" x14ac:dyDescent="0.3">
      <c r="A51" s="3">
        <v>33</v>
      </c>
      <c r="B51" s="3">
        <v>0</v>
      </c>
    </row>
    <row r="52" spans="1:2" x14ac:dyDescent="0.3">
      <c r="A52" s="3">
        <v>33</v>
      </c>
      <c r="B52" s="3">
        <v>1</v>
      </c>
    </row>
    <row r="53" spans="1:2" x14ac:dyDescent="0.3">
      <c r="A53" s="3">
        <v>33</v>
      </c>
      <c r="B53" s="3">
        <v>1</v>
      </c>
    </row>
    <row r="54" spans="1:2" x14ac:dyDescent="0.3">
      <c r="A54" s="3">
        <v>33</v>
      </c>
      <c r="B54" s="3">
        <v>1</v>
      </c>
    </row>
    <row r="55" spans="1:2" x14ac:dyDescent="0.3">
      <c r="A55" s="3">
        <v>33</v>
      </c>
      <c r="B55" s="3">
        <v>1</v>
      </c>
    </row>
    <row r="56" spans="1:2" x14ac:dyDescent="0.3">
      <c r="A56" s="3">
        <v>33</v>
      </c>
      <c r="B56" s="3">
        <v>1</v>
      </c>
    </row>
    <row r="57" spans="1:2" x14ac:dyDescent="0.3">
      <c r="A57" s="3">
        <v>33</v>
      </c>
      <c r="B57" s="3">
        <v>1</v>
      </c>
    </row>
    <row r="58" spans="1:2" x14ac:dyDescent="0.3">
      <c r="A58" s="3">
        <v>33</v>
      </c>
      <c r="B58" s="3">
        <v>1</v>
      </c>
    </row>
    <row r="59" spans="1:2" x14ac:dyDescent="0.3">
      <c r="A59" s="3">
        <v>33</v>
      </c>
      <c r="B59" s="3">
        <v>1</v>
      </c>
    </row>
    <row r="60" spans="1:2" x14ac:dyDescent="0.3">
      <c r="A60" s="3">
        <v>33</v>
      </c>
      <c r="B60" s="3">
        <v>1</v>
      </c>
    </row>
    <row r="61" spans="1:2" x14ac:dyDescent="0.3">
      <c r="A61" s="3">
        <v>33</v>
      </c>
      <c r="B61" s="3">
        <v>1</v>
      </c>
    </row>
    <row r="62" spans="1:2" x14ac:dyDescent="0.3">
      <c r="A62" s="3">
        <v>33</v>
      </c>
      <c r="B62" s="3">
        <v>1</v>
      </c>
    </row>
    <row r="63" spans="1:2" x14ac:dyDescent="0.3">
      <c r="A63" s="3">
        <v>33</v>
      </c>
      <c r="B63" s="3">
        <v>1</v>
      </c>
    </row>
    <row r="64" spans="1:2" x14ac:dyDescent="0.3">
      <c r="A64" s="3">
        <v>33</v>
      </c>
      <c r="B64" s="3">
        <v>1</v>
      </c>
    </row>
    <row r="65" spans="1:2" x14ac:dyDescent="0.3">
      <c r="A65" s="3">
        <v>33</v>
      </c>
      <c r="B65" s="3">
        <v>1</v>
      </c>
    </row>
  </sheetData>
  <mergeCells count="1">
    <mergeCell ref="E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zoomScaleNormal="100" workbookViewId="0">
      <selection activeCell="D4" sqref="D4"/>
    </sheetView>
  </sheetViews>
  <sheetFormatPr defaultRowHeight="14.4" x14ac:dyDescent="0.3"/>
  <cols>
    <col min="2" max="2" width="12.5546875" bestFit="1" customWidth="1"/>
    <col min="3" max="3" width="12.6640625" bestFit="1" customWidth="1"/>
    <col min="4" max="4" width="14.5546875" customWidth="1"/>
    <col min="10" max="10" width="8.88671875" customWidth="1"/>
  </cols>
  <sheetData>
    <row r="1" spans="1:10" x14ac:dyDescent="0.3">
      <c r="A1" s="16" t="s">
        <v>27</v>
      </c>
      <c r="B1" s="16" t="s">
        <v>28</v>
      </c>
      <c r="C1" s="17" t="s">
        <v>29</v>
      </c>
      <c r="D1" s="18" t="s">
        <v>30</v>
      </c>
    </row>
    <row r="2" spans="1:10" x14ac:dyDescent="0.3">
      <c r="A2">
        <v>1</v>
      </c>
      <c r="B2">
        <v>0</v>
      </c>
      <c r="C2">
        <f t="shared" ref="C2:C65" si="0">($G$4*A2)+$G$5</f>
        <v>-3.9839034205231411E-2</v>
      </c>
      <c r="D2">
        <f>1/(1+EXP(-1*(($J$4*A2)+$J$5)))</f>
        <v>2.1319147154754289E-2</v>
      </c>
      <c r="I2" s="19" t="s">
        <v>31</v>
      </c>
    </row>
    <row r="3" spans="1:10" x14ac:dyDescent="0.3">
      <c r="A3">
        <v>2</v>
      </c>
      <c r="B3">
        <v>0</v>
      </c>
      <c r="C3">
        <f t="shared" si="0"/>
        <v>-2.2535211267605652E-2</v>
      </c>
      <c r="D3">
        <f>1/(1+EXP(-1*(($J$4*A3)+$J$5)))</f>
        <v>2.4311354978502453E-2</v>
      </c>
      <c r="F3" s="17" t="s">
        <v>11</v>
      </c>
      <c r="G3" s="17"/>
      <c r="I3" s="18" t="s">
        <v>32</v>
      </c>
      <c r="J3" s="18"/>
    </row>
    <row r="4" spans="1:10" x14ac:dyDescent="0.3">
      <c r="A4">
        <v>3</v>
      </c>
      <c r="B4">
        <v>0</v>
      </c>
      <c r="C4">
        <f t="shared" si="0"/>
        <v>-5.2313883299798941E-3</v>
      </c>
      <c r="D4">
        <f t="shared" ref="D3:D66" si="1">1/(1+EXP(-1*(($J$4*A4)+$J$5)))</f>
        <v>2.7711636917552272E-2</v>
      </c>
      <c r="F4" t="s">
        <v>33</v>
      </c>
      <c r="G4">
        <f>SLOPE(B2:B71,A2:A71)</f>
        <v>1.7303822937625755E-2</v>
      </c>
      <c r="I4" t="s">
        <v>33</v>
      </c>
      <c r="J4">
        <v>0.13439999999999999</v>
      </c>
    </row>
    <row r="5" spans="1:10" x14ac:dyDescent="0.3">
      <c r="A5">
        <v>4</v>
      </c>
      <c r="B5">
        <v>0</v>
      </c>
      <c r="C5">
        <f t="shared" si="0"/>
        <v>1.2072434607645857E-2</v>
      </c>
      <c r="D5">
        <f t="shared" si="1"/>
        <v>3.1572106599777154E-2</v>
      </c>
      <c r="F5" t="s">
        <v>34</v>
      </c>
      <c r="G5">
        <f>INTERCEPT(B2:B71,A2:A71)</f>
        <v>-5.7142857142857162E-2</v>
      </c>
      <c r="I5" t="s">
        <v>34</v>
      </c>
      <c r="J5" s="20">
        <v>-3.9609999999999999</v>
      </c>
    </row>
    <row r="6" spans="1:10" x14ac:dyDescent="0.3">
      <c r="A6">
        <v>5</v>
      </c>
      <c r="B6">
        <v>0</v>
      </c>
      <c r="C6">
        <f t="shared" si="0"/>
        <v>2.9376257545271608E-2</v>
      </c>
      <c r="D6">
        <f t="shared" si="1"/>
        <v>3.5950487854562355E-2</v>
      </c>
      <c r="I6" t="s">
        <v>13</v>
      </c>
      <c r="J6">
        <f>EXP(J4)</f>
        <v>1.1438502682561278</v>
      </c>
    </row>
    <row r="7" spans="1:10" x14ac:dyDescent="0.3">
      <c r="A7">
        <v>6</v>
      </c>
      <c r="B7">
        <v>0</v>
      </c>
      <c r="C7">
        <f t="shared" si="0"/>
        <v>4.6680080482897374E-2</v>
      </c>
      <c r="D7">
        <f t="shared" si="1"/>
        <v>4.0910407522546564E-2</v>
      </c>
      <c r="I7" t="s">
        <v>35</v>
      </c>
      <c r="J7">
        <v>0.32319999999999999</v>
      </c>
    </row>
    <row r="8" spans="1:10" x14ac:dyDescent="0.3">
      <c r="A8">
        <v>7</v>
      </c>
      <c r="B8">
        <v>0</v>
      </c>
      <c r="C8">
        <f t="shared" si="0"/>
        <v>6.3983903420523125E-2</v>
      </c>
      <c r="D8">
        <f t="shared" si="1"/>
        <v>4.6521602241530909E-2</v>
      </c>
    </row>
    <row r="9" spans="1:10" x14ac:dyDescent="0.3">
      <c r="A9">
        <v>8</v>
      </c>
      <c r="B9">
        <v>0</v>
      </c>
      <c r="C9">
        <f t="shared" si="0"/>
        <v>8.1287726358148876E-2</v>
      </c>
      <c r="D9">
        <f t="shared" si="1"/>
        <v>5.2860000418182292E-2</v>
      </c>
    </row>
    <row r="10" spans="1:10" x14ac:dyDescent="0.3">
      <c r="A10">
        <v>9</v>
      </c>
      <c r="B10">
        <v>0</v>
      </c>
      <c r="C10">
        <f t="shared" si="0"/>
        <v>9.8591549295774628E-2</v>
      </c>
      <c r="D10">
        <f t="shared" si="1"/>
        <v>6.0007632109952844E-2</v>
      </c>
    </row>
    <row r="11" spans="1:10" x14ac:dyDescent="0.3">
      <c r="A11">
        <v>10</v>
      </c>
      <c r="B11">
        <v>0</v>
      </c>
      <c r="C11">
        <f t="shared" si="0"/>
        <v>0.11589537223340038</v>
      </c>
      <c r="D11">
        <f t="shared" si="1"/>
        <v>6.8052310783343201E-2</v>
      </c>
    </row>
    <row r="12" spans="1:10" x14ac:dyDescent="0.3">
      <c r="A12">
        <v>11</v>
      </c>
      <c r="B12">
        <v>0</v>
      </c>
      <c r="C12">
        <f t="shared" si="0"/>
        <v>0.13319919517102613</v>
      </c>
      <c r="D12">
        <f t="shared" si="1"/>
        <v>7.7087022627170557E-2</v>
      </c>
    </row>
    <row r="13" spans="1:10" x14ac:dyDescent="0.3">
      <c r="A13">
        <v>12</v>
      </c>
      <c r="B13">
        <v>0</v>
      </c>
      <c r="C13">
        <f t="shared" si="0"/>
        <v>0.15050301810865191</v>
      </c>
      <c r="D13">
        <f t="shared" si="1"/>
        <v>8.7208952407326429E-2</v>
      </c>
    </row>
    <row r="14" spans="1:10" x14ac:dyDescent="0.3">
      <c r="A14">
        <v>13</v>
      </c>
      <c r="B14">
        <v>0</v>
      </c>
      <c r="C14">
        <f t="shared" si="0"/>
        <v>0.16780684104627766</v>
      </c>
      <c r="D14">
        <f t="shared" si="1"/>
        <v>9.8518071327078433E-2</v>
      </c>
    </row>
    <row r="15" spans="1:10" x14ac:dyDescent="0.3">
      <c r="A15">
        <v>14</v>
      </c>
      <c r="B15">
        <v>0</v>
      </c>
      <c r="C15">
        <f t="shared" si="0"/>
        <v>0.18511066398390341</v>
      </c>
      <c r="D15">
        <f t="shared" si="1"/>
        <v>0.11111521405935318</v>
      </c>
    </row>
    <row r="16" spans="1:10" x14ac:dyDescent="0.3">
      <c r="A16">
        <v>15</v>
      </c>
      <c r="B16">
        <v>1</v>
      </c>
      <c r="C16">
        <f t="shared" si="0"/>
        <v>0.20241448692152914</v>
      </c>
      <c r="D16">
        <f t="shared" si="1"/>
        <v>0.12509958153381531</v>
      </c>
    </row>
    <row r="17" spans="1:4" x14ac:dyDescent="0.3">
      <c r="A17">
        <v>16</v>
      </c>
      <c r="B17">
        <v>0</v>
      </c>
      <c r="C17">
        <f t="shared" si="0"/>
        <v>0.21971830985915491</v>
      </c>
      <c r="D17">
        <f t="shared" si="1"/>
        <v>0.14056562594251129</v>
      </c>
    </row>
    <row r="18" spans="1:4" x14ac:dyDescent="0.3">
      <c r="A18">
        <v>17</v>
      </c>
      <c r="B18">
        <v>0</v>
      </c>
      <c r="C18">
        <f t="shared" si="0"/>
        <v>0.23702213279678069</v>
      </c>
      <c r="D18">
        <f t="shared" si="1"/>
        <v>0.15759930743320305</v>
      </c>
    </row>
    <row r="19" spans="1:4" x14ac:dyDescent="0.3">
      <c r="A19">
        <v>18</v>
      </c>
      <c r="B19">
        <v>0</v>
      </c>
      <c r="C19">
        <f t="shared" si="0"/>
        <v>0.25432595573440642</v>
      </c>
      <c r="D19">
        <f t="shared" si="1"/>
        <v>0.17627376008435966</v>
      </c>
    </row>
    <row r="20" spans="1:4" x14ac:dyDescent="0.3">
      <c r="A20">
        <v>19</v>
      </c>
      <c r="B20">
        <v>0</v>
      </c>
      <c r="C20">
        <f t="shared" si="0"/>
        <v>0.2716297786720322</v>
      </c>
      <c r="D20">
        <f t="shared" si="1"/>
        <v>0.19664446852846765</v>
      </c>
    </row>
    <row r="21" spans="1:4" x14ac:dyDescent="0.3">
      <c r="A21">
        <v>20</v>
      </c>
      <c r="B21">
        <v>0</v>
      </c>
      <c r="C21">
        <f t="shared" si="0"/>
        <v>0.28893360160965792</v>
      </c>
      <c r="D21">
        <f t="shared" si="1"/>
        <v>0.21874413410668198</v>
      </c>
    </row>
    <row r="22" spans="1:4" x14ac:dyDescent="0.3">
      <c r="A22">
        <v>21</v>
      </c>
      <c r="B22">
        <v>0</v>
      </c>
      <c r="C22">
        <f t="shared" si="0"/>
        <v>0.3062374245472837</v>
      </c>
      <c r="D22">
        <f t="shared" si="1"/>
        <v>0.24257749540101745</v>
      </c>
    </row>
    <row r="23" spans="1:4" x14ac:dyDescent="0.3">
      <c r="A23">
        <v>22</v>
      </c>
      <c r="B23">
        <v>0</v>
      </c>
      <c r="C23">
        <f t="shared" si="0"/>
        <v>0.32354124748490942</v>
      </c>
      <c r="D23">
        <f t="shared" si="1"/>
        <v>0.2681164530503149</v>
      </c>
    </row>
    <row r="24" spans="1:4" x14ac:dyDescent="0.3">
      <c r="A24">
        <v>23</v>
      </c>
      <c r="B24">
        <v>0</v>
      </c>
      <c r="C24">
        <f t="shared" si="0"/>
        <v>0.3408450704225352</v>
      </c>
      <c r="D24">
        <f t="shared" si="1"/>
        <v>0.29529591954580303</v>
      </c>
    </row>
    <row r="25" spans="1:4" x14ac:dyDescent="0.3">
      <c r="A25">
        <v>24</v>
      </c>
      <c r="B25">
        <v>0</v>
      </c>
      <c r="C25">
        <f t="shared" si="0"/>
        <v>0.35814889336016098</v>
      </c>
      <c r="D25">
        <f t="shared" si="1"/>
        <v>0.32401085497901649</v>
      </c>
    </row>
    <row r="26" spans="1:4" x14ac:dyDescent="0.3">
      <c r="A26">
        <v>25</v>
      </c>
      <c r="B26">
        <v>0</v>
      </c>
      <c r="C26">
        <f t="shared" si="0"/>
        <v>0.3754527162977867</v>
      </c>
      <c r="D26">
        <f t="shared" si="1"/>
        <v>0.35411494287182194</v>
      </c>
    </row>
    <row r="27" spans="1:4" x14ac:dyDescent="0.3">
      <c r="A27">
        <v>26</v>
      </c>
      <c r="B27">
        <v>0</v>
      </c>
      <c r="C27">
        <f t="shared" si="0"/>
        <v>0.39275653923541248</v>
      </c>
      <c r="D27">
        <f t="shared" si="1"/>
        <v>0.38542129305981571</v>
      </c>
    </row>
    <row r="28" spans="1:4" x14ac:dyDescent="0.3">
      <c r="A28">
        <v>27</v>
      </c>
      <c r="B28">
        <v>1</v>
      </c>
      <c r="C28">
        <f t="shared" si="0"/>
        <v>0.41006036217303821</v>
      </c>
      <c r="D28">
        <f t="shared" si="1"/>
        <v>0.41770542575086439</v>
      </c>
    </row>
    <row r="29" spans="1:4" x14ac:dyDescent="0.3">
      <c r="A29">
        <v>28</v>
      </c>
      <c r="B29">
        <v>1</v>
      </c>
      <c r="C29">
        <f t="shared" si="0"/>
        <v>0.42736418511066399</v>
      </c>
      <c r="D29">
        <f t="shared" si="1"/>
        <v>0.45071059863449897</v>
      </c>
    </row>
    <row r="30" spans="1:4" x14ac:dyDescent="0.3">
      <c r="A30">
        <v>29</v>
      </c>
      <c r="B30">
        <v>0</v>
      </c>
      <c r="C30">
        <f t="shared" si="0"/>
        <v>0.44466800804828976</v>
      </c>
      <c r="D30">
        <f t="shared" si="1"/>
        <v>0.48415530703564863</v>
      </c>
    </row>
    <row r="31" spans="1:4" x14ac:dyDescent="0.3">
      <c r="A31">
        <v>30</v>
      </c>
      <c r="B31">
        <v>0</v>
      </c>
      <c r="C31">
        <f t="shared" si="0"/>
        <v>0.46197183098591543</v>
      </c>
      <c r="D31">
        <f t="shared" si="1"/>
        <v>0.51774254727772817</v>
      </c>
    </row>
    <row r="32" spans="1:4" x14ac:dyDescent="0.3">
      <c r="A32">
        <v>31</v>
      </c>
      <c r="B32">
        <v>1</v>
      </c>
      <c r="C32">
        <f t="shared" si="0"/>
        <v>0.47927565392354121</v>
      </c>
      <c r="D32">
        <f t="shared" si="1"/>
        <v>0.55117022397470683</v>
      </c>
    </row>
    <row r="33" spans="1:4" x14ac:dyDescent="0.3">
      <c r="A33">
        <v>32</v>
      </c>
      <c r="B33">
        <v>1</v>
      </c>
      <c r="C33">
        <f t="shared" si="0"/>
        <v>0.49657947686116699</v>
      </c>
      <c r="D33">
        <f t="shared" si="1"/>
        <v>0.58414193972635053</v>
      </c>
    </row>
    <row r="34" spans="1:4" x14ac:dyDescent="0.3">
      <c r="A34">
        <v>33</v>
      </c>
      <c r="B34">
        <v>1</v>
      </c>
      <c r="C34">
        <f t="shared" si="0"/>
        <v>0.51388329979879277</v>
      </c>
      <c r="D34">
        <f t="shared" si="1"/>
        <v>0.61637735709278452</v>
      </c>
    </row>
    <row r="35" spans="1:4" x14ac:dyDescent="0.3">
      <c r="A35">
        <v>34</v>
      </c>
      <c r="B35">
        <v>1</v>
      </c>
      <c r="C35">
        <f t="shared" si="0"/>
        <v>0.53118712273641855</v>
      </c>
      <c r="D35">
        <f t="shared" si="1"/>
        <v>0.64762137704771738</v>
      </c>
    </row>
    <row r="36" spans="1:4" x14ac:dyDescent="0.3">
      <c r="A36">
        <v>35</v>
      </c>
      <c r="B36">
        <v>1</v>
      </c>
      <c r="C36">
        <f t="shared" si="0"/>
        <v>0.54849094567404422</v>
      </c>
      <c r="D36">
        <f t="shared" si="1"/>
        <v>0.67765152499543546</v>
      </c>
    </row>
    <row r="37" spans="1:4" x14ac:dyDescent="0.3">
      <c r="A37">
        <v>36</v>
      </c>
      <c r="B37">
        <v>1</v>
      </c>
      <c r="C37">
        <f t="shared" si="0"/>
        <v>0.56579476861167</v>
      </c>
      <c r="D37">
        <f t="shared" si="1"/>
        <v>0.70628314763804423</v>
      </c>
    </row>
    <row r="38" spans="1:4" x14ac:dyDescent="0.3">
      <c r="A38">
        <v>37</v>
      </c>
      <c r="B38">
        <v>1</v>
      </c>
      <c r="C38">
        <f t="shared" si="0"/>
        <v>0.58309859154929577</v>
      </c>
      <c r="D38">
        <f t="shared" si="1"/>
        <v>0.73337226435202485</v>
      </c>
    </row>
    <row r="39" spans="1:4" x14ac:dyDescent="0.3">
      <c r="A39">
        <v>38</v>
      </c>
      <c r="B39">
        <v>1</v>
      </c>
      <c r="C39">
        <f t="shared" si="0"/>
        <v>0.60040241448692155</v>
      </c>
      <c r="D39">
        <f t="shared" si="1"/>
        <v>0.75881614712466439</v>
      </c>
    </row>
    <row r="40" spans="1:4" x14ac:dyDescent="0.3">
      <c r="A40">
        <v>39</v>
      </c>
      <c r="B40">
        <v>1</v>
      </c>
      <c r="C40">
        <f t="shared" si="0"/>
        <v>0.61770623742454722</v>
      </c>
      <c r="D40">
        <f t="shared" si="1"/>
        <v>0.78255189238874912</v>
      </c>
    </row>
    <row r="41" spans="1:4" x14ac:dyDescent="0.3">
      <c r="A41">
        <v>40</v>
      </c>
      <c r="B41">
        <v>1</v>
      </c>
      <c r="C41">
        <f t="shared" si="0"/>
        <v>0.635010060362173</v>
      </c>
      <c r="D41">
        <f t="shared" si="1"/>
        <v>0.80455337727356224</v>
      </c>
    </row>
    <row r="42" spans="1:4" x14ac:dyDescent="0.3">
      <c r="A42">
        <v>41</v>
      </c>
      <c r="B42">
        <v>1</v>
      </c>
      <c r="C42">
        <f t="shared" si="0"/>
        <v>0.65231388329979878</v>
      </c>
      <c r="D42">
        <f t="shared" si="1"/>
        <v>0.8248270563011989</v>
      </c>
    </row>
    <row r="43" spans="1:4" x14ac:dyDescent="0.3">
      <c r="A43">
        <v>42</v>
      </c>
      <c r="B43">
        <v>1</v>
      </c>
      <c r="C43">
        <f t="shared" si="0"/>
        <v>0.66961770623742456</v>
      </c>
      <c r="D43">
        <f t="shared" si="1"/>
        <v>0.84340705833182861</v>
      </c>
    </row>
    <row r="44" spans="1:4" x14ac:dyDescent="0.3">
      <c r="A44">
        <v>43</v>
      </c>
      <c r="B44">
        <v>0</v>
      </c>
      <c r="C44">
        <f t="shared" si="0"/>
        <v>0.68692152917505034</v>
      </c>
      <c r="D44">
        <f t="shared" si="1"/>
        <v>0.86035000110440163</v>
      </c>
    </row>
    <row r="45" spans="1:4" x14ac:dyDescent="0.3">
      <c r="A45">
        <v>44</v>
      </c>
      <c r="B45">
        <v>1</v>
      </c>
      <c r="C45">
        <f t="shared" si="0"/>
        <v>0.70422535211267601</v>
      </c>
      <c r="D45">
        <f t="shared" si="1"/>
        <v>0.87572986870770142</v>
      </c>
    </row>
    <row r="46" spans="1:4" x14ac:dyDescent="0.3">
      <c r="A46">
        <v>45</v>
      </c>
      <c r="B46">
        <v>1</v>
      </c>
      <c r="C46">
        <f t="shared" si="0"/>
        <v>0.72152917505030179</v>
      </c>
      <c r="D46">
        <f t="shared" si="1"/>
        <v>0.88963321188391564</v>
      </c>
    </row>
    <row r="47" spans="1:4" x14ac:dyDescent="0.3">
      <c r="A47">
        <v>46</v>
      </c>
      <c r="B47">
        <v>1</v>
      </c>
      <c r="C47">
        <f t="shared" si="0"/>
        <v>0.73883299798792756</v>
      </c>
      <c r="D47">
        <f t="shared" si="1"/>
        <v>0.90215484537157076</v>
      </c>
    </row>
    <row r="48" spans="1:4" x14ac:dyDescent="0.3">
      <c r="A48">
        <v>47</v>
      </c>
      <c r="B48">
        <v>1</v>
      </c>
      <c r="C48">
        <f t="shared" si="0"/>
        <v>0.75613682092555334</v>
      </c>
      <c r="D48">
        <f t="shared" si="1"/>
        <v>0.91339413964998473</v>
      </c>
    </row>
    <row r="49" spans="1:4" x14ac:dyDescent="0.3">
      <c r="A49">
        <v>48</v>
      </c>
      <c r="B49">
        <v>1</v>
      </c>
      <c r="C49">
        <f t="shared" si="0"/>
        <v>0.77344064386317912</v>
      </c>
      <c r="D49">
        <f t="shared" si="1"/>
        <v>0.92345194153621057</v>
      </c>
    </row>
    <row r="50" spans="1:4" x14ac:dyDescent="0.3">
      <c r="A50">
        <v>49</v>
      </c>
      <c r="B50">
        <v>1</v>
      </c>
      <c r="C50">
        <f t="shared" si="0"/>
        <v>0.79074446680080479</v>
      </c>
      <c r="D50">
        <f t="shared" si="1"/>
        <v>0.93242811084765898</v>
      </c>
    </row>
    <row r="51" spans="1:4" x14ac:dyDescent="0.3">
      <c r="A51">
        <v>50</v>
      </c>
      <c r="B51">
        <v>0</v>
      </c>
      <c r="C51">
        <f t="shared" si="0"/>
        <v>0.80804828973843057</v>
      </c>
      <c r="D51">
        <f t="shared" si="1"/>
        <v>0.94041962814310831</v>
      </c>
    </row>
    <row r="52" spans="1:4" x14ac:dyDescent="0.3">
      <c r="A52">
        <v>51</v>
      </c>
      <c r="B52">
        <v>1</v>
      </c>
      <c r="C52">
        <f t="shared" si="0"/>
        <v>0.82535211267605635</v>
      </c>
      <c r="D52">
        <f t="shared" si="1"/>
        <v>0.94751920933957168</v>
      </c>
    </row>
    <row r="53" spans="1:4" x14ac:dyDescent="0.3">
      <c r="A53">
        <v>52</v>
      </c>
      <c r="B53">
        <v>1</v>
      </c>
      <c r="C53">
        <f t="shared" si="0"/>
        <v>0.84265593561368213</v>
      </c>
      <c r="D53">
        <f t="shared" si="1"/>
        <v>0.95381435409447402</v>
      </c>
    </row>
    <row r="54" spans="1:4" x14ac:dyDescent="0.3">
      <c r="A54">
        <v>53</v>
      </c>
      <c r="B54">
        <v>1</v>
      </c>
      <c r="C54">
        <f t="shared" si="0"/>
        <v>0.8599597585513078</v>
      </c>
      <c r="D54">
        <f t="shared" si="1"/>
        <v>0.95938675349847591</v>
      </c>
    </row>
    <row r="55" spans="1:4" x14ac:dyDescent="0.3">
      <c r="A55">
        <v>54</v>
      </c>
      <c r="B55">
        <v>1</v>
      </c>
      <c r="C55">
        <f t="shared" si="0"/>
        <v>0.87726358148893357</v>
      </c>
      <c r="D55">
        <f t="shared" si="1"/>
        <v>0.96431198637627791</v>
      </c>
    </row>
    <row r="56" spans="1:4" x14ac:dyDescent="0.3">
      <c r="A56">
        <v>55</v>
      </c>
      <c r="B56">
        <v>1</v>
      </c>
      <c r="C56">
        <f t="shared" si="0"/>
        <v>0.89456740442655935</v>
      </c>
      <c r="D56">
        <f t="shared" si="1"/>
        <v>0.96865944031266815</v>
      </c>
    </row>
    <row r="57" spans="1:4" x14ac:dyDescent="0.3">
      <c r="A57">
        <v>56</v>
      </c>
      <c r="B57">
        <v>1</v>
      </c>
      <c r="C57">
        <f t="shared" si="0"/>
        <v>0.91187122736418513</v>
      </c>
      <c r="D57">
        <f t="shared" si="1"/>
        <v>0.97249240186120811</v>
      </c>
    </row>
    <row r="58" spans="1:4" x14ac:dyDescent="0.3">
      <c r="A58">
        <v>57</v>
      </c>
      <c r="B58">
        <v>1</v>
      </c>
      <c r="C58">
        <f t="shared" si="0"/>
        <v>0.92917505030181091</v>
      </c>
      <c r="D58">
        <f t="shared" si="1"/>
        <v>0.97586826915247726</v>
      </c>
    </row>
    <row r="59" spans="1:4" x14ac:dyDescent="0.3">
      <c r="A59">
        <v>58</v>
      </c>
      <c r="B59">
        <v>0</v>
      </c>
      <c r="C59">
        <f t="shared" si="0"/>
        <v>0.94647887323943669</v>
      </c>
      <c r="D59">
        <f t="shared" si="1"/>
        <v>0.97883884857284209</v>
      </c>
    </row>
    <row r="60" spans="1:4" x14ac:dyDescent="0.3">
      <c r="A60">
        <v>59</v>
      </c>
      <c r="B60">
        <v>1</v>
      </c>
      <c r="C60">
        <f t="shared" si="0"/>
        <v>0.96378269617706236</v>
      </c>
      <c r="D60">
        <f t="shared" si="1"/>
        <v>0.98145070490227171</v>
      </c>
    </row>
    <row r="61" spans="1:4" x14ac:dyDescent="0.3">
      <c r="A61">
        <v>60</v>
      </c>
      <c r="B61">
        <v>0</v>
      </c>
      <c r="C61">
        <f t="shared" si="0"/>
        <v>0.98108651911468803</v>
      </c>
      <c r="D61">
        <f t="shared" si="1"/>
        <v>0.98374554106506851</v>
      </c>
    </row>
    <row r="62" spans="1:4" x14ac:dyDescent="0.3">
      <c r="A62">
        <v>61</v>
      </c>
      <c r="B62">
        <v>1</v>
      </c>
      <c r="C62">
        <f t="shared" si="0"/>
        <v>0.99839034205231392</v>
      </c>
      <c r="D62">
        <f t="shared" si="1"/>
        <v>0.98576058939294531</v>
      </c>
    </row>
    <row r="63" spans="1:4" x14ac:dyDescent="0.3">
      <c r="A63">
        <v>62</v>
      </c>
      <c r="B63">
        <v>1</v>
      </c>
      <c r="C63">
        <f t="shared" si="0"/>
        <v>1.0156941649899396</v>
      </c>
      <c r="D63">
        <f t="shared" si="1"/>
        <v>0.98752900105304608</v>
      </c>
    </row>
    <row r="64" spans="1:4" x14ac:dyDescent="0.3">
      <c r="A64">
        <v>63</v>
      </c>
      <c r="B64">
        <v>1</v>
      </c>
      <c r="C64">
        <f t="shared" si="0"/>
        <v>1.0329979879275655</v>
      </c>
      <c r="D64">
        <f t="shared" si="1"/>
        <v>0.98908022413688401</v>
      </c>
    </row>
    <row r="65" spans="1:4" x14ac:dyDescent="0.3">
      <c r="A65">
        <v>64</v>
      </c>
      <c r="B65">
        <v>1</v>
      </c>
      <c r="C65">
        <f t="shared" si="0"/>
        <v>1.0503018108651911</v>
      </c>
      <c r="D65">
        <f t="shared" si="1"/>
        <v>0.99044036394957546</v>
      </c>
    </row>
    <row r="66" spans="1:4" x14ac:dyDescent="0.3">
      <c r="A66">
        <v>65</v>
      </c>
      <c r="B66">
        <v>1</v>
      </c>
      <c r="C66">
        <f t="shared" ref="C66:C71" si="2">($G$4*A66)+$G$5</f>
        <v>1.0676056338028168</v>
      </c>
      <c r="D66">
        <f t="shared" si="1"/>
        <v>0.99163252140057034</v>
      </c>
    </row>
    <row r="67" spans="1:4" x14ac:dyDescent="0.3">
      <c r="A67">
        <v>66</v>
      </c>
      <c r="B67">
        <v>1</v>
      </c>
      <c r="C67">
        <f t="shared" si="2"/>
        <v>1.0849094567404427</v>
      </c>
      <c r="D67">
        <f t="shared" ref="D67:D71" si="3">1/(1+EXP(-1*(($J$4*A67)+$J$5)))</f>
        <v>0.99267710719257929</v>
      </c>
    </row>
    <row r="68" spans="1:4" x14ac:dyDescent="0.3">
      <c r="A68">
        <v>67</v>
      </c>
      <c r="B68">
        <v>1</v>
      </c>
      <c r="C68">
        <f t="shared" si="2"/>
        <v>1.1022132796780684</v>
      </c>
      <c r="D68">
        <f t="shared" si="3"/>
        <v>0.99359213084018816</v>
      </c>
    </row>
    <row r="69" spans="1:4" x14ac:dyDescent="0.3">
      <c r="A69">
        <v>68</v>
      </c>
      <c r="B69">
        <v>1</v>
      </c>
      <c r="C69">
        <f t="shared" si="2"/>
        <v>1.1195171026156943</v>
      </c>
      <c r="D69">
        <f t="shared" si="3"/>
        <v>0.99439346451652955</v>
      </c>
    </row>
    <row r="70" spans="1:4" x14ac:dyDescent="0.3">
      <c r="A70">
        <v>69</v>
      </c>
      <c r="B70">
        <v>1</v>
      </c>
      <c r="C70">
        <f t="shared" si="2"/>
        <v>1.1368209255533199</v>
      </c>
      <c r="D70">
        <f t="shared" si="3"/>
        <v>0.9950950824043816</v>
      </c>
    </row>
    <row r="71" spans="1:4" x14ac:dyDescent="0.3">
      <c r="A71">
        <v>70</v>
      </c>
      <c r="B71">
        <v>1</v>
      </c>
      <c r="C71">
        <f t="shared" si="2"/>
        <v>1.1541247484909456</v>
      </c>
      <c r="D71">
        <f t="shared" si="3"/>
        <v>0.99570927668297149</v>
      </c>
    </row>
  </sheetData>
  <hyperlinks>
    <hyperlink ref="I2" r:id="rId1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="160" zoomScaleNormal="160" workbookViewId="0">
      <selection activeCell="C1" sqref="C1:G1"/>
    </sheetView>
  </sheetViews>
  <sheetFormatPr defaultRowHeight="14.4" x14ac:dyDescent="0.3"/>
  <cols>
    <col min="3" max="3" width="9" customWidth="1"/>
    <col min="4" max="4" width="11" customWidth="1"/>
    <col min="5" max="5" width="10.33203125" customWidth="1"/>
    <col min="6" max="6" width="10.21875" customWidth="1"/>
    <col min="7" max="7" width="10.33203125" customWidth="1"/>
    <col min="8" max="8" width="26.44140625" customWidth="1"/>
  </cols>
  <sheetData>
    <row r="1" spans="1:8" s="10" customFormat="1" x14ac:dyDescent="0.3">
      <c r="C1" s="23" t="s">
        <v>21</v>
      </c>
      <c r="D1" s="23"/>
      <c r="E1" s="23"/>
      <c r="F1" s="23"/>
      <c r="G1" s="23"/>
    </row>
    <row r="2" spans="1:8" s="10" customFormat="1" x14ac:dyDescent="0.3">
      <c r="A2" s="14" t="s">
        <v>1</v>
      </c>
      <c r="B2" s="14" t="s">
        <v>2</v>
      </c>
      <c r="C2" s="24" t="s">
        <v>22</v>
      </c>
      <c r="D2" s="24" t="s">
        <v>23</v>
      </c>
      <c r="E2" s="24" t="s">
        <v>24</v>
      </c>
      <c r="F2" s="24" t="s">
        <v>25</v>
      </c>
      <c r="G2" s="24" t="s">
        <v>26</v>
      </c>
      <c r="H2" s="21" t="s">
        <v>36</v>
      </c>
    </row>
    <row r="3" spans="1:8" x14ac:dyDescent="0.3">
      <c r="A3" s="2">
        <v>1</v>
      </c>
      <c r="B3" s="2">
        <v>0</v>
      </c>
      <c r="C3" s="4">
        <f xml:space="preserve"> 1 / (1 + EXP(-1 * (0 * A3 + 0)))</f>
        <v>0.5</v>
      </c>
      <c r="D3" s="4">
        <f xml:space="preserve"> 1 / (1 + EXP(-1 * (0.2 * A3 + 0.1)))</f>
        <v>0.57444251681165903</v>
      </c>
      <c r="E3" s="4">
        <f>1 / (1 + EXP(-1 * (0.2 * A3 - 1)))</f>
        <v>0.31002551887238755</v>
      </c>
      <c r="F3" s="4">
        <f>1 / (1 + EXP(-1 * (0.3 * A3 - 1)))</f>
        <v>0.33181222783183389</v>
      </c>
      <c r="G3" s="4">
        <f>1 / (1 + EXP(-1 * (0.4 * A3 - 1)))</f>
        <v>0.35434369377420455</v>
      </c>
      <c r="H3" s="22">
        <f>1 / (1 + EXP(-1 * (0.51491375 * A3 - 1.04608067)))</f>
        <v>0.3702447636168672</v>
      </c>
    </row>
    <row r="4" spans="1:8" x14ac:dyDescent="0.3">
      <c r="A4" s="2">
        <v>2</v>
      </c>
      <c r="B4" s="2">
        <v>0</v>
      </c>
      <c r="C4" s="4">
        <f t="shared" ref="C4:C12" si="0" xml:space="preserve"> 1 / (1 + EXP(-1 * (0 * A4 + 0)))</f>
        <v>0.5</v>
      </c>
      <c r="D4" s="4">
        <f t="shared" ref="D4:D12" si="1" xml:space="preserve"> 1 / (1 + EXP(-1 * (0.2 * A4 + 0.1)))</f>
        <v>0.62245933120185459</v>
      </c>
      <c r="E4" s="4">
        <f t="shared" ref="E4:E12" si="2">1 / (1 + EXP(-1 * (0.2 * A4 - 1)))</f>
        <v>0.35434369377420455</v>
      </c>
      <c r="F4" s="4">
        <f t="shared" ref="F4:F12" si="3">1 / (1 + EXP(-1 * (0.3 * A4 - 1)))</f>
        <v>0.401312339887548</v>
      </c>
      <c r="G4" s="4">
        <f t="shared" ref="G4:G12" si="4">1 / (1 + EXP(-1 * (0.4 * A4 - 1)))</f>
        <v>0.45016600268752216</v>
      </c>
      <c r="H4" s="22">
        <f t="shared" ref="H4:H12" si="5">1 / (1 + EXP(-1 * (0.51491375 * A4 - 1.04608067)))</f>
        <v>0.49593679694612347</v>
      </c>
    </row>
    <row r="5" spans="1:8" x14ac:dyDescent="0.3">
      <c r="A5" s="2">
        <v>3</v>
      </c>
      <c r="B5" s="2">
        <v>0</v>
      </c>
      <c r="C5" s="4">
        <f t="shared" si="0"/>
        <v>0.5</v>
      </c>
      <c r="D5" s="4">
        <f t="shared" si="1"/>
        <v>0.66818777216816616</v>
      </c>
      <c r="E5" s="4">
        <f t="shared" si="2"/>
        <v>0.401312339887548</v>
      </c>
      <c r="F5" s="4">
        <f t="shared" si="3"/>
        <v>0.47502081252105999</v>
      </c>
      <c r="G5" s="4">
        <f t="shared" si="4"/>
        <v>0.54983399731247795</v>
      </c>
      <c r="H5" s="22">
        <f t="shared" si="5"/>
        <v>0.62214451093849521</v>
      </c>
    </row>
    <row r="6" spans="1:8" x14ac:dyDescent="0.3">
      <c r="A6" s="2">
        <v>4</v>
      </c>
      <c r="B6" s="2">
        <v>0</v>
      </c>
      <c r="C6" s="4">
        <f t="shared" si="0"/>
        <v>0.5</v>
      </c>
      <c r="D6" s="4">
        <f t="shared" si="1"/>
        <v>0.71094950262500389</v>
      </c>
      <c r="E6" s="4">
        <f t="shared" si="2"/>
        <v>0.45016600268752216</v>
      </c>
      <c r="F6" s="4">
        <f t="shared" si="3"/>
        <v>0.54983399731247784</v>
      </c>
      <c r="G6" s="4">
        <f t="shared" si="4"/>
        <v>0.6456563062257954</v>
      </c>
      <c r="H6" s="22">
        <f t="shared" si="5"/>
        <v>0.73371906850709123</v>
      </c>
    </row>
    <row r="7" spans="1:8" x14ac:dyDescent="0.3">
      <c r="A7" s="2">
        <v>5</v>
      </c>
      <c r="B7" s="2">
        <v>1</v>
      </c>
      <c r="C7" s="4">
        <f t="shared" si="0"/>
        <v>0.5</v>
      </c>
      <c r="D7" s="4">
        <f t="shared" si="1"/>
        <v>0.75026010559511769</v>
      </c>
      <c r="E7" s="4">
        <f t="shared" si="2"/>
        <v>0.5</v>
      </c>
      <c r="F7" s="4">
        <f t="shared" si="3"/>
        <v>0.62245933120185459</v>
      </c>
      <c r="G7" s="4">
        <f t="shared" si="4"/>
        <v>0.7310585786300049</v>
      </c>
      <c r="H7" s="22">
        <f t="shared" si="5"/>
        <v>0.82178499456827514</v>
      </c>
    </row>
    <row r="8" spans="1:8" x14ac:dyDescent="0.3">
      <c r="A8" s="2">
        <v>6</v>
      </c>
      <c r="B8" s="2">
        <v>1</v>
      </c>
      <c r="C8" s="4">
        <f t="shared" si="0"/>
        <v>0.5</v>
      </c>
      <c r="D8" s="4">
        <f t="shared" si="1"/>
        <v>0.78583498304255861</v>
      </c>
      <c r="E8" s="4">
        <f t="shared" si="2"/>
        <v>0.54983399731247795</v>
      </c>
      <c r="F8" s="4">
        <f t="shared" si="3"/>
        <v>0.6899744811276125</v>
      </c>
      <c r="G8" s="4">
        <f t="shared" si="4"/>
        <v>0.8021838885585818</v>
      </c>
      <c r="H8" s="22">
        <f t="shared" si="5"/>
        <v>0.88527921064827431</v>
      </c>
    </row>
    <row r="9" spans="1:8" x14ac:dyDescent="0.3">
      <c r="A9" s="2">
        <v>7</v>
      </c>
      <c r="B9" s="2">
        <v>1</v>
      </c>
      <c r="C9" s="4">
        <f t="shared" si="0"/>
        <v>0.5</v>
      </c>
      <c r="D9" s="4">
        <f t="shared" si="1"/>
        <v>0.81757447619364365</v>
      </c>
      <c r="E9" s="4">
        <f t="shared" si="2"/>
        <v>0.59868766011245211</v>
      </c>
      <c r="F9" s="4">
        <f t="shared" si="3"/>
        <v>0.75026010559511769</v>
      </c>
      <c r="G9" s="4">
        <f t="shared" si="4"/>
        <v>0.85814893509951229</v>
      </c>
      <c r="H9" s="22">
        <f t="shared" si="5"/>
        <v>0.92813018025580452</v>
      </c>
    </row>
    <row r="10" spans="1:8" x14ac:dyDescent="0.3">
      <c r="A10" s="2">
        <v>8</v>
      </c>
      <c r="B10" s="2">
        <v>1</v>
      </c>
      <c r="C10" s="4">
        <f t="shared" si="0"/>
        <v>0.5</v>
      </c>
      <c r="D10" s="4">
        <f t="shared" si="1"/>
        <v>0.84553473491646525</v>
      </c>
      <c r="E10" s="4">
        <f t="shared" si="2"/>
        <v>0.6456563062257954</v>
      </c>
      <c r="F10" s="4">
        <f t="shared" si="3"/>
        <v>0.80218388855858169</v>
      </c>
      <c r="G10" s="4">
        <f t="shared" si="4"/>
        <v>0.9002495108803148</v>
      </c>
      <c r="H10" s="22">
        <f t="shared" si="5"/>
        <v>0.95577487489766721</v>
      </c>
    </row>
    <row r="11" spans="1:8" x14ac:dyDescent="0.3">
      <c r="A11" s="2">
        <v>9</v>
      </c>
      <c r="B11" s="2">
        <v>1</v>
      </c>
      <c r="C11" s="4">
        <f t="shared" si="0"/>
        <v>0.5</v>
      </c>
      <c r="D11" s="4">
        <f t="shared" si="1"/>
        <v>0.86989152563700212</v>
      </c>
      <c r="E11" s="4">
        <f t="shared" si="2"/>
        <v>0.6899744811276125</v>
      </c>
      <c r="F11" s="4">
        <f t="shared" si="3"/>
        <v>0.84553473491646525</v>
      </c>
      <c r="G11" s="4">
        <f t="shared" si="4"/>
        <v>0.93086157965665328</v>
      </c>
      <c r="H11" s="22">
        <f t="shared" si="5"/>
        <v>0.97309430643625683</v>
      </c>
    </row>
    <row r="12" spans="1:8" x14ac:dyDescent="0.3">
      <c r="A12" s="2">
        <v>10</v>
      </c>
      <c r="B12" s="2">
        <v>1</v>
      </c>
      <c r="C12" s="4">
        <f t="shared" si="0"/>
        <v>0.5</v>
      </c>
      <c r="D12" s="4">
        <f t="shared" si="1"/>
        <v>0.89090317880438707</v>
      </c>
      <c r="E12" s="4">
        <f t="shared" si="2"/>
        <v>0.7310585786300049</v>
      </c>
      <c r="F12" s="4">
        <f t="shared" si="3"/>
        <v>0.88079707797788231</v>
      </c>
      <c r="G12" s="4">
        <f t="shared" si="4"/>
        <v>0.95257412682243336</v>
      </c>
      <c r="H12" s="22">
        <f t="shared" si="5"/>
        <v>0.98374644976607972</v>
      </c>
    </row>
  </sheetData>
  <mergeCells count="1">
    <mergeCell ref="C1:G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3"/>
  <sheetViews>
    <sheetView tabSelected="1" zoomScale="145" zoomScaleNormal="145" workbookViewId="0">
      <selection activeCell="C3" sqref="C3"/>
    </sheetView>
  </sheetViews>
  <sheetFormatPr defaultRowHeight="14.4" x14ac:dyDescent="0.3"/>
  <cols>
    <col min="2" max="2" width="12.5546875" bestFit="1" customWidth="1"/>
    <col min="3" max="3" width="22.109375" customWidth="1"/>
  </cols>
  <sheetData>
    <row r="2" spans="1:3" x14ac:dyDescent="0.3">
      <c r="C2" s="26" t="s">
        <v>21</v>
      </c>
    </row>
    <row r="3" spans="1:3" x14ac:dyDescent="0.3">
      <c r="A3" s="16" t="s">
        <v>27</v>
      </c>
      <c r="B3" s="16" t="s">
        <v>28</v>
      </c>
      <c r="C3" s="25" t="s">
        <v>37</v>
      </c>
    </row>
    <row r="4" spans="1:3" x14ac:dyDescent="0.3">
      <c r="A4">
        <v>1</v>
      </c>
      <c r="B4">
        <v>0</v>
      </c>
      <c r="C4">
        <f>1/(1+EXP(-1*((0.1344*A4)+(-4))))</f>
        <v>2.0520438126928706E-2</v>
      </c>
    </row>
    <row r="5" spans="1:3" x14ac:dyDescent="0.3">
      <c r="A5">
        <v>2</v>
      </c>
      <c r="B5">
        <v>0</v>
      </c>
      <c r="C5">
        <f t="shared" ref="C5:C68" si="0">1/(1+EXP(-1*((0.1344*A5)+(-4))))</f>
        <v>2.3403225364975428E-2</v>
      </c>
    </row>
    <row r="6" spans="1:3" x14ac:dyDescent="0.3">
      <c r="A6">
        <v>3</v>
      </c>
      <c r="B6">
        <v>0</v>
      </c>
      <c r="C6">
        <f t="shared" si="0"/>
        <v>2.667996589920324E-2</v>
      </c>
    </row>
    <row r="7" spans="1:3" x14ac:dyDescent="0.3">
      <c r="A7">
        <v>4</v>
      </c>
      <c r="B7">
        <v>0</v>
      </c>
      <c r="C7">
        <f t="shared" si="0"/>
        <v>3.0401208736184279E-2</v>
      </c>
    </row>
    <row r="8" spans="1:3" x14ac:dyDescent="0.3">
      <c r="A8">
        <v>5</v>
      </c>
      <c r="B8">
        <v>0</v>
      </c>
      <c r="C8">
        <f t="shared" si="0"/>
        <v>3.4623016629058048E-2</v>
      </c>
    </row>
    <row r="9" spans="1:3" x14ac:dyDescent="0.3">
      <c r="A9">
        <v>6</v>
      </c>
      <c r="B9">
        <v>0</v>
      </c>
      <c r="C9">
        <f t="shared" si="0"/>
        <v>3.9407277721015807E-2</v>
      </c>
    </row>
    <row r="10" spans="1:3" x14ac:dyDescent="0.3">
      <c r="A10">
        <v>7</v>
      </c>
      <c r="B10">
        <v>0</v>
      </c>
      <c r="C10">
        <f t="shared" si="0"/>
        <v>4.4821940928127559E-2</v>
      </c>
    </row>
    <row r="11" spans="1:3" x14ac:dyDescent="0.3">
      <c r="A11">
        <v>8</v>
      </c>
      <c r="B11">
        <v>0</v>
      </c>
      <c r="C11">
        <f t="shared" si="0"/>
        <v>5.0941138612380643E-2</v>
      </c>
    </row>
    <row r="12" spans="1:3" x14ac:dyDescent="0.3">
      <c r="A12">
        <v>9</v>
      </c>
      <c r="B12">
        <v>0</v>
      </c>
      <c r="C12">
        <f t="shared" si="0"/>
        <v>5.7845151784364085E-2</v>
      </c>
    </row>
    <row r="13" spans="1:3" x14ac:dyDescent="0.3">
      <c r="A13">
        <v>10</v>
      </c>
      <c r="B13">
        <v>0</v>
      </c>
      <c r="C13">
        <f t="shared" si="0"/>
        <v>6.562016433415982E-2</v>
      </c>
    </row>
    <row r="14" spans="1:3" x14ac:dyDescent="0.3">
      <c r="A14">
        <v>11</v>
      </c>
      <c r="B14">
        <v>0</v>
      </c>
      <c r="C14">
        <f t="shared" si="0"/>
        <v>7.4357744267467232E-2</v>
      </c>
    </row>
    <row r="15" spans="1:3" x14ac:dyDescent="0.3">
      <c r="A15">
        <v>12</v>
      </c>
      <c r="B15">
        <v>0</v>
      </c>
      <c r="C15">
        <f t="shared" si="0"/>
        <v>8.4153982627715881E-2</v>
      </c>
    </row>
    <row r="16" spans="1:3" x14ac:dyDescent="0.3">
      <c r="A16">
        <v>13</v>
      </c>
      <c r="B16">
        <v>0</v>
      </c>
      <c r="C16">
        <f t="shared" si="0"/>
        <v>9.5108216152302708E-2</v>
      </c>
    </row>
    <row r="17" spans="1:3" x14ac:dyDescent="0.3">
      <c r="A17">
        <v>14</v>
      </c>
      <c r="B17">
        <v>0</v>
      </c>
      <c r="C17">
        <f t="shared" si="0"/>
        <v>0.10732125965825201</v>
      </c>
    </row>
    <row r="18" spans="1:3" x14ac:dyDescent="0.3">
      <c r="A18">
        <v>15</v>
      </c>
      <c r="B18">
        <v>1</v>
      </c>
      <c r="C18">
        <f t="shared" si="0"/>
        <v>0.12089308105393162</v>
      </c>
    </row>
    <row r="19" spans="1:3" x14ac:dyDescent="0.3">
      <c r="A19">
        <v>16</v>
      </c>
      <c r="B19">
        <v>0</v>
      </c>
      <c r="C19">
        <f t="shared" si="0"/>
        <v>0.13591986843104206</v>
      </c>
    </row>
    <row r="20" spans="1:3" x14ac:dyDescent="0.3">
      <c r="A20">
        <v>17</v>
      </c>
      <c r="B20">
        <v>0</v>
      </c>
      <c r="C20">
        <f t="shared" si="0"/>
        <v>0.15249046763982599</v>
      </c>
    </row>
    <row r="21" spans="1:3" x14ac:dyDescent="0.3">
      <c r="A21">
        <v>18</v>
      </c>
      <c r="B21">
        <v>0</v>
      </c>
      <c r="C21">
        <f t="shared" si="0"/>
        <v>0.17068221235125103</v>
      </c>
    </row>
    <row r="22" spans="1:3" x14ac:dyDescent="0.3">
      <c r="A22">
        <v>19</v>
      </c>
      <c r="B22">
        <v>0</v>
      </c>
      <c r="C22">
        <f t="shared" si="0"/>
        <v>0.19055622791116436</v>
      </c>
    </row>
    <row r="23" spans="1:3" x14ac:dyDescent="0.3">
      <c r="A23">
        <v>20</v>
      </c>
      <c r="B23">
        <v>0</v>
      </c>
      <c r="C23">
        <f t="shared" si="0"/>
        <v>0.21215236419839478</v>
      </c>
    </row>
    <row r="24" spans="1:3" x14ac:dyDescent="0.3">
      <c r="A24">
        <v>21</v>
      </c>
      <c r="B24">
        <v>0</v>
      </c>
      <c r="C24">
        <f t="shared" si="0"/>
        <v>0.2354839969872303</v>
      </c>
    </row>
    <row r="25" spans="1:3" x14ac:dyDescent="0.3">
      <c r="A25">
        <v>22</v>
      </c>
      <c r="B25">
        <v>0</v>
      </c>
      <c r="C25">
        <f t="shared" si="0"/>
        <v>0.26053302384610832</v>
      </c>
    </row>
    <row r="26" spans="1:3" x14ac:dyDescent="0.3">
      <c r="A26">
        <v>23</v>
      </c>
      <c r="B26">
        <v>0</v>
      </c>
      <c r="C26">
        <f t="shared" si="0"/>
        <v>0.28724545711553107</v>
      </c>
    </row>
    <row r="27" spans="1:3" x14ac:dyDescent="0.3">
      <c r="A27">
        <v>24</v>
      </c>
      <c r="B27">
        <v>0</v>
      </c>
      <c r="C27">
        <f t="shared" si="0"/>
        <v>0.31552806739536643</v>
      </c>
    </row>
    <row r="28" spans="1:3" x14ac:dyDescent="0.3">
      <c r="A28">
        <v>25</v>
      </c>
      <c r="B28">
        <v>0</v>
      </c>
      <c r="C28">
        <f t="shared" si="0"/>
        <v>0.34524653939368072</v>
      </c>
    </row>
    <row r="29" spans="1:3" x14ac:dyDescent="0.3">
      <c r="A29">
        <v>26</v>
      </c>
      <c r="B29">
        <v>0</v>
      </c>
      <c r="C29">
        <f t="shared" si="0"/>
        <v>0.37622555331635893</v>
      </c>
    </row>
    <row r="30" spans="1:3" x14ac:dyDescent="0.3">
      <c r="A30">
        <v>27</v>
      </c>
      <c r="B30">
        <v>1</v>
      </c>
      <c r="C30">
        <f t="shared" si="0"/>
        <v>0.40825109111578611</v>
      </c>
    </row>
    <row r="31" spans="1:3" x14ac:dyDescent="0.3">
      <c r="A31">
        <v>28</v>
      </c>
      <c r="B31">
        <v>1</v>
      </c>
      <c r="C31">
        <f t="shared" si="0"/>
        <v>0.44107509047133103</v>
      </c>
    </row>
    <row r="32" spans="1:3" x14ac:dyDescent="0.3">
      <c r="A32">
        <v>29</v>
      </c>
      <c r="B32">
        <v>0</v>
      </c>
      <c r="C32">
        <f t="shared" si="0"/>
        <v>0.47442234618994727</v>
      </c>
    </row>
    <row r="33" spans="1:3" x14ac:dyDescent="0.3">
      <c r="A33">
        <v>30</v>
      </c>
      <c r="B33">
        <v>0</v>
      </c>
      <c r="C33">
        <f t="shared" si="0"/>
        <v>0.50799931740323112</v>
      </c>
    </row>
    <row r="34" spans="1:3" x14ac:dyDescent="0.3">
      <c r="A34">
        <v>31</v>
      </c>
      <c r="B34">
        <v>1</v>
      </c>
      <c r="C34">
        <f t="shared" si="0"/>
        <v>0.54150427664461487</v>
      </c>
    </row>
    <row r="35" spans="1:3" x14ac:dyDescent="0.3">
      <c r="A35">
        <v>32</v>
      </c>
      <c r="B35">
        <v>1</v>
      </c>
      <c r="C35">
        <f t="shared" si="0"/>
        <v>0.57463807180449722</v>
      </c>
    </row>
    <row r="36" spans="1:3" x14ac:dyDescent="0.3">
      <c r="A36">
        <v>33</v>
      </c>
      <c r="B36">
        <v>1</v>
      </c>
      <c r="C36">
        <f t="shared" si="0"/>
        <v>0.60711469438200338</v>
      </c>
    </row>
    <row r="37" spans="1:3" x14ac:dyDescent="0.3">
      <c r="A37">
        <v>34</v>
      </c>
      <c r="B37">
        <v>1</v>
      </c>
      <c r="C37">
        <f t="shared" si="0"/>
        <v>0.63867087211427853</v>
      </c>
    </row>
    <row r="38" spans="1:3" x14ac:dyDescent="0.3">
      <c r="A38">
        <v>35</v>
      </c>
      <c r="B38">
        <v>1</v>
      </c>
      <c r="C38">
        <f t="shared" si="0"/>
        <v>0.66907402625126744</v>
      </c>
    </row>
    <row r="39" spans="1:3" x14ac:dyDescent="0.3">
      <c r="A39">
        <v>36</v>
      </c>
      <c r="B39">
        <v>1</v>
      </c>
      <c r="C39">
        <f t="shared" si="0"/>
        <v>0.69812813054200906</v>
      </c>
    </row>
    <row r="40" spans="1:3" x14ac:dyDescent="0.3">
      <c r="A40">
        <v>37</v>
      </c>
      <c r="B40">
        <v>1</v>
      </c>
      <c r="C40">
        <f t="shared" si="0"/>
        <v>0.72567724525071042</v>
      </c>
    </row>
    <row r="41" spans="1:3" x14ac:dyDescent="0.3">
      <c r="A41">
        <v>38</v>
      </c>
      <c r="B41">
        <v>1</v>
      </c>
      <c r="C41">
        <f t="shared" si="0"/>
        <v>0.7516067364529585</v>
      </c>
    </row>
    <row r="42" spans="1:3" x14ac:dyDescent="0.3">
      <c r="A42">
        <v>39</v>
      </c>
      <c r="B42">
        <v>1</v>
      </c>
      <c r="C42">
        <f t="shared" si="0"/>
        <v>0.77584239462957405</v>
      </c>
    </row>
    <row r="43" spans="1:3" x14ac:dyDescent="0.3">
      <c r="A43">
        <v>40</v>
      </c>
      <c r="B43">
        <v>1</v>
      </c>
      <c r="C43">
        <f t="shared" si="0"/>
        <v>0.79834781435279378</v>
      </c>
    </row>
    <row r="44" spans="1:3" x14ac:dyDescent="0.3">
      <c r="A44">
        <v>41</v>
      </c>
      <c r="B44">
        <v>1</v>
      </c>
      <c r="C44">
        <f t="shared" si="0"/>
        <v>0.81912047926097042</v>
      </c>
    </row>
    <row r="45" spans="1:3" x14ac:dyDescent="0.3">
      <c r="A45">
        <v>42</v>
      </c>
      <c r="B45">
        <v>1</v>
      </c>
      <c r="C45">
        <f t="shared" si="0"/>
        <v>0.83818701648677241</v>
      </c>
    </row>
    <row r="46" spans="1:3" x14ac:dyDescent="0.3">
      <c r="A46">
        <v>43</v>
      </c>
      <c r="B46">
        <v>0</v>
      </c>
      <c r="C46">
        <f t="shared" si="0"/>
        <v>0.85559805400541777</v>
      </c>
    </row>
    <row r="47" spans="1:3" x14ac:dyDescent="0.3">
      <c r="A47">
        <v>44</v>
      </c>
      <c r="B47">
        <v>1</v>
      </c>
      <c r="C47">
        <f t="shared" si="0"/>
        <v>0.87142304919001745</v>
      </c>
    </row>
    <row r="48" spans="1:3" x14ac:dyDescent="0.3">
      <c r="A48">
        <v>45</v>
      </c>
      <c r="B48">
        <v>1</v>
      </c>
      <c r="C48">
        <f t="shared" si="0"/>
        <v>0.88574537380452845</v>
      </c>
    </row>
    <row r="49" spans="1:3" x14ac:dyDescent="0.3">
      <c r="A49">
        <v>46</v>
      </c>
      <c r="B49">
        <v>1</v>
      </c>
      <c r="C49">
        <f t="shared" si="0"/>
        <v>0.89865785392038244</v>
      </c>
    </row>
    <row r="50" spans="1:3" x14ac:dyDescent="0.3">
      <c r="A50">
        <v>47</v>
      </c>
      <c r="B50">
        <v>1</v>
      </c>
      <c r="C50">
        <f t="shared" si="0"/>
        <v>0.91025888313676984</v>
      </c>
    </row>
    <row r="51" spans="1:3" x14ac:dyDescent="0.3">
      <c r="A51">
        <v>48</v>
      </c>
      <c r="B51">
        <v>1</v>
      </c>
      <c r="C51">
        <f t="shared" si="0"/>
        <v>0.92064916022016841</v>
      </c>
    </row>
    <row r="52" spans="1:3" x14ac:dyDescent="0.3">
      <c r="A52">
        <v>49</v>
      </c>
      <c r="B52">
        <v>1</v>
      </c>
      <c r="C52">
        <f t="shared" si="0"/>
        <v>0.92992905047220686</v>
      </c>
    </row>
    <row r="53" spans="1:3" x14ac:dyDescent="0.3">
      <c r="A53">
        <v>50</v>
      </c>
      <c r="B53">
        <v>0</v>
      </c>
      <c r="C53">
        <f t="shared" si="0"/>
        <v>0.93819653373641143</v>
      </c>
    </row>
    <row r="54" spans="1:3" x14ac:dyDescent="0.3">
      <c r="A54">
        <v>51</v>
      </c>
      <c r="B54">
        <v>1</v>
      </c>
      <c r="C54">
        <f t="shared" si="0"/>
        <v>0.94554567923185739</v>
      </c>
    </row>
    <row r="55" spans="1:3" x14ac:dyDescent="0.3">
      <c r="A55">
        <v>52</v>
      </c>
      <c r="B55">
        <v>1</v>
      </c>
      <c r="C55">
        <f t="shared" si="0"/>
        <v>0.95206557579065088</v>
      </c>
    </row>
    <row r="56" spans="1:3" x14ac:dyDescent="0.3">
      <c r="A56">
        <v>53</v>
      </c>
      <c r="B56">
        <v>1</v>
      </c>
      <c r="C56">
        <f t="shared" si="0"/>
        <v>0.95783964280795031</v>
      </c>
    </row>
    <row r="57" spans="1:3" x14ac:dyDescent="0.3">
      <c r="A57">
        <v>54</v>
      </c>
      <c r="B57">
        <v>1</v>
      </c>
      <c r="C57">
        <f t="shared" si="0"/>
        <v>0.96294524971645101</v>
      </c>
    </row>
    <row r="58" spans="1:3" x14ac:dyDescent="0.3">
      <c r="A58">
        <v>55</v>
      </c>
      <c r="B58">
        <v>1</v>
      </c>
      <c r="C58">
        <f t="shared" si="0"/>
        <v>0.96745357790742947</v>
      </c>
    </row>
    <row r="59" spans="1:3" x14ac:dyDescent="0.3">
      <c r="A59">
        <v>56</v>
      </c>
      <c r="B59">
        <v>1</v>
      </c>
      <c r="C59">
        <f t="shared" si="0"/>
        <v>0.97142966705148848</v>
      </c>
    </row>
    <row r="60" spans="1:3" x14ac:dyDescent="0.3">
      <c r="A60">
        <v>57</v>
      </c>
      <c r="B60">
        <v>1</v>
      </c>
      <c r="C60">
        <f t="shared" si="0"/>
        <v>0.97493259649973618</v>
      </c>
    </row>
    <row r="61" spans="1:3" x14ac:dyDescent="0.3">
      <c r="A61">
        <v>58</v>
      </c>
      <c r="B61">
        <v>0</v>
      </c>
      <c r="C61">
        <f t="shared" si="0"/>
        <v>0.97801576104465515</v>
      </c>
    </row>
    <row r="62" spans="1:3" x14ac:dyDescent="0.3">
      <c r="A62">
        <v>59</v>
      </c>
      <c r="B62">
        <v>1</v>
      </c>
      <c r="C62">
        <f t="shared" si="0"/>
        <v>0.98072720828156534</v>
      </c>
    </row>
    <row r="63" spans="1:3" x14ac:dyDescent="0.3">
      <c r="A63">
        <v>60</v>
      </c>
      <c r="B63">
        <v>0</v>
      </c>
      <c r="C63">
        <f t="shared" si="0"/>
        <v>0.9831100118656243</v>
      </c>
    </row>
    <row r="64" spans="1:3" x14ac:dyDescent="0.3">
      <c r="A64">
        <v>61</v>
      </c>
      <c r="B64">
        <v>1</v>
      </c>
      <c r="C64">
        <f t="shared" si="0"/>
        <v>0.98520266100131415</v>
      </c>
    </row>
    <row r="65" spans="1:3" x14ac:dyDescent="0.3">
      <c r="A65">
        <v>62</v>
      </c>
      <c r="B65">
        <v>1</v>
      </c>
      <c r="C65">
        <f t="shared" si="0"/>
        <v>0.98703945153582107</v>
      </c>
    </row>
    <row r="66" spans="1:3" x14ac:dyDescent="0.3">
      <c r="A66">
        <v>63</v>
      </c>
      <c r="B66">
        <v>1</v>
      </c>
      <c r="C66">
        <f t="shared" si="0"/>
        <v>0.98865086812455372</v>
      </c>
    </row>
    <row r="67" spans="1:3" x14ac:dyDescent="0.3">
      <c r="A67">
        <v>64</v>
      </c>
      <c r="B67">
        <v>1</v>
      </c>
      <c r="C67">
        <f t="shared" si="0"/>
        <v>0.99006395020051008</v>
      </c>
    </row>
    <row r="68" spans="1:3" x14ac:dyDescent="0.3">
      <c r="A68">
        <v>65</v>
      </c>
      <c r="B68">
        <v>1</v>
      </c>
      <c r="C68">
        <f t="shared" si="0"/>
        <v>0.9913026370266288</v>
      </c>
    </row>
    <row r="69" spans="1:3" x14ac:dyDescent="0.3">
      <c r="A69">
        <v>66</v>
      </c>
      <c r="B69">
        <v>1</v>
      </c>
      <c r="C69">
        <f t="shared" ref="C69:C73" si="1">1/(1+EXP(-1*((0.1344*A69)+(-4))))</f>
        <v>0.99238808905870657</v>
      </c>
    </row>
    <row r="70" spans="1:3" x14ac:dyDescent="0.3">
      <c r="A70">
        <v>67</v>
      </c>
      <c r="B70">
        <v>1</v>
      </c>
      <c r="C70">
        <f t="shared" si="1"/>
        <v>0.99333898430478995</v>
      </c>
    </row>
    <row r="71" spans="1:3" x14ac:dyDescent="0.3">
      <c r="A71">
        <v>68</v>
      </c>
      <c r="B71">
        <v>1</v>
      </c>
      <c r="C71">
        <f t="shared" si="1"/>
        <v>0.99417178943183226</v>
      </c>
    </row>
    <row r="72" spans="1:3" x14ac:dyDescent="0.3">
      <c r="A72">
        <v>69</v>
      </c>
      <c r="B72">
        <v>1</v>
      </c>
      <c r="C72">
        <f t="shared" si="1"/>
        <v>0.99490100612489363</v>
      </c>
    </row>
    <row r="73" spans="1:3" x14ac:dyDescent="0.3">
      <c r="A73">
        <v>70</v>
      </c>
      <c r="B73">
        <v>1</v>
      </c>
      <c r="C73">
        <f t="shared" si="1"/>
        <v>0.99553939371777378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basic</vt:lpstr>
      <vt:lpstr>given m</vt:lpstr>
      <vt:lpstr>good1</vt:lpstr>
      <vt:lpstr>good2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lintangwisesa</dc:creator>
  <cp:lastModifiedBy>lintangwisesa</cp:lastModifiedBy>
  <dcterms:created xsi:type="dcterms:W3CDTF">2020-01-13T07:15:50Z</dcterms:created>
  <dcterms:modified xsi:type="dcterms:W3CDTF">2020-01-13T09:51:16Z</dcterms:modified>
</cp:coreProperties>
</file>