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<sst xmlns="http://schemas.openxmlformats.org/spreadsheetml/2006/main" count="77" uniqueCount="58">
  <si>
    <r>
      <rPr>
        <b/>
      </rPr>
      <t>Legende:</t>
    </r>
    <r>
      <t xml:space="preserve"> </t>
    </r>
  </si>
  <si>
    <t xml:space="preserve">FG = Fußgänger, A = Autos </t>
  </si>
  <si>
    <t>Ampel 1: Zwischen Thalia/Haltestelle und Prager Straße</t>
  </si>
  <si>
    <t xml:space="preserve">Ampel 2: Zwischen Thalia und Altmarkt (2.1 in Fahrtrichtung die erste) </t>
  </si>
  <si>
    <t>wichtige Werte</t>
  </si>
  <si>
    <t>Datenerfassung Fußgängerverteilung</t>
  </si>
  <si>
    <t>pd</t>
  </si>
  <si>
    <t>pro Spur</t>
  </si>
  <si>
    <t>pro h und Spur</t>
  </si>
  <si>
    <t>Sekunden pro Kfz und Spur</t>
  </si>
  <si>
    <t xml:space="preserve">Ampel 1 von Prager zu: </t>
  </si>
  <si>
    <t xml:space="preserve">Ampel 2.1 von Altmarkt zu: </t>
  </si>
  <si>
    <t xml:space="preserve">Ampel 2.2 von Altmarkt zu: </t>
  </si>
  <si>
    <t xml:space="preserve">Ampel 2 Summe </t>
  </si>
  <si>
    <t>KfZ Richtung Budapester Str.:</t>
  </si>
  <si>
    <t xml:space="preserve">FG gesamt </t>
  </si>
  <si>
    <t xml:space="preserve">Bahn </t>
  </si>
  <si>
    <t xml:space="preserve">Thalia </t>
  </si>
  <si>
    <t>FG gesamt</t>
  </si>
  <si>
    <t>Bahn</t>
  </si>
  <si>
    <t>Thalia</t>
  </si>
  <si>
    <t>Autos Richtung Ferdinandplatz:</t>
  </si>
  <si>
    <t>irrelevant</t>
  </si>
  <si>
    <t>-400 für Nachts /16h Verkehrszeit</t>
  </si>
  <si>
    <t xml:space="preserve">  </t>
  </si>
  <si>
    <t>Gesamt:</t>
  </si>
  <si>
    <t>Zeit c.a. 12 min</t>
  </si>
  <si>
    <t xml:space="preserve">s pro FG
</t>
  </si>
  <si>
    <t>s</t>
  </si>
  <si>
    <t>Geradeaus</t>
  </si>
  <si>
    <t>Läden</t>
  </si>
  <si>
    <t>Datenerfasssung Ampelschaltung</t>
  </si>
  <si>
    <t>Ampelzeiten wie im Zeitstrahl Ampel 1</t>
  </si>
  <si>
    <t>Ampelzeiten wie im Zeitstrahl Ampel 2.1</t>
  </si>
  <si>
    <t xml:space="preserve">FG </t>
  </si>
  <si>
    <t>A</t>
  </si>
  <si>
    <t xml:space="preserve"> </t>
  </si>
  <si>
    <t>Autos grün ~20s</t>
  </si>
  <si>
    <t>Linienstatistik</t>
  </si>
  <si>
    <t xml:space="preserve">Personen aus Verkehrsmittel </t>
  </si>
  <si>
    <t>Aussteiger aus Verkehrsmitteln</t>
  </si>
  <si>
    <t>Abfahrten</t>
  </si>
  <si>
    <t xml:space="preserve">Richtung </t>
  </si>
  <si>
    <t xml:space="preserve">Linie </t>
  </si>
  <si>
    <t xml:space="preserve">Anzahl </t>
  </si>
  <si>
    <t>mu</t>
  </si>
  <si>
    <t>Abweichung</t>
  </si>
  <si>
    <t>Normalverteilt</t>
  </si>
  <si>
    <t>Minute</t>
  </si>
  <si>
    <t>Takt</t>
  </si>
  <si>
    <t xml:space="preserve">Postplatz </t>
  </si>
  <si>
    <t>Bühlau</t>
  </si>
  <si>
    <t>Leutewitz</t>
  </si>
  <si>
    <t>Dölzschen</t>
  </si>
  <si>
    <t>Prini</t>
  </si>
  <si>
    <t>Zschertnitz</t>
  </si>
  <si>
    <t>Johannstadt</t>
  </si>
  <si>
    <t>Striesen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</si>
</sst>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2.0"/>
    </font>
    <font/>
    <font>
      <b/>
      <sz val="12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2B9E13"/>
        <bgColor rgb="FF2B9E13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2" xfId="0" applyFont="1" applyNumberFormat="1"/>
    <xf borderId="0" fillId="0" fontId="4" numFmtId="0" xfId="0" applyAlignment="1" applyFont="1">
      <alignment horizontal="left" readingOrder="0"/>
    </xf>
    <xf borderId="0" fillId="2" fontId="2" numFmtId="10" xfId="0" applyFont="1" applyNumberFormat="1"/>
    <xf borderId="0" fillId="3" fontId="2" numFmtId="10" xfId="0" applyFont="1" applyNumberFormat="1"/>
    <xf borderId="0" fillId="3" fontId="2" numFmtId="0" xfId="0" applyFont="1"/>
    <xf borderId="0" fillId="3" fontId="0" numFmtId="0" xfId="0" applyFont="1"/>
    <xf borderId="1" fillId="4" fontId="0" numFmtId="0" xfId="0" applyBorder="1" applyFill="1" applyFont="1"/>
    <xf borderId="1" fillId="5" fontId="0" numFmtId="0" xfId="0" applyBorder="1" applyFill="1" applyFont="1"/>
    <xf borderId="0" fillId="0" fontId="0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17" width="8.71"/>
    <col customWidth="1" min="18" max="18" width="26.14"/>
    <col customWidth="1" min="19" max="20" width="8.71"/>
    <col customWidth="1" min="21" max="21" width="14.0"/>
    <col customWidth="1" min="22" max="22" width="25.71"/>
    <col customWidth="1" min="23" max="24" width="8.71"/>
  </cols>
  <sheetData>
    <row r="1">
      <c r="A1" s="1" t="s">
        <v>0</v>
      </c>
      <c r="B1" t="s">
        <v>1</v>
      </c>
    </row>
    <row r="2">
      <c r="B2" t="s">
        <v>2</v>
      </c>
    </row>
    <row r="3">
      <c r="B3" t="s">
        <v>3</v>
      </c>
    </row>
    <row r="4">
      <c r="B4" s="2" t="s">
        <v>4</v>
      </c>
      <c r="C4" s="3"/>
    </row>
    <row r="6">
      <c r="A6" s="4" t="s">
        <v>5</v>
      </c>
      <c r="B6" s="5"/>
      <c r="C6" s="5"/>
      <c r="D6" s="5"/>
      <c r="S6" s="6" t="s">
        <v>6</v>
      </c>
      <c r="T6" s="6" t="s">
        <v>7</v>
      </c>
      <c r="U6" s="6" t="s">
        <v>8</v>
      </c>
      <c r="V6" s="6" t="s">
        <v>9</v>
      </c>
    </row>
    <row r="7">
      <c r="B7" t="s">
        <v>10</v>
      </c>
      <c r="F7" t="s">
        <v>11</v>
      </c>
      <c r="I7" t="s">
        <v>12</v>
      </c>
      <c r="M7" t="s">
        <v>13</v>
      </c>
      <c r="R7" s="6" t="s">
        <v>14</v>
      </c>
      <c r="S7" s="6">
        <v>12799.0</v>
      </c>
      <c r="T7" s="6">
        <v>6400.0</v>
      </c>
      <c r="U7" s="6">
        <v>375.0</v>
      </c>
      <c r="V7" s="7">
        <v>9.6</v>
      </c>
      <c r="W7" s="2">
        <f>V7/2</f>
        <v>4.8</v>
      </c>
    </row>
    <row r="8">
      <c r="B8" s="5" t="s">
        <v>15</v>
      </c>
      <c r="C8" s="5" t="s">
        <v>16</v>
      </c>
      <c r="D8" s="5" t="s">
        <v>17</v>
      </c>
      <c r="E8" s="5"/>
      <c r="F8" s="5" t="s">
        <v>15</v>
      </c>
      <c r="G8" s="5" t="s">
        <v>16</v>
      </c>
      <c r="H8" s="5"/>
      <c r="I8" s="5" t="s">
        <v>18</v>
      </c>
      <c r="J8" s="5" t="s">
        <v>19</v>
      </c>
      <c r="K8" s="5" t="s">
        <v>20</v>
      </c>
      <c r="L8" s="5"/>
      <c r="M8" s="5" t="s">
        <v>18</v>
      </c>
      <c r="N8" s="5" t="s">
        <v>19</v>
      </c>
      <c r="O8" s="5" t="s">
        <v>20</v>
      </c>
      <c r="R8" s="6" t="s">
        <v>21</v>
      </c>
      <c r="S8" s="6">
        <v>11299.0</v>
      </c>
      <c r="T8" s="6">
        <v>5650.0</v>
      </c>
      <c r="U8" s="6">
        <v>310.0</v>
      </c>
      <c r="V8" s="7">
        <v>11.6</v>
      </c>
      <c r="W8" s="6" t="s">
        <v>22</v>
      </c>
    </row>
    <row r="9">
      <c r="B9">
        <v>27.0</v>
      </c>
      <c r="C9">
        <v>4.0</v>
      </c>
      <c r="D9">
        <v>0.0</v>
      </c>
      <c r="F9">
        <v>26.0</v>
      </c>
      <c r="G9">
        <v>6.0</v>
      </c>
      <c r="I9">
        <v>24.0</v>
      </c>
      <c r="J9">
        <v>1.0</v>
      </c>
      <c r="K9">
        <v>3.0</v>
      </c>
      <c r="M9">
        <f t="shared" ref="M9:N9" si="1">F9+I9</f>
        <v>50</v>
      </c>
      <c r="N9">
        <f t="shared" si="1"/>
        <v>7</v>
      </c>
      <c r="O9">
        <f t="shared" ref="O9:O18" si="3">K9</f>
        <v>3</v>
      </c>
      <c r="T9" s="6" t="s">
        <v>23</v>
      </c>
    </row>
    <row r="10">
      <c r="B10">
        <v>17.0</v>
      </c>
      <c r="C10">
        <v>3.0</v>
      </c>
      <c r="D10">
        <v>0.0</v>
      </c>
      <c r="F10">
        <v>0.0</v>
      </c>
      <c r="G10">
        <v>0.0</v>
      </c>
      <c r="I10">
        <v>9.0</v>
      </c>
      <c r="J10">
        <v>0.0</v>
      </c>
      <c r="K10">
        <v>0.0</v>
      </c>
      <c r="M10">
        <f t="shared" ref="M10:N10" si="2">F10+I10</f>
        <v>9</v>
      </c>
      <c r="N10">
        <f t="shared" si="2"/>
        <v>0</v>
      </c>
      <c r="O10">
        <f t="shared" si="3"/>
        <v>0</v>
      </c>
    </row>
    <row r="11">
      <c r="B11">
        <v>25.0</v>
      </c>
      <c r="C11">
        <v>0.0</v>
      </c>
      <c r="D11">
        <v>2.0</v>
      </c>
      <c r="F11">
        <v>16.0</v>
      </c>
      <c r="G11">
        <v>3.0</v>
      </c>
      <c r="I11">
        <v>18.0</v>
      </c>
      <c r="J11">
        <v>5.0</v>
      </c>
      <c r="K11">
        <v>0.0</v>
      </c>
      <c r="M11">
        <f t="shared" ref="M11:N11" si="4">F11+I11</f>
        <v>34</v>
      </c>
      <c r="N11">
        <f t="shared" si="4"/>
        <v>8</v>
      </c>
      <c r="O11">
        <f t="shared" si="3"/>
        <v>0</v>
      </c>
    </row>
    <row r="12">
      <c r="B12">
        <v>22.0</v>
      </c>
      <c r="C12">
        <v>3.0</v>
      </c>
      <c r="D12">
        <v>1.0</v>
      </c>
      <c r="F12">
        <v>10.0</v>
      </c>
      <c r="G12">
        <v>0.0</v>
      </c>
      <c r="I12">
        <v>24.0</v>
      </c>
      <c r="J12">
        <v>3.0</v>
      </c>
      <c r="K12">
        <v>0.0</v>
      </c>
      <c r="M12">
        <f t="shared" ref="M12:N12" si="5">F12+I12</f>
        <v>34</v>
      </c>
      <c r="N12">
        <f t="shared" si="5"/>
        <v>3</v>
      </c>
      <c r="O12">
        <f t="shared" si="3"/>
        <v>0</v>
      </c>
    </row>
    <row r="13">
      <c r="B13">
        <v>25.0</v>
      </c>
      <c r="C13">
        <v>2.0</v>
      </c>
      <c r="D13">
        <v>0.0</v>
      </c>
      <c r="F13">
        <v>22.0</v>
      </c>
      <c r="G13">
        <v>2.0</v>
      </c>
      <c r="I13">
        <v>45.0</v>
      </c>
      <c r="J13">
        <v>0.0</v>
      </c>
      <c r="K13">
        <v>4.0</v>
      </c>
      <c r="M13">
        <f t="shared" ref="M13:N13" si="6">F13+I13</f>
        <v>67</v>
      </c>
      <c r="N13">
        <f t="shared" si="6"/>
        <v>2</v>
      </c>
      <c r="O13">
        <f t="shared" si="3"/>
        <v>4</v>
      </c>
    </row>
    <row r="14">
      <c r="B14">
        <v>19.0</v>
      </c>
      <c r="C14">
        <v>1.0</v>
      </c>
      <c r="D14">
        <v>1.0</v>
      </c>
      <c r="F14">
        <v>24.0</v>
      </c>
      <c r="G14">
        <v>3.0</v>
      </c>
      <c r="I14">
        <v>42.0</v>
      </c>
      <c r="J14">
        <v>8.0</v>
      </c>
      <c r="K14">
        <v>1.0</v>
      </c>
      <c r="M14">
        <f t="shared" ref="M14:N14" si="7">F14+I14</f>
        <v>66</v>
      </c>
      <c r="N14">
        <f t="shared" si="7"/>
        <v>11</v>
      </c>
      <c r="O14">
        <f t="shared" si="3"/>
        <v>1</v>
      </c>
    </row>
    <row r="15">
      <c r="B15">
        <v>13.0</v>
      </c>
      <c r="C15">
        <v>0.0</v>
      </c>
      <c r="D15">
        <v>0.0</v>
      </c>
      <c r="F15">
        <v>16.0</v>
      </c>
      <c r="G15">
        <v>2.0</v>
      </c>
      <c r="I15">
        <v>33.0</v>
      </c>
      <c r="J15">
        <v>1.0</v>
      </c>
      <c r="K15">
        <v>0.0</v>
      </c>
      <c r="M15">
        <f t="shared" ref="M15:N15" si="8">F15+I15</f>
        <v>49</v>
      </c>
      <c r="N15">
        <f t="shared" si="8"/>
        <v>3</v>
      </c>
      <c r="O15">
        <f t="shared" si="3"/>
        <v>0</v>
      </c>
    </row>
    <row r="16">
      <c r="B16">
        <v>20.0</v>
      </c>
      <c r="C16">
        <v>3.0</v>
      </c>
      <c r="D16">
        <v>0.0</v>
      </c>
      <c r="F16">
        <v>17.0</v>
      </c>
      <c r="G16">
        <v>3.0</v>
      </c>
      <c r="I16">
        <v>35.0</v>
      </c>
      <c r="J16">
        <v>4.0</v>
      </c>
      <c r="K16">
        <v>3.0</v>
      </c>
      <c r="M16">
        <f t="shared" ref="M16:N16" si="9">F16+I16</f>
        <v>52</v>
      </c>
      <c r="N16">
        <f t="shared" si="9"/>
        <v>7</v>
      </c>
      <c r="O16">
        <f t="shared" si="3"/>
        <v>3</v>
      </c>
    </row>
    <row r="17">
      <c r="B17">
        <v>36.0</v>
      </c>
      <c r="C17">
        <v>4.0</v>
      </c>
      <c r="D17">
        <v>3.0</v>
      </c>
      <c r="F17">
        <v>13.0</v>
      </c>
      <c r="G17">
        <v>3.0</v>
      </c>
      <c r="I17">
        <v>37.0</v>
      </c>
      <c r="J17">
        <v>1.0</v>
      </c>
      <c r="K17">
        <v>1.0</v>
      </c>
      <c r="M17">
        <f t="shared" ref="M17:N17" si="10">F17+I17</f>
        <v>50</v>
      </c>
      <c r="N17">
        <f t="shared" si="10"/>
        <v>4</v>
      </c>
      <c r="O17">
        <f t="shared" si="3"/>
        <v>1</v>
      </c>
    </row>
    <row r="18">
      <c r="B18">
        <v>30.0</v>
      </c>
      <c r="C18">
        <v>2.0</v>
      </c>
      <c r="D18">
        <v>0.0</v>
      </c>
      <c r="F18">
        <v>13.0</v>
      </c>
      <c r="G18">
        <v>4.0</v>
      </c>
      <c r="I18">
        <v>52.0</v>
      </c>
      <c r="J18">
        <v>2.0</v>
      </c>
      <c r="K18">
        <v>4.0</v>
      </c>
      <c r="M18">
        <f t="shared" ref="M18:N18" si="11">F18+I18</f>
        <v>65</v>
      </c>
      <c r="N18">
        <f t="shared" si="11"/>
        <v>6</v>
      </c>
      <c r="O18">
        <f t="shared" si="3"/>
        <v>4</v>
      </c>
      <c r="V18" s="6" t="s">
        <v>24</v>
      </c>
    </row>
    <row r="19">
      <c r="A19" s="8" t="s">
        <v>25</v>
      </c>
      <c r="B19" s="5">
        <f t="shared" ref="B19:D19" si="12">SUM(B9:B18)
</f>
        <v>234</v>
      </c>
      <c r="C19" s="5">
        <f t="shared" si="12"/>
        <v>22</v>
      </c>
      <c r="D19" s="5">
        <f t="shared" si="12"/>
        <v>7</v>
      </c>
      <c r="E19" s="5"/>
      <c r="F19" s="5">
        <f t="shared" ref="F19:G19" si="13">SUM(F9:F18)
</f>
        <v>157</v>
      </c>
      <c r="G19" s="5">
        <f t="shared" si="13"/>
        <v>26</v>
      </c>
      <c r="H19" s="5"/>
      <c r="I19" s="5">
        <f t="shared" ref="I19:K19" si="14">SUM(I9:I18)
</f>
        <v>319</v>
      </c>
      <c r="J19" s="5">
        <f t="shared" si="14"/>
        <v>25</v>
      </c>
      <c r="K19" s="5">
        <f t="shared" si="14"/>
        <v>16</v>
      </c>
      <c r="L19" s="5"/>
      <c r="M19" s="5">
        <f t="shared" ref="M19:O19" si="15">SUM(M9:M18)
</f>
        <v>476</v>
      </c>
      <c r="N19" s="5">
        <f t="shared" si="15"/>
        <v>51</v>
      </c>
      <c r="O19" s="5">
        <f t="shared" si="15"/>
        <v>16</v>
      </c>
      <c r="P19" s="5"/>
      <c r="Q19" s="8" t="s">
        <v>26</v>
      </c>
      <c r="R19" s="5"/>
    </row>
    <row r="20" ht="18.75" customHeight="1">
      <c r="A20" s="8" t="s">
        <v>27</v>
      </c>
      <c r="B20" s="9">
        <f>Q20/B19</f>
        <v>3.076923077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f>Q20/M19</f>
        <v>1.512605042</v>
      </c>
      <c r="N20" s="9"/>
      <c r="O20" s="9"/>
      <c r="P20" s="5"/>
      <c r="Q20" s="8">
        <f>12*60</f>
        <v>720</v>
      </c>
      <c r="R20" s="10" t="s">
        <v>28</v>
      </c>
    </row>
    <row r="21">
      <c r="A21" s="6"/>
    </row>
    <row r="22">
      <c r="B22" s="6" t="s">
        <v>29</v>
      </c>
      <c r="C22" s="6" t="s">
        <v>19</v>
      </c>
      <c r="D22" s="6" t="s">
        <v>30</v>
      </c>
      <c r="M22" s="6" t="s">
        <v>29</v>
      </c>
      <c r="N22" s="6" t="s">
        <v>19</v>
      </c>
      <c r="O22" s="6" t="s">
        <v>30</v>
      </c>
    </row>
    <row r="23">
      <c r="A23" s="6"/>
      <c r="B23" s="11">
        <f>(B19-C19-D19)/B19</f>
        <v>0.8760683761</v>
      </c>
      <c r="C23" s="11">
        <f>C19/B19</f>
        <v>0.09401709402</v>
      </c>
      <c r="D23" s="11">
        <f>D19/B19</f>
        <v>0.02991452991</v>
      </c>
      <c r="M23" s="11">
        <f>(M19-N19-O19)/M19</f>
        <v>0.8592436975</v>
      </c>
      <c r="N23" s="11">
        <f>N19/M19</f>
        <v>0.1071428571</v>
      </c>
      <c r="O23" s="11">
        <f>O19/M19</f>
        <v>0.03361344538</v>
      </c>
    </row>
    <row r="24">
      <c r="A24" s="7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2"/>
      <c r="N24" s="12"/>
      <c r="O24" s="12"/>
      <c r="P24" s="13"/>
      <c r="Q24" s="13"/>
      <c r="R24" s="13"/>
      <c r="S24" s="13"/>
      <c r="T24" s="13"/>
      <c r="U24" s="13"/>
      <c r="V24" s="13"/>
      <c r="W24" s="13"/>
      <c r="X24" s="13"/>
    </row>
    <row r="25">
      <c r="A25" s="4" t="s">
        <v>31</v>
      </c>
      <c r="O25" s="13"/>
      <c r="P25" s="13"/>
      <c r="Q25" s="13"/>
      <c r="R25" s="13"/>
    </row>
    <row r="26">
      <c r="B26" t="s">
        <v>32</v>
      </c>
      <c r="H26" t="s">
        <v>33</v>
      </c>
      <c r="O26" s="13"/>
      <c r="P26" s="7"/>
      <c r="Q26" s="7"/>
      <c r="R26" s="13"/>
    </row>
    <row r="27">
      <c r="A27" s="14"/>
      <c r="B27" s="15" t="s">
        <v>34</v>
      </c>
      <c r="C27" s="16" t="s">
        <v>34</v>
      </c>
      <c r="D27" s="15" t="s">
        <v>35</v>
      </c>
      <c r="E27" s="16" t="s">
        <v>35</v>
      </c>
      <c r="H27" s="15" t="s">
        <v>34</v>
      </c>
      <c r="I27" s="16" t="s">
        <v>34</v>
      </c>
      <c r="J27" s="15" t="s">
        <v>35</v>
      </c>
      <c r="K27" s="16" t="s">
        <v>35</v>
      </c>
      <c r="O27" s="13"/>
      <c r="P27" s="13"/>
      <c r="Q27" s="13"/>
      <c r="R27" s="13"/>
    </row>
    <row r="28">
      <c r="B28">
        <v>0.0</v>
      </c>
      <c r="C28" s="17">
        <v>0.010416666666666666</v>
      </c>
      <c r="D28" s="17">
        <v>0.015972222222222224</v>
      </c>
      <c r="E28" s="17">
        <v>0.029861111111111113</v>
      </c>
      <c r="J28">
        <v>0.0</v>
      </c>
      <c r="K28" s="17">
        <v>0.010416666666666666</v>
      </c>
      <c r="O28" s="13"/>
      <c r="P28" s="13"/>
      <c r="Q28" s="13"/>
      <c r="R28" s="13"/>
      <c r="U28" s="6" t="s">
        <v>36</v>
      </c>
    </row>
    <row r="29" ht="15.75" customHeight="1">
      <c r="A29" s="17"/>
      <c r="B29" s="17">
        <v>0.03263888888888889</v>
      </c>
      <c r="C29" s="17">
        <v>0.04305555555555556</v>
      </c>
      <c r="D29" s="17">
        <v>0.04861111111111111</v>
      </c>
      <c r="E29" s="17">
        <v>0.07291666666666667</v>
      </c>
      <c r="H29" s="17">
        <v>0.011111111111111112</v>
      </c>
      <c r="I29" s="17">
        <v>0.1125</v>
      </c>
      <c r="J29" s="17">
        <v>0.12083333333333333</v>
      </c>
      <c r="K29" s="17">
        <v>0.12986111111111112</v>
      </c>
    </row>
    <row r="30" ht="15.75" customHeight="1">
      <c r="A30" s="17"/>
      <c r="B30" s="17">
        <v>0.07569444444444444</v>
      </c>
      <c r="C30" s="17">
        <v>0.08541666666666665</v>
      </c>
      <c r="D30" s="17">
        <v>0.09166666666666667</v>
      </c>
      <c r="H30" s="17">
        <v>0.13125</v>
      </c>
      <c r="I30" s="17">
        <v>0.15694444444444444</v>
      </c>
      <c r="J30" s="17">
        <v>0.16319444444444445</v>
      </c>
      <c r="K30" s="17">
        <v>0.17361111111111113</v>
      </c>
    </row>
    <row r="31" ht="15.75" customHeight="1">
      <c r="H31" s="17">
        <v>0.17500000000000002</v>
      </c>
      <c r="I31" s="17">
        <v>0.2222222222222222</v>
      </c>
      <c r="J31" s="17">
        <v>0.22916666666666666</v>
      </c>
      <c r="L31" s="6" t="s">
        <v>37</v>
      </c>
    </row>
    <row r="32" ht="15.75" customHeight="1"/>
    <row r="33" ht="15.75" customHeight="1">
      <c r="A33" s="4" t="s">
        <v>38</v>
      </c>
    </row>
    <row r="34" ht="15.75" customHeight="1">
      <c r="B34" s="5" t="s">
        <v>39</v>
      </c>
      <c r="C34" s="5"/>
      <c r="D34" s="5"/>
      <c r="E34" s="5"/>
      <c r="F34" s="5"/>
      <c r="G34" s="5"/>
      <c r="H34" s="5"/>
      <c r="I34" s="8" t="s">
        <v>40</v>
      </c>
      <c r="J34" s="5"/>
      <c r="K34" s="5"/>
      <c r="L34" s="5"/>
      <c r="M34" s="5"/>
      <c r="N34" s="8" t="s">
        <v>41</v>
      </c>
      <c r="O34" s="5"/>
    </row>
    <row r="35" ht="15.75" customHeight="1">
      <c r="B35" s="5" t="s">
        <v>42</v>
      </c>
      <c r="C35" s="5" t="s">
        <v>43</v>
      </c>
      <c r="D35" s="5" t="s">
        <v>44</v>
      </c>
      <c r="E35" s="5"/>
      <c r="F35" s="5"/>
      <c r="G35" s="5"/>
      <c r="H35" s="5"/>
      <c r="I35" s="8" t="s">
        <v>45</v>
      </c>
      <c r="J35" s="8" t="s">
        <v>46</v>
      </c>
      <c r="K35" s="5"/>
      <c r="L35" s="8" t="s">
        <v>47</v>
      </c>
      <c r="M35" s="5"/>
      <c r="N35" s="8" t="s">
        <v>48</v>
      </c>
      <c r="O35" s="8" t="s">
        <v>49</v>
      </c>
    </row>
    <row r="36" ht="15.75" customHeight="1">
      <c r="B36" t="s">
        <v>50</v>
      </c>
      <c r="C36">
        <v>11.0</v>
      </c>
      <c r="D36">
        <v>15.0</v>
      </c>
      <c r="F36" s="6" t="s">
        <v>51</v>
      </c>
      <c r="I36" s="2">
        <v>15.0</v>
      </c>
      <c r="J36" s="2">
        <f>5</f>
        <v>5</v>
      </c>
      <c r="N36" s="2">
        <v>1.0</v>
      </c>
      <c r="O36" s="2">
        <v>10.0</v>
      </c>
    </row>
    <row r="37" ht="15.75" customHeight="1">
      <c r="B37" t="s">
        <v>50</v>
      </c>
      <c r="C37">
        <v>12.0</v>
      </c>
      <c r="D37">
        <v>20.0</v>
      </c>
      <c r="F37" s="6" t="s">
        <v>52</v>
      </c>
      <c r="I37" s="2">
        <v>20.0</v>
      </c>
      <c r="J37" s="2">
        <v>7.0</v>
      </c>
      <c r="N37" s="2">
        <v>0.0</v>
      </c>
      <c r="O37" s="2">
        <v>10.0</v>
      </c>
    </row>
    <row r="38" ht="15.75" customHeight="1">
      <c r="B38" t="s">
        <v>50</v>
      </c>
      <c r="C38">
        <v>62.0</v>
      </c>
      <c r="D38">
        <v>13.0</v>
      </c>
      <c r="F38" s="6" t="s">
        <v>53</v>
      </c>
      <c r="I38" s="2">
        <v>15.0</v>
      </c>
      <c r="J38" s="2">
        <v>7.0</v>
      </c>
      <c r="N38" s="2">
        <v>8.0</v>
      </c>
      <c r="O38" s="2">
        <v>10.0</v>
      </c>
    </row>
    <row r="39" ht="15.75" customHeight="1">
      <c r="B39" t="s">
        <v>54</v>
      </c>
      <c r="C39">
        <v>11.0</v>
      </c>
      <c r="D39">
        <v>16.0</v>
      </c>
      <c r="F39" s="6" t="s">
        <v>55</v>
      </c>
      <c r="I39" s="2">
        <v>15.0</v>
      </c>
      <c r="J39" s="2">
        <v>5.0</v>
      </c>
      <c r="N39" s="2">
        <v>4.0</v>
      </c>
      <c r="O39" s="2">
        <v>10.0</v>
      </c>
    </row>
    <row r="40" ht="15.75" customHeight="1">
      <c r="B40" t="s">
        <v>54</v>
      </c>
      <c r="C40">
        <v>62.0</v>
      </c>
      <c r="D40">
        <v>22.0</v>
      </c>
      <c r="F40" s="6" t="s">
        <v>56</v>
      </c>
      <c r="I40" s="2">
        <v>20.0</v>
      </c>
      <c r="J40" s="2">
        <v>5.0</v>
      </c>
      <c r="N40" s="2">
        <v>9.0</v>
      </c>
      <c r="O40" s="2">
        <v>10.0</v>
      </c>
    </row>
    <row r="41" ht="15.75" customHeight="1">
      <c r="B41" t="s">
        <v>54</v>
      </c>
      <c r="C41" s="6">
        <v>12.0</v>
      </c>
      <c r="D41">
        <v>13.0</v>
      </c>
      <c r="F41" s="6" t="s">
        <v>57</v>
      </c>
      <c r="I41" s="2">
        <v>15.0</v>
      </c>
      <c r="J41" s="2">
        <v>5.0</v>
      </c>
      <c r="N41" s="2">
        <v>4.0</v>
      </c>
      <c r="O41" s="2">
        <v>10.0</v>
      </c>
    </row>
    <row r="42" ht="15.75" customHeight="1"/>
    <row r="43" ht="15.75" customHeight="1">
      <c r="E43" s="6"/>
      <c r="F43" s="6"/>
      <c r="N43" s="6"/>
      <c r="O43" s="6"/>
    </row>
    <row r="44" ht="15.75" customHeight="1">
      <c r="E44" s="6"/>
      <c r="F44" s="6"/>
      <c r="N44" s="6"/>
      <c r="O44" s="6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paperSize="9" orientation="portrait"/>
  <drawing r:id="rId1"/>
</worksheet>
</file>