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tim/Downloads/"/>
    </mc:Choice>
  </mc:AlternateContent>
  <xr:revisionPtr revIDLastSave="0" documentId="8_{0DC930AF-8870-1C4D-80C5-11E8334CCB96}" xr6:coauthVersionLast="47" xr6:coauthVersionMax="47" xr10:uidLastSave="{00000000-0000-0000-0000-000000000000}"/>
  <bookViews>
    <workbookView xWindow="12000" yWindow="880" windowWidth="24000" windowHeight="22500" xr2:uid="{6599F62F-DF48-AA4C-B3DA-2D6ACC6A8AB0}"/>
  </bookViews>
  <sheets>
    <sheet name="Sheet1" sheetId="1" r:id="rId1"/>
  </sheets>
  <definedNames>
    <definedName name="_xlchart.v1.0" hidden="1">Sheet1!$M$35:$M$52</definedName>
    <definedName name="_xlchart.v1.1" hidden="1">Sheet1!$N$35:$N$52</definedName>
    <definedName name="_xlchart.v1.2" hidden="1">Sheet1!$M$35:$M$52</definedName>
    <definedName name="_xlchart.v1.3" hidden="1">Sheet1!$N$35:$N$52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7" i="1" l="1"/>
  <c r="D37" i="1"/>
  <c r="M38" i="1"/>
  <c r="D38" i="1"/>
  <c r="M36" i="1"/>
  <c r="M35" i="1"/>
  <c r="D36" i="1"/>
  <c r="D35" i="1"/>
</calcChain>
</file>

<file path=xl/sharedStrings.xml><?xml version="1.0" encoding="utf-8"?>
<sst xmlns="http://schemas.openxmlformats.org/spreadsheetml/2006/main" count="89" uniqueCount="49">
  <si>
    <t>cx</t>
  </si>
  <si>
    <t>cy</t>
  </si>
  <si>
    <t>longitude</t>
  </si>
  <si>
    <t>latitude</t>
  </si>
  <si>
    <t>e14th str / univeristy pl / unien sq</t>
  </si>
  <si>
    <t>e 15th str / unien sq</t>
  </si>
  <si>
    <t>w18th str / 5 ave</t>
  </si>
  <si>
    <t>w14th str / 6 ave</t>
  </si>
  <si>
    <t>w 12th str / 6 ave</t>
  </si>
  <si>
    <t>jane str / greenwich ave</t>
  </si>
  <si>
    <t>horatio  str / greenwich ave</t>
  </si>
  <si>
    <t>Barrow str / Washington str</t>
  </si>
  <si>
    <t>Johnson Ave / Varick Ave (brklyn)</t>
  </si>
  <si>
    <t>34th str / 7 ave</t>
  </si>
  <si>
    <t>49th str / 5 ave</t>
  </si>
  <si>
    <t>queens blvd / 59 ave</t>
  </si>
  <si>
    <t>atlantic ave / flatbush ave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</si>
  <si>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</si>
  <si>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</si>
  <si>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</si>
  <si>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</si>
  <si>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</si>
  <si>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</si>
  <si>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</si>
  <si>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</si>
  <si>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</si>
  <si>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</si>
  <si>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</si>
  <si>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</si>
  <si>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</si>
  <si>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</si>
  <si>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</si>
  <si>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</si>
  <si>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</si>
  <si>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</si>
  <si>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</si>
  <si>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</si>
  <si>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</si>
  <si>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</si>
  <si>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</si>
  <si>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</si>
  <si>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</si>
  <si>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</si>
  <si>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</si>
  <si>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Standard Residuals</t>
  </si>
  <si>
    <t>PROBABILITY OUTPUT</t>
  </si>
  <si>
    <t>Percentile</t>
  </si>
  <si>
    <t>Predicted longitude</t>
  </si>
  <si>
    <t>Predicted 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</si>
</sst>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000"/>
  </numFmts>
  <fonts count="3" x14ac:knownFonts="1">
    <font>
      <sz val="12"/>
      <color theme="1"/>
      <name val="Calibri"/>
      <family val="2"/>
      <scheme val="minor"/>
    </font>
    <font>
      <b/>
      <sz val="13"/>
      <color rgb="FF000000"/>
      <name val="Arial"/>
      <family val="2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2" fontId="0" fillId="0" borderId="0" xfId="0" applyNumberFormat="1"/>
    <xf numFmtId="17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Sheet1!$D$5:$D$33</c:f>
              <c:numCache>
                <c:formatCode>General</c:formatCode>
                <c:ptCount val="29"/>
                <c:pt idx="0">
                  <c:v>961.24321565032005</c:v>
                </c:pt>
                <c:pt idx="1">
                  <c:v>58.239984080195399</c:v>
                </c:pt>
                <c:pt idx="2">
                  <c:v>-164.822423323988</c:v>
                </c:pt>
                <c:pt idx="3">
                  <c:v>-2044.8399655818901</c:v>
                </c:pt>
                <c:pt idx="4">
                  <c:v>-2407.2651138752699</c:v>
                </c:pt>
                <c:pt idx="5">
                  <c:v>-3976.7550293281602</c:v>
                </c:pt>
                <c:pt idx="6">
                  <c:v>-4113.9926562085702</c:v>
                </c:pt>
                <c:pt idx="7">
                  <c:v>-6496.99113415181</c:v>
                </c:pt>
                <c:pt idx="8">
                  <c:v>-3465.2363548427802</c:v>
                </c:pt>
                <c:pt idx="9">
                  <c:v>23839.757250562299</c:v>
                </c:pt>
                <c:pt idx="10">
                  <c:v>69772.232801854596</c:v>
                </c:pt>
              </c:numCache>
            </c:numRef>
          </c:xVal>
          <c:yVal>
            <c:numRef>
              <c:f>Sheet1!$E$5:$E$33</c:f>
              <c:numCache>
                <c:formatCode>General</c:formatCode>
                <c:ptCount val="29"/>
                <c:pt idx="0">
                  <c:v>-73.991685000000004</c:v>
                </c:pt>
                <c:pt idx="1">
                  <c:v>-73.992232200000004</c:v>
                </c:pt>
                <c:pt idx="2">
                  <c:v>-73.991639399999997</c:v>
                </c:pt>
                <c:pt idx="3">
                  <c:v>-73.996941500000005</c:v>
                </c:pt>
                <c:pt idx="4">
                  <c:v>-73.997440400000002</c:v>
                </c:pt>
                <c:pt idx="5">
                  <c:v>-74.001900399999997</c:v>
                </c:pt>
                <c:pt idx="6">
                  <c:v>-74.002034499999993</c:v>
                </c:pt>
                <c:pt idx="7">
                  <c:v>-74.008321600000002</c:v>
                </c:pt>
                <c:pt idx="8">
                  <c:v>-74.000323300000005</c:v>
                </c:pt>
                <c:pt idx="9">
                  <c:v>-73.927727899999994</c:v>
                </c:pt>
                <c:pt idx="10">
                  <c:v>-73.8041482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E1-3E4A-903B-9568DF036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140175"/>
        <c:axId val="810011231"/>
      </c:scatterChart>
      <c:valAx>
        <c:axId val="81014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10011231"/>
        <c:crosses val="autoZero"/>
        <c:crossBetween val="midCat"/>
      </c:valAx>
      <c:valAx>
        <c:axId val="81001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1014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Sheet1!$R$79:$R$82</c:f>
              <c:numCache>
                <c:formatCode>General</c:formatCode>
                <c:ptCount val="4"/>
                <c:pt idx="0">
                  <c:v>12.5</c:v>
                </c:pt>
                <c:pt idx="1">
                  <c:v>37.5</c:v>
                </c:pt>
                <c:pt idx="2">
                  <c:v>62.5</c:v>
                </c:pt>
                <c:pt idx="3">
                  <c:v>87.5</c:v>
                </c:pt>
              </c:numCache>
            </c:numRef>
          </c:xVal>
          <c:yVal>
            <c:numRef>
              <c:f>Sheet1!$S$79:$S$82</c:f>
              <c:numCache>
                <c:formatCode>General</c:formatCode>
                <c:ptCount val="4"/>
                <c:pt idx="0">
                  <c:v>40.684108000000002</c:v>
                </c:pt>
                <c:pt idx="1">
                  <c:v>40.733708999999998</c:v>
                </c:pt>
                <c:pt idx="2">
                  <c:v>40.750979999999998</c:v>
                </c:pt>
                <c:pt idx="3">
                  <c:v>40.757900999999997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14-BD49-8FEC-08A4C4BC4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32192"/>
        <c:axId val="913870960"/>
      </c:scatterChart>
      <c:valAx>
        <c:axId val="91403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3870960"/>
        <c:crosses val="autoZero"/>
        <c:crossBetween val="midCat"/>
      </c:valAx>
      <c:valAx>
        <c:axId val="913870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latitude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40321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Sheet1!$M$5:$M$33</c:f>
              <c:numCache>
                <c:formatCode>General</c:formatCode>
                <c:ptCount val="29"/>
                <c:pt idx="0">
                  <c:v>804.84718349575996</c:v>
                </c:pt>
                <c:pt idx="1">
                  <c:v>479.22060757875403</c:v>
                </c:pt>
                <c:pt idx="2">
                  <c:v>-814.608739838004</c:v>
                </c:pt>
                <c:pt idx="3">
                  <c:v>-251.70427162200201</c:v>
                </c:pt>
                <c:pt idx="4">
                  <c:v>401.52832427620802</c:v>
                </c:pt>
                <c:pt idx="5">
                  <c:v>-631.81134110689095</c:v>
                </c:pt>
                <c:pt idx="6">
                  <c:v>-938.75409634411301</c:v>
                </c:pt>
                <c:pt idx="7">
                  <c:v>2443.4603787958599</c:v>
                </c:pt>
                <c:pt idx="8">
                  <c:v>7213.1960991695496</c:v>
                </c:pt>
                <c:pt idx="9">
                  <c:v>13924.785739839001</c:v>
                </c:pt>
                <c:pt idx="10">
                  <c:v>12931.4173089861</c:v>
                </c:pt>
              </c:numCache>
            </c:numRef>
          </c:xVal>
          <c:yVal>
            <c:numRef>
              <c:f>Sheet1!$N$5:$N$33</c:f>
              <c:numCache>
                <c:formatCode>General</c:formatCode>
                <c:ptCount val="29"/>
                <c:pt idx="0">
                  <c:v>40.735213000000002</c:v>
                </c:pt>
                <c:pt idx="1">
                  <c:v>40.735213000000002</c:v>
                </c:pt>
                <c:pt idx="2">
                  <c:v>40.737796099999997</c:v>
                </c:pt>
                <c:pt idx="3">
                  <c:v>40.737084600000003</c:v>
                </c:pt>
                <c:pt idx="4">
                  <c:v>40.736259400000002</c:v>
                </c:pt>
                <c:pt idx="5">
                  <c:v>40.737812900000002</c:v>
                </c:pt>
                <c:pt idx="6">
                  <c:v>40.738349399999997</c:v>
                </c:pt>
                <c:pt idx="7">
                  <c:v>40.731833600000002</c:v>
                </c:pt>
                <c:pt idx="8">
                  <c:v>40.7220613</c:v>
                </c:pt>
                <c:pt idx="9">
                  <c:v>40.708553299999998</c:v>
                </c:pt>
                <c:pt idx="10">
                  <c:v>40.7107344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C8-8149-B98A-F310524AB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188639"/>
        <c:axId val="535448591"/>
      </c:scatterChart>
      <c:valAx>
        <c:axId val="32718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35448591"/>
        <c:crosses val="autoZero"/>
        <c:crossBetween val="midCat"/>
      </c:valAx>
      <c:valAx>
        <c:axId val="53544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2718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119352336099664"/>
                  <c:y val="0.16391502355804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Sheet1!$D$35:$D$52</c:f>
              <c:numCache>
                <c:formatCode>0.00</c:formatCode>
                <c:ptCount val="18"/>
                <c:pt idx="0">
                  <c:v>832.264461283164</c:v>
                </c:pt>
                <c:pt idx="1">
                  <c:v>841.87764585207299</c:v>
                </c:pt>
                <c:pt idx="2">
                  <c:v>841.702883185411</c:v>
                </c:pt>
                <c:pt idx="3">
                  <c:v>919.99116933651305</c:v>
                </c:pt>
                <c:pt idx="4">
                  <c:v>824.40327200000002</c:v>
                </c:pt>
              </c:numCache>
            </c:numRef>
          </c:xVal>
          <c:yVal>
            <c:numRef>
              <c:f>Sheet1!$E$35:$E$52</c:f>
              <c:numCache>
                <c:formatCode>General</c:formatCode>
                <c:ptCount val="18"/>
                <c:pt idx="0" formatCode="0.0000000">
                  <c:v>-73.990593000000004</c:v>
                </c:pt>
                <c:pt idx="1">
                  <c:v>-73.977450000000005</c:v>
                </c:pt>
                <c:pt idx="2" formatCode="0.0000000">
                  <c:v>-73.977673999999993</c:v>
                </c:pt>
                <c:pt idx="3">
                  <c:v>-73.870104999999995</c:v>
                </c:pt>
                <c:pt idx="4" formatCode="0.0000000">
                  <c:v>-74.001392999999993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B-524C-B4B2-2E5CDF7B7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379408"/>
        <c:axId val="973373584"/>
      </c:scatterChart>
      <c:valAx>
        <c:axId val="97337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73373584"/>
        <c:crosses val="autoZero"/>
        <c:crossBetween val="midCat"/>
      </c:valAx>
      <c:valAx>
        <c:axId val="97337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7337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183534379600695"/>
                  <c:y val="-0.107858778978512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Sheet1!$M$35:$M$52</c:f>
              <c:numCache>
                <c:formatCode>0.00</c:formatCode>
                <c:ptCount val="18"/>
                <c:pt idx="0">
                  <c:v>403.51590376949702</c:v>
                </c:pt>
                <c:pt idx="1">
                  <c:v>467.878404137416</c:v>
                </c:pt>
                <c:pt idx="2">
                  <c:v>396.86178165893898</c:v>
                </c:pt>
                <c:pt idx="3">
                  <c:v>420.16489998041601</c:v>
                </c:pt>
                <c:pt idx="4">
                  <c:v>574.27333699999997</c:v>
                </c:pt>
              </c:numCache>
            </c:numRef>
          </c:xVal>
          <c:yVal>
            <c:numRef>
              <c:f>Sheet1!$N$35:$N$52</c:f>
              <c:numCache>
                <c:formatCode>General</c:formatCode>
                <c:ptCount val="18"/>
                <c:pt idx="0">
                  <c:v>40.750979999999998</c:v>
                </c:pt>
                <c:pt idx="1">
                  <c:v>40.684108000000002</c:v>
                </c:pt>
                <c:pt idx="2">
                  <c:v>40.757900999999997</c:v>
                </c:pt>
                <c:pt idx="3">
                  <c:v>40.733708999999998</c:v>
                </c:pt>
                <c:pt idx="4">
                  <c:v>40.573121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47-A542-BA49-B90441B41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047024"/>
        <c:axId val="1255564320"/>
      </c:scatterChart>
      <c:valAx>
        <c:axId val="125604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55564320"/>
        <c:crosses val="autoZero"/>
        <c:crossBetween val="midCat"/>
      </c:valAx>
      <c:valAx>
        <c:axId val="125556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5604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Sheet1!$D$35:$D$38</c:f>
              <c:numCache>
                <c:formatCode>0.00</c:formatCode>
                <c:ptCount val="4"/>
                <c:pt idx="0">
                  <c:v>832.264461283164</c:v>
                </c:pt>
                <c:pt idx="1">
                  <c:v>841.87764585207299</c:v>
                </c:pt>
                <c:pt idx="2">
                  <c:v>841.702883185411</c:v>
                </c:pt>
                <c:pt idx="3">
                  <c:v>919.99116933651305</c:v>
                </c:pt>
              </c:numCache>
            </c:numRef>
          </c:xVal>
          <c:yVal>
            <c:numRef>
              <c:f>Sheet1!$F$79:$F$82</c:f>
              <c:numCache>
                <c:formatCode>General</c:formatCode>
                <c:ptCount val="4"/>
                <c:pt idx="0">
                  <c:v>3.5602160778580583E-5</c:v>
                </c:pt>
                <c:pt idx="1">
                  <c:v>-2.802322400441426E-5</c:v>
                </c:pt>
                <c:pt idx="2">
                  <c:v>-1.1933683083498181E-5</c:v>
                </c:pt>
                <c:pt idx="3">
                  <c:v>4.3547463377535678E-6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0A-BC46-BD5D-584D70029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728176"/>
        <c:axId val="758527936"/>
      </c:scatterChart>
      <c:valAx>
        <c:axId val="75872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cx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758527936"/>
        <c:crosses val="autoZero"/>
        <c:crossBetween val="midCat"/>
      </c:valAx>
      <c:valAx>
        <c:axId val="758527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87281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longitude</c:v>
          </c:tx>
          <c:spPr>
            <a:ln w="19050">
              <a:noFill/>
            </a:ln>
          </c:spPr>
          <c:xVal>
            <c:numRef>
              <c:f>Sheet1!$D$35:$D$38</c:f>
              <c:numCache>
                <c:formatCode>0.00</c:formatCode>
                <c:ptCount val="4"/>
                <c:pt idx="0">
                  <c:v>832.264461283164</c:v>
                </c:pt>
                <c:pt idx="1">
                  <c:v>841.87764585207299</c:v>
                </c:pt>
                <c:pt idx="2">
                  <c:v>841.702883185411</c:v>
                </c:pt>
                <c:pt idx="3">
                  <c:v>919.99116933651305</c:v>
                </c:pt>
              </c:numCache>
            </c:numRef>
          </c:xVal>
          <c:yVal>
            <c:numRef>
              <c:f>Sheet1!$E$35:$E$38</c:f>
              <c:numCache>
                <c:formatCode>General</c:formatCode>
                <c:ptCount val="4"/>
                <c:pt idx="0" formatCode="0.0000000">
                  <c:v>-73.990593000000004</c:v>
                </c:pt>
                <c:pt idx="1">
                  <c:v>-73.977450000000005</c:v>
                </c:pt>
                <c:pt idx="2" formatCode="0.0000000">
                  <c:v>-73.977673999999993</c:v>
                </c:pt>
                <c:pt idx="3">
                  <c:v>-73.870104999999995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3B-E14C-B035-9BB3F077CCB9}"/>
            </c:ext>
          </c:extLst>
        </c:ser>
        <c:ser>
          <c:idx val="1"/>
          <c:order val="1"/>
          <c:tx>
            <c:v>Predicted longitude</c:v>
          </c:tx>
          <c:spPr>
            <a:ln w="19050">
              <a:noFill/>
            </a:ln>
          </c:spPr>
          <c:xVal>
            <c:numRef>
              <c:f>Sheet1!$D$35:$D$38</c:f>
              <c:numCache>
                <c:formatCode>0.00</c:formatCode>
                <c:ptCount val="4"/>
                <c:pt idx="0">
                  <c:v>832.264461283164</c:v>
                </c:pt>
                <c:pt idx="1">
                  <c:v>841.87764585207299</c:v>
                </c:pt>
                <c:pt idx="2">
                  <c:v>841.702883185411</c:v>
                </c:pt>
                <c:pt idx="3">
                  <c:v>919.99116933651305</c:v>
                </c:pt>
              </c:numCache>
            </c:numRef>
          </c:xVal>
          <c:yVal>
            <c:numRef>
              <c:f>Sheet1!$E$79:$E$82</c:f>
              <c:numCache>
                <c:formatCode>General</c:formatCode>
                <c:ptCount val="4"/>
                <c:pt idx="0">
                  <c:v>-73.990628602160783</c:v>
                </c:pt>
                <c:pt idx="1">
                  <c:v>-73.977421976776</c:v>
                </c:pt>
                <c:pt idx="2">
                  <c:v>-73.97766206631691</c:v>
                </c:pt>
                <c:pt idx="3">
                  <c:v>-73.870109354746333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3B-E14C-B035-9BB3F077C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336064"/>
        <c:axId val="1814338368"/>
      </c:scatterChart>
      <c:valAx>
        <c:axId val="181433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cx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814338368"/>
        <c:crosses val="autoZero"/>
        <c:crossBetween val="midCat"/>
      </c:valAx>
      <c:valAx>
        <c:axId val="1814338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longitude</a:t>
                </a:r>
              </a:p>
            </c:rich>
          </c:tx>
          <c:overlay val="0"/>
        </c:title>
        <c:numFmt formatCode="0.0000000" sourceLinked="1"/>
        <c:majorTickMark val="out"/>
        <c:minorTickMark val="none"/>
        <c:tickLblPos val="nextTo"/>
        <c:crossAx val="18143360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Sheet1!$I$79:$I$82</c:f>
              <c:numCache>
                <c:formatCode>General</c:formatCode>
                <c:ptCount val="4"/>
                <c:pt idx="0">
                  <c:v>12.5</c:v>
                </c:pt>
                <c:pt idx="1">
                  <c:v>37.5</c:v>
                </c:pt>
                <c:pt idx="2">
                  <c:v>62.5</c:v>
                </c:pt>
                <c:pt idx="3">
                  <c:v>87.5</c:v>
                </c:pt>
              </c:numCache>
            </c:numRef>
          </c:xVal>
          <c:yVal>
            <c:numRef>
              <c:f>Sheet1!$J$79:$J$82</c:f>
              <c:numCache>
                <c:formatCode>General</c:formatCode>
                <c:ptCount val="4"/>
                <c:pt idx="0">
                  <c:v>-73.990593000000004</c:v>
                </c:pt>
                <c:pt idx="1">
                  <c:v>-73.977673999999993</c:v>
                </c:pt>
                <c:pt idx="2">
                  <c:v>-73.977450000000005</c:v>
                </c:pt>
                <c:pt idx="3">
                  <c:v>-73.870104999999995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DB-554B-97AB-8598EDBD0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506544"/>
        <c:axId val="810242799"/>
      </c:scatterChart>
      <c:valAx>
        <c:axId val="139050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0242799"/>
        <c:crosses val="autoZero"/>
        <c:crossBetween val="midCat"/>
      </c:valAx>
      <c:valAx>
        <c:axId val="8102427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longitude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05065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Sheet1!$M$35:$M$38</c:f>
              <c:numCache>
                <c:formatCode>0.00</c:formatCode>
                <c:ptCount val="4"/>
                <c:pt idx="0">
                  <c:v>403.51590376949702</c:v>
                </c:pt>
                <c:pt idx="1">
                  <c:v>467.878404137416</c:v>
                </c:pt>
                <c:pt idx="2">
                  <c:v>396.86178165893898</c:v>
                </c:pt>
                <c:pt idx="3">
                  <c:v>420.16489998041601</c:v>
                </c:pt>
              </c:numCache>
            </c:numRef>
          </c:xVal>
          <c:yVal>
            <c:numRef>
              <c:f>Sheet1!$O$79:$O$82</c:f>
              <c:numCache>
                <c:formatCode>General</c:formatCode>
                <c:ptCount val="4"/>
                <c:pt idx="0">
                  <c:v>-1.0093303515645857E-5</c:v>
                </c:pt>
                <c:pt idx="1">
                  <c:v>-5.0745817716801866E-6</c:v>
                </c:pt>
                <c:pt idx="2">
                  <c:v>-3.1790898233907683E-6</c:v>
                </c:pt>
                <c:pt idx="3">
                  <c:v>1.8346975075189675E-5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64-1F46-9189-3FE41BA5A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292848"/>
        <c:axId val="1445478000"/>
      </c:scatterChart>
      <c:valAx>
        <c:axId val="125529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cy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45478000"/>
        <c:crosses val="autoZero"/>
        <c:crossBetween val="midCat"/>
      </c:valAx>
      <c:valAx>
        <c:axId val="1445478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52928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latitude</c:v>
          </c:tx>
          <c:spPr>
            <a:ln w="19050">
              <a:noFill/>
            </a:ln>
          </c:spPr>
          <c:xVal>
            <c:numRef>
              <c:f>Sheet1!$M$35:$M$38</c:f>
              <c:numCache>
                <c:formatCode>0.00</c:formatCode>
                <c:ptCount val="4"/>
                <c:pt idx="0">
                  <c:v>403.51590376949702</c:v>
                </c:pt>
                <c:pt idx="1">
                  <c:v>467.878404137416</c:v>
                </c:pt>
                <c:pt idx="2">
                  <c:v>396.86178165893898</c:v>
                </c:pt>
                <c:pt idx="3">
                  <c:v>420.16489998041601</c:v>
                </c:pt>
              </c:numCache>
            </c:numRef>
          </c:xVal>
          <c:yVal>
            <c:numRef>
              <c:f>Sheet1!$N$35:$N$38</c:f>
              <c:numCache>
                <c:formatCode>General</c:formatCode>
                <c:ptCount val="4"/>
                <c:pt idx="0">
                  <c:v>40.750979999999998</c:v>
                </c:pt>
                <c:pt idx="1">
                  <c:v>40.684108000000002</c:v>
                </c:pt>
                <c:pt idx="2">
                  <c:v>40.757900999999997</c:v>
                </c:pt>
                <c:pt idx="3">
                  <c:v>40.733708999999998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3D-CD4C-B573-FEB9A7D8262C}"/>
            </c:ext>
          </c:extLst>
        </c:ser>
        <c:ser>
          <c:idx val="1"/>
          <c:order val="1"/>
          <c:tx>
            <c:v>Predicted latitude</c:v>
          </c:tx>
          <c:spPr>
            <a:ln w="19050">
              <a:noFill/>
            </a:ln>
          </c:spPr>
          <c:xVal>
            <c:numRef>
              <c:f>Sheet1!$M$35:$M$38</c:f>
              <c:numCache>
                <c:formatCode>0.00</c:formatCode>
                <c:ptCount val="4"/>
                <c:pt idx="0">
                  <c:v>403.51590376949702</c:v>
                </c:pt>
                <c:pt idx="1">
                  <c:v>467.878404137416</c:v>
                </c:pt>
                <c:pt idx="2">
                  <c:v>396.86178165893898</c:v>
                </c:pt>
                <c:pt idx="3">
                  <c:v>420.16489998041601</c:v>
                </c:pt>
              </c:numCache>
            </c:numRef>
          </c:xVal>
          <c:yVal>
            <c:numRef>
              <c:f>Sheet1!$N$79:$N$82</c:f>
              <c:numCache>
                <c:formatCode>General</c:formatCode>
                <c:ptCount val="4"/>
                <c:pt idx="0">
                  <c:v>40.750990093303514</c:v>
                </c:pt>
                <c:pt idx="1">
                  <c:v>40.684113074581774</c:v>
                </c:pt>
                <c:pt idx="2">
                  <c:v>40.75790417908982</c:v>
                </c:pt>
                <c:pt idx="3">
                  <c:v>40.733690653024922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3D-CD4C-B573-FEB9A7D82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240544"/>
        <c:axId val="1766848416"/>
      </c:scatterChart>
      <c:valAx>
        <c:axId val="181424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cy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766848416"/>
        <c:crosses val="autoZero"/>
        <c:crossBetween val="midCat"/>
      </c:valAx>
      <c:valAx>
        <c:axId val="1766848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latitude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42405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3</xdr:row>
      <xdr:rowOff>0</xdr:rowOff>
    </xdr:from>
    <xdr:to>
      <xdr:col>11</xdr:col>
      <xdr:colOff>76200</xdr:colOff>
      <xdr:row>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ADF524-56DB-6C29-5C1C-BBB85A794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</xdr:row>
      <xdr:rowOff>0</xdr:rowOff>
    </xdr:from>
    <xdr:to>
      <xdr:col>21</xdr:col>
      <xdr:colOff>508000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E11A0B-1846-67B9-AB87-E9ADBE241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351692</xdr:colOff>
      <xdr:row>33</xdr:row>
      <xdr:rowOff>152399</xdr:rowOff>
    </xdr:from>
    <xdr:to>
      <xdr:col>10</xdr:col>
      <xdr:colOff>703385</xdr:colOff>
      <xdr:row>47</xdr:row>
      <xdr:rowOff>140676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96A658-2147-A9E4-E9C6-FBFE87850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351692</xdr:colOff>
      <xdr:row>34</xdr:row>
      <xdr:rowOff>93784</xdr:rowOff>
    </xdr:from>
    <xdr:to>
      <xdr:col>20</xdr:col>
      <xdr:colOff>820615</xdr:colOff>
      <xdr:row>48</xdr:row>
      <xdr:rowOff>82061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D2A4AE-895A-DDB4-63F6-F8B8265FF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99646</xdr:colOff>
      <xdr:row>83</xdr:row>
      <xdr:rowOff>117231</xdr:rowOff>
    </xdr:from>
    <xdr:to>
      <xdr:col>8</xdr:col>
      <xdr:colOff>549031</xdr:colOff>
      <xdr:row>93</xdr:row>
      <xdr:rowOff>155332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2FCDE5-0429-AFDF-6891-AA86B336A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41031</xdr:colOff>
      <xdr:row>94</xdr:row>
      <xdr:rowOff>129933</xdr:rowOff>
    </xdr:from>
    <xdr:to>
      <xdr:col>8</xdr:col>
      <xdr:colOff>490415</xdr:colOff>
      <xdr:row>104</xdr:row>
      <xdr:rowOff>169010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AAEE676-721A-E68F-E101-42862E183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1953</xdr:colOff>
      <xdr:row>105</xdr:row>
      <xdr:rowOff>90855</xdr:rowOff>
    </xdr:from>
    <xdr:to>
      <xdr:col>8</xdr:col>
      <xdr:colOff>451337</xdr:colOff>
      <xdr:row>115</xdr:row>
      <xdr:rowOff>149470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EF4468B-1533-44D4-2693-06DBAC1D4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66675</xdr:colOff>
      <xdr:row>83</xdr:row>
      <xdr:rowOff>130175</xdr:rowOff>
    </xdr:from>
    <xdr:to>
      <xdr:col>18</xdr:col>
      <xdr:colOff>66675</xdr:colOff>
      <xdr:row>93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8A74B6E-7C2D-0478-99D2-148AA9903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50800</xdr:colOff>
      <xdr:row>94</xdr:row>
      <xdr:rowOff>95250</xdr:rowOff>
    </xdr:from>
    <xdr:to>
      <xdr:col>18</xdr:col>
      <xdr:colOff>50800</xdr:colOff>
      <xdr:row>104</xdr:row>
      <xdr:rowOff>130175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DDA21B7-432C-1610-FAD9-85F16149C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50800</xdr:colOff>
      <xdr:row>105</xdr:row>
      <xdr:rowOff>111125</xdr:rowOff>
    </xdr:from>
    <xdr:to>
      <xdr:col>18</xdr:col>
      <xdr:colOff>50800</xdr:colOff>
      <xdr:row>115</xdr:row>
      <xdr:rowOff>158750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FD0078C-00D2-56EE-99EE-E4525E274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CD17B-71FC-DB44-98C7-F1B721EDF7E6}">
  <dimension ref="A4:U82"/>
  <sheetViews>
    <sheetView tabSelected="1" topLeftCell="E1" zoomScale="80" zoomScaleNormal="80" workbookViewId="0">
      <selection activeCell="G55" sqref="G55"/>
    </sheetView>
  </sheetViews>
  <sheetFormatPr baseColWidth="10" defaultRowHeight="16" x14ac:dyDescent="0.2"/>
  <cols>
    <col min="4" max="4" width="13" bestFit="1" customWidth="1"/>
    <col min="5" max="5" width="11.83203125" customWidth="1"/>
    <col min="6" max="6" width="13.1640625" customWidth="1"/>
    <col min="7" max="7" width="10" customWidth="1"/>
  </cols>
  <sheetData>
    <row r="4" spans="1:14" x14ac:dyDescent="0.2">
      <c r="D4" t="s">
        <v>0</v>
      </c>
      <c r="E4" t="s">
        <v>2</v>
      </c>
      <c r="M4" t="s">
        <v>1</v>
      </c>
      <c r="N4" t="s">
        <v>3</v>
      </c>
    </row>
    <row r="5" spans="1:14" x14ac:dyDescent="0.2">
      <c r="A5" s="1" t="s">
        <v>4</v>
      </c>
      <c r="B5" s="1"/>
      <c r="C5" s="1"/>
      <c r="D5">
        <v>961.24321565032005</v>
      </c>
      <c r="E5">
        <v>-73.991685000000004</v>
      </c>
      <c r="M5">
        <v>804.84718349575996</v>
      </c>
      <c r="N5">
        <v>40.735213000000002</v>
      </c>
    </row>
    <row r="6" spans="1:14" x14ac:dyDescent="0.2">
      <c r="A6" s="1" t="s">
        <v>5</v>
      </c>
      <c r="B6" s="1"/>
      <c r="C6" s="1"/>
      <c r="D6">
        <v>58.239984080195399</v>
      </c>
      <c r="E6">
        <v>-73.992232200000004</v>
      </c>
      <c r="M6">
        <v>479.22060757875403</v>
      </c>
      <c r="N6">
        <v>40.735213000000002</v>
      </c>
    </row>
    <row r="7" spans="1:14" x14ac:dyDescent="0.2">
      <c r="A7" t="s">
        <v>6</v>
      </c>
      <c r="D7">
        <v>-164.822423323988</v>
      </c>
      <c r="E7">
        <v>-73.991639399999997</v>
      </c>
      <c r="M7">
        <v>-814.608739838004</v>
      </c>
      <c r="N7">
        <v>40.737796099999997</v>
      </c>
    </row>
    <row r="8" spans="1:14" x14ac:dyDescent="0.2">
      <c r="A8" t="s">
        <v>7</v>
      </c>
      <c r="D8">
        <v>-2044.8399655818901</v>
      </c>
      <c r="E8">
        <v>-73.996941500000005</v>
      </c>
      <c r="M8">
        <v>-251.70427162200201</v>
      </c>
      <c r="N8">
        <v>40.737084600000003</v>
      </c>
    </row>
    <row r="9" spans="1:14" x14ac:dyDescent="0.2">
      <c r="A9" t="s">
        <v>8</v>
      </c>
      <c r="D9">
        <v>-2407.2651138752699</v>
      </c>
      <c r="E9">
        <v>-73.997440400000002</v>
      </c>
      <c r="M9">
        <v>401.52832427620802</v>
      </c>
      <c r="N9">
        <v>40.736259400000002</v>
      </c>
    </row>
    <row r="10" spans="1:14" x14ac:dyDescent="0.2">
      <c r="A10" t="s">
        <v>9</v>
      </c>
      <c r="D10">
        <v>-3976.7550293281602</v>
      </c>
      <c r="E10">
        <v>-74.001900399999997</v>
      </c>
      <c r="M10">
        <v>-631.81134110689095</v>
      </c>
      <c r="N10">
        <v>40.737812900000002</v>
      </c>
    </row>
    <row r="11" spans="1:14" x14ac:dyDescent="0.2">
      <c r="A11" t="s">
        <v>10</v>
      </c>
      <c r="D11">
        <v>-4113.9926562085702</v>
      </c>
      <c r="E11">
        <v>-74.002034499999993</v>
      </c>
      <c r="M11">
        <v>-938.75409634411301</v>
      </c>
      <c r="N11">
        <v>40.738349399999997</v>
      </c>
    </row>
    <row r="12" spans="1:14" x14ac:dyDescent="0.2">
      <c r="A12" t="s">
        <v>11</v>
      </c>
      <c r="D12">
        <v>-6496.99113415181</v>
      </c>
      <c r="E12">
        <v>-74.008321600000002</v>
      </c>
      <c r="M12">
        <v>2443.4603787958599</v>
      </c>
      <c r="N12">
        <v>40.731833600000002</v>
      </c>
    </row>
    <row r="13" spans="1:14" x14ac:dyDescent="0.2">
      <c r="D13">
        <v>-3465.2363548427802</v>
      </c>
      <c r="E13">
        <v>-74.000323300000005</v>
      </c>
      <c r="M13">
        <v>7213.1960991695496</v>
      </c>
      <c r="N13">
        <v>40.7220613</v>
      </c>
    </row>
    <row r="14" spans="1:14" x14ac:dyDescent="0.2">
      <c r="A14" t="s">
        <v>12</v>
      </c>
      <c r="D14">
        <v>23839.757250562299</v>
      </c>
      <c r="E14">
        <v>-73.927727899999994</v>
      </c>
      <c r="M14">
        <v>13924.785739839001</v>
      </c>
      <c r="N14">
        <v>40.708553299999998</v>
      </c>
    </row>
    <row r="15" spans="1:14" x14ac:dyDescent="0.2">
      <c r="D15">
        <v>69772.232801854596</v>
      </c>
      <c r="E15">
        <v>-73.8041482</v>
      </c>
      <c r="M15">
        <v>12931.4173089861</v>
      </c>
      <c r="N15">
        <v>40.7107344</v>
      </c>
    </row>
    <row r="34" spans="1:14" x14ac:dyDescent="0.2">
      <c r="D34" t="s">
        <v>0</v>
      </c>
      <c r="E34" t="s">
        <v>2</v>
      </c>
      <c r="M34" t="s">
        <v>1</v>
      </c>
      <c r="N34" t="s">
        <v>3</v>
      </c>
    </row>
    <row r="35" spans="1:14" x14ac:dyDescent="0.2">
      <c r="A35" t="s">
        <v>13</v>
      </c>
      <c r="D35" s="3">
        <f>VALUE(832.264461283164)</f>
        <v>832.264461283164</v>
      </c>
      <c r="E35" s="4">
        <v>-73.990593000000004</v>
      </c>
      <c r="M35" s="3">
        <f>VALUE(403.515903769497)</f>
        <v>403.51590376949702</v>
      </c>
      <c r="N35">
        <v>40.750979999999998</v>
      </c>
    </row>
    <row r="36" spans="1:14" ht="17" x14ac:dyDescent="0.2">
      <c r="A36" t="s">
        <v>16</v>
      </c>
      <c r="D36" s="3">
        <f>VALUE(841.877645852073)</f>
        <v>841.87764585207299</v>
      </c>
      <c r="E36" s="2">
        <v>-73.977450000000005</v>
      </c>
      <c r="M36" s="3">
        <f>VALUE(467.878404137416)</f>
        <v>467.878404137416</v>
      </c>
      <c r="N36" s="2">
        <v>40.684108000000002</v>
      </c>
    </row>
    <row r="37" spans="1:14" ht="17" x14ac:dyDescent="0.2">
      <c r="A37" t="s">
        <v>14</v>
      </c>
      <c r="D37" s="3">
        <f>VALUE(841.702883185411)</f>
        <v>841.702883185411</v>
      </c>
      <c r="E37" s="4">
        <v>-73.977673999999993</v>
      </c>
      <c r="M37" s="3">
        <f>VALUE(396.861781658939)</f>
        <v>396.86178165893898</v>
      </c>
      <c r="N37" s="2">
        <v>40.757900999999997</v>
      </c>
    </row>
    <row r="38" spans="1:14" ht="17" x14ac:dyDescent="0.2">
      <c r="A38" t="s">
        <v>15</v>
      </c>
      <c r="D38" s="3">
        <f>VALUE(919.991169336513)</f>
        <v>919.99116933651305</v>
      </c>
      <c r="E38" s="2">
        <v>-73.870104999999995</v>
      </c>
      <c r="M38" s="3">
        <f>VALUE(420.164899980416)</f>
        <v>420.16489998041601</v>
      </c>
      <c r="N38" s="2">
        <v>40.733708999999998</v>
      </c>
    </row>
    <row r="39" spans="1:14" x14ac:dyDescent="0.2">
      <c r="D39" s="3">
        <v>824.40327200000002</v>
      </c>
      <c r="E39" s="4">
        <v>-74.001392999999993</v>
      </c>
      <c r="M39" s="3">
        <v>574.27333699999997</v>
      </c>
      <c r="N39">
        <v>40.573121</v>
      </c>
    </row>
    <row r="40" spans="1:14" x14ac:dyDescent="0.2">
      <c r="D40" s="3"/>
      <c r="E40" s="4"/>
      <c r="M40" s="3"/>
    </row>
    <row r="41" spans="1:14" x14ac:dyDescent="0.2">
      <c r="D41" s="3"/>
      <c r="E41" s="4"/>
      <c r="M41" s="3"/>
    </row>
    <row r="42" spans="1:14" x14ac:dyDescent="0.2">
      <c r="D42" s="3"/>
      <c r="E42" s="4"/>
      <c r="M42" s="3"/>
    </row>
    <row r="43" spans="1:14" x14ac:dyDescent="0.2">
      <c r="D43" s="3"/>
      <c r="E43" s="4"/>
      <c r="M43" s="3"/>
    </row>
    <row r="44" spans="1:14" x14ac:dyDescent="0.2">
      <c r="D44" s="3"/>
      <c r="E44" s="4"/>
      <c r="M44" s="3"/>
    </row>
    <row r="45" spans="1:14" x14ac:dyDescent="0.2">
      <c r="D45" s="3"/>
      <c r="E45" s="4"/>
    </row>
    <row r="46" spans="1:14" x14ac:dyDescent="0.2">
      <c r="D46" s="4"/>
      <c r="E46" s="4"/>
    </row>
    <row r="47" spans="1:14" x14ac:dyDescent="0.2">
      <c r="D47" s="4"/>
      <c r="E47" s="4"/>
    </row>
    <row r="48" spans="1:14" x14ac:dyDescent="0.2">
      <c r="D48" s="4"/>
      <c r="E48" s="4"/>
    </row>
    <row r="49" spans="4:14" x14ac:dyDescent="0.2">
      <c r="D49" s="4"/>
      <c r="E49" s="4"/>
    </row>
    <row r="50" spans="4:14" x14ac:dyDescent="0.2">
      <c r="D50" s="4"/>
      <c r="E50" s="4"/>
    </row>
    <row r="51" spans="4:14" x14ac:dyDescent="0.2">
      <c r="D51" s="4"/>
      <c r="E51" s="4"/>
    </row>
    <row r="52" spans="4:14" x14ac:dyDescent="0.2">
      <c r="D52" s="4"/>
      <c r="E52" s="4"/>
    </row>
    <row r="53" spans="4:14" x14ac:dyDescent="0.2">
      <c r="D53" s="4"/>
      <c r="E53" s="4"/>
    </row>
    <row r="54" spans="4:14" x14ac:dyDescent="0.2">
      <c r="D54" s="4"/>
      <c r="E54" s="4"/>
    </row>
    <row r="55" spans="4:14" x14ac:dyDescent="0.2">
      <c r="D55" t="s">
        <v>17</v>
      </c>
      <c r="M55" t="s">
        <v>17</v>
      </c>
    </row>
    <row r="56" spans="4:14" ht="17" thickBot="1" x14ac:dyDescent="0.25"/>
    <row r="57" spans="4:14" x14ac:dyDescent="0.2">
      <c r="D57" s="8" t="s">
        <v>18</v>
      </c>
      <c r="E57" s="8"/>
      <c r="M57" s="8" t="s">
        <v>18</v>
      </c>
      <c r="N57" s="8"/>
    </row>
    <row r="58" spans="4:14" x14ac:dyDescent="0.2">
      <c r="D58" s="5" t="s">
        <v>19</v>
      </c>
      <c r="E58" s="5">
        <v>0.99999988331339629</v>
      </c>
      <c r="M58" s="5" t="s">
        <v>19</v>
      </c>
      <c r="N58" s="5">
        <v>0.9999999287181135</v>
      </c>
    </row>
    <row r="59" spans="4:14" x14ac:dyDescent="0.2">
      <c r="D59" s="5" t="s">
        <v>20</v>
      </c>
      <c r="E59" s="5">
        <v>0.99999976662680623</v>
      </c>
      <c r="M59" s="5" t="s">
        <v>20</v>
      </c>
      <c r="N59" s="5">
        <v>0.99999985743623199</v>
      </c>
    </row>
    <row r="60" spans="4:14" x14ac:dyDescent="0.2">
      <c r="D60" s="5" t="s">
        <v>21</v>
      </c>
      <c r="E60" s="5">
        <v>0.99999964994020929</v>
      </c>
      <c r="M60" s="5" t="s">
        <v>21</v>
      </c>
      <c r="N60" s="5">
        <v>0.99999978615434792</v>
      </c>
    </row>
    <row r="61" spans="4:14" x14ac:dyDescent="0.2">
      <c r="D61" s="5" t="s">
        <v>22</v>
      </c>
      <c r="E61" s="5">
        <v>3.3273048729987681E-5</v>
      </c>
      <c r="M61" s="5" t="s">
        <v>22</v>
      </c>
      <c r="N61" s="5">
        <v>1.5400393868044443E-5</v>
      </c>
    </row>
    <row r="62" spans="4:14" ht="17" thickBot="1" x14ac:dyDescent="0.25">
      <c r="D62" s="6" t="s">
        <v>23</v>
      </c>
      <c r="E62" s="6">
        <v>4</v>
      </c>
      <c r="M62" s="6" t="s">
        <v>23</v>
      </c>
      <c r="N62" s="6">
        <v>4</v>
      </c>
    </row>
    <row r="64" spans="4:14" ht="17" thickBot="1" x14ac:dyDescent="0.25">
      <c r="D64" t="s">
        <v>24</v>
      </c>
      <c r="M64" t="s">
        <v>24</v>
      </c>
    </row>
    <row r="65" spans="4:21" x14ac:dyDescent="0.2">
      <c r="D65" s="7"/>
      <c r="E65" s="7" t="s">
        <v>29</v>
      </c>
      <c r="F65" s="7" t="s">
        <v>30</v>
      </c>
      <c r="G65" s="7" t="s">
        <v>31</v>
      </c>
      <c r="H65" s="7" t="s">
        <v>32</v>
      </c>
      <c r="I65" s="7" t="s">
        <v>33</v>
      </c>
      <c r="M65" s="7"/>
      <c r="N65" s="7" t="s">
        <v>29</v>
      </c>
      <c r="O65" s="7" t="s">
        <v>30</v>
      </c>
      <c r="P65" s="7" t="s">
        <v>31</v>
      </c>
      <c r="Q65" s="7" t="s">
        <v>32</v>
      </c>
      <c r="R65" s="7" t="s">
        <v>33</v>
      </c>
    </row>
    <row r="66" spans="4:21" x14ac:dyDescent="0.2">
      <c r="D66" s="5" t="s">
        <v>25</v>
      </c>
      <c r="E66" s="5">
        <v>1</v>
      </c>
      <c r="F66" s="5">
        <v>9.4877693148094477E-3</v>
      </c>
      <c r="G66" s="5">
        <v>9.4877693148094477E-3</v>
      </c>
      <c r="H66" s="5">
        <v>8569962.5602265634</v>
      </c>
      <c r="I66" s="5">
        <v>1.1668660369779503E-7</v>
      </c>
      <c r="M66" s="5" t="s">
        <v>25</v>
      </c>
      <c r="N66" s="5">
        <v>1</v>
      </c>
      <c r="O66" s="5">
        <v>3.3272422706553157E-3</v>
      </c>
      <c r="P66" s="5">
        <v>3.3272422706553157E-3</v>
      </c>
      <c r="Q66" s="5">
        <v>14028807.906500295</v>
      </c>
      <c r="R66" s="5">
        <v>7.1281886511099653E-8</v>
      </c>
    </row>
    <row r="67" spans="4:21" x14ac:dyDescent="0.2">
      <c r="D67" s="5" t="s">
        <v>26</v>
      </c>
      <c r="E67" s="5">
        <v>2</v>
      </c>
      <c r="F67" s="5">
        <v>2.2141915435762699E-9</v>
      </c>
      <c r="G67" s="5">
        <v>1.107095771788135E-9</v>
      </c>
      <c r="H67" s="5"/>
      <c r="I67" s="5"/>
      <c r="M67" s="5" t="s">
        <v>26</v>
      </c>
      <c r="N67" s="5">
        <v>2</v>
      </c>
      <c r="O67" s="5">
        <v>4.743442625818017E-10</v>
      </c>
      <c r="P67" s="5">
        <v>2.3717213129090085E-10</v>
      </c>
      <c r="Q67" s="5"/>
      <c r="R67" s="5"/>
    </row>
    <row r="68" spans="4:21" ht="17" thickBot="1" x14ac:dyDescent="0.25">
      <c r="D68" s="6" t="s">
        <v>27</v>
      </c>
      <c r="E68" s="6">
        <v>3</v>
      </c>
      <c r="F68" s="6">
        <v>9.4877715290009913E-3</v>
      </c>
      <c r="G68" s="6"/>
      <c r="H68" s="6"/>
      <c r="I68" s="6"/>
      <c r="M68" s="6" t="s">
        <v>27</v>
      </c>
      <c r="N68" s="6">
        <v>3</v>
      </c>
      <c r="O68" s="6">
        <v>3.3272427449995783E-3</v>
      </c>
      <c r="P68" s="6"/>
      <c r="Q68" s="6"/>
      <c r="R68" s="6"/>
    </row>
    <row r="69" spans="4:21" ht="17" thickBot="1" x14ac:dyDescent="0.25"/>
    <row r="70" spans="4:21" x14ac:dyDescent="0.2">
      <c r="D70" s="7"/>
      <c r="E70" s="7" t="s">
        <v>34</v>
      </c>
      <c r="F70" s="7" t="s">
        <v>22</v>
      </c>
      <c r="G70" s="7" t="s">
        <v>35</v>
      </c>
      <c r="H70" s="7" t="s">
        <v>36</v>
      </c>
      <c r="I70" s="7" t="s">
        <v>37</v>
      </c>
      <c r="J70" s="7" t="s">
        <v>38</v>
      </c>
      <c r="K70" s="7" t="s">
        <v>39</v>
      </c>
      <c r="L70" s="7" t="s">
        <v>40</v>
      </c>
      <c r="M70" s="7"/>
      <c r="N70" s="7" t="s">
        <v>34</v>
      </c>
      <c r="O70" s="7" t="s">
        <v>22</v>
      </c>
      <c r="P70" s="7" t="s">
        <v>35</v>
      </c>
      <c r="Q70" s="7" t="s">
        <v>36</v>
      </c>
      <c r="R70" s="7" t="s">
        <v>37</v>
      </c>
      <c r="S70" s="7" t="s">
        <v>38</v>
      </c>
      <c r="T70" s="7" t="s">
        <v>39</v>
      </c>
      <c r="U70" s="7" t="s">
        <v>40</v>
      </c>
    </row>
    <row r="71" spans="4:21" x14ac:dyDescent="0.2">
      <c r="D71" s="5" t="s">
        <v>28</v>
      </c>
      <c r="E71" s="5">
        <v>-75.133996326191138</v>
      </c>
      <c r="F71" s="5">
        <v>4.0343831287859212E-4</v>
      </c>
      <c r="G71" s="5">
        <v>-186234.16251693832</v>
      </c>
      <c r="H71" s="5">
        <v>2.8832433525220832E-11</v>
      </c>
      <c r="I71" s="5">
        <v>-75.135732181149336</v>
      </c>
      <c r="J71" s="5">
        <v>-75.132260471232939</v>
      </c>
      <c r="K71" s="5">
        <v>-75.135732181149336</v>
      </c>
      <c r="L71" s="5">
        <v>-75.132260471232939</v>
      </c>
      <c r="M71" s="5" t="s">
        <v>28</v>
      </c>
      <c r="N71" s="5">
        <v>41.170270582666944</v>
      </c>
      <c r="O71" s="5">
        <v>1.1735221860743737E-4</v>
      </c>
      <c r="P71" s="5">
        <v>350826.52097433561</v>
      </c>
      <c r="Q71" s="5">
        <v>8.1248465335014704E-12</v>
      </c>
      <c r="R71" s="5">
        <v>41.169765656823209</v>
      </c>
      <c r="S71" s="5">
        <v>41.17077550851068</v>
      </c>
      <c r="T71" s="5">
        <v>41.169765656823209</v>
      </c>
      <c r="U71" s="5">
        <v>41.17077550851068</v>
      </c>
    </row>
    <row r="72" spans="4:21" ht="17" thickBot="1" x14ac:dyDescent="0.25">
      <c r="D72" s="6" t="s">
        <v>0</v>
      </c>
      <c r="E72" s="6">
        <v>1.3738033728696566E-3</v>
      </c>
      <c r="F72" s="6">
        <v>4.6928331769798982E-7</v>
      </c>
      <c r="G72" s="6">
        <v>2927.4498390624153</v>
      </c>
      <c r="H72" s="6">
        <v>1.1668660369779505E-7</v>
      </c>
      <c r="I72" s="6">
        <v>1.3717842097217374E-3</v>
      </c>
      <c r="J72" s="6">
        <v>1.3758225360175759E-3</v>
      </c>
      <c r="K72" s="6">
        <v>1.3717842097217374E-3</v>
      </c>
      <c r="L72" s="6">
        <v>1.3758225360175759E-3</v>
      </c>
      <c r="M72" s="6" t="s">
        <v>1</v>
      </c>
      <c r="N72" s="6">
        <v>-1.0390680650915207E-3</v>
      </c>
      <c r="O72" s="6">
        <v>2.7741734629381404E-7</v>
      </c>
      <c r="P72" s="6">
        <v>-3745.5050268956102</v>
      </c>
      <c r="Q72" s="6">
        <v>7.1281886511099693E-8</v>
      </c>
      <c r="R72" s="6">
        <v>-1.0402616955938317E-3</v>
      </c>
      <c r="S72" s="6">
        <v>-1.0378744345892097E-3</v>
      </c>
      <c r="T72" s="6">
        <v>-1.0402616955938317E-3</v>
      </c>
      <c r="U72" s="6">
        <v>-1.0378744345892097E-3</v>
      </c>
    </row>
    <row r="76" spans="4:21" x14ac:dyDescent="0.2">
      <c r="D76" t="s">
        <v>41</v>
      </c>
      <c r="I76" t="s">
        <v>45</v>
      </c>
      <c r="M76" t="s">
        <v>41</v>
      </c>
      <c r="R76" t="s">
        <v>45</v>
      </c>
    </row>
    <row r="77" spans="4:21" ht="17" thickBot="1" x14ac:dyDescent="0.25"/>
    <row r="78" spans="4:21" x14ac:dyDescent="0.2">
      <c r="D78" s="7" t="s">
        <v>42</v>
      </c>
      <c r="E78" s="7" t="s">
        <v>47</v>
      </c>
      <c r="F78" s="7" t="s">
        <v>43</v>
      </c>
      <c r="G78" s="7" t="s">
        <v>44</v>
      </c>
      <c r="I78" s="7" t="s">
        <v>46</v>
      </c>
      <c r="J78" s="7" t="s">
        <v>2</v>
      </c>
      <c r="M78" s="7" t="s">
        <v>42</v>
      </c>
      <c r="N78" s="7" t="s">
        <v>48</v>
      </c>
      <c r="O78" s="7" t="s">
        <v>43</v>
      </c>
      <c r="P78" s="7" t="s">
        <v>44</v>
      </c>
      <c r="R78" s="7" t="s">
        <v>46</v>
      </c>
      <c r="S78" s="7" t="s">
        <v>3</v>
      </c>
    </row>
    <row r="79" spans="4:21" x14ac:dyDescent="0.2">
      <c r="D79" s="5">
        <v>1</v>
      </c>
      <c r="E79" s="5">
        <v>-73.990628602160783</v>
      </c>
      <c r="F79" s="5">
        <v>3.5602160778580583E-5</v>
      </c>
      <c r="G79" s="5">
        <v>1.3104769623157055</v>
      </c>
      <c r="I79" s="5">
        <v>12.5</v>
      </c>
      <c r="J79" s="5">
        <v>-73.990593000000004</v>
      </c>
      <c r="M79" s="5">
        <v>1</v>
      </c>
      <c r="N79" s="5">
        <v>40.750990093303514</v>
      </c>
      <c r="O79" s="5">
        <v>-1.0093303515645857E-5</v>
      </c>
      <c r="P79" s="5">
        <v>-0.80268867294980129</v>
      </c>
      <c r="R79" s="5">
        <v>12.5</v>
      </c>
      <c r="S79" s="5">
        <v>40.684108000000002</v>
      </c>
    </row>
    <row r="80" spans="4:21" x14ac:dyDescent="0.2">
      <c r="D80" s="5">
        <v>2</v>
      </c>
      <c r="E80" s="5">
        <v>-73.977421976776</v>
      </c>
      <c r="F80" s="5">
        <v>-2.802322400441426E-5</v>
      </c>
      <c r="G80" s="5">
        <v>-1.0315045116500789</v>
      </c>
      <c r="I80" s="5">
        <v>37.5</v>
      </c>
      <c r="J80" s="5">
        <v>-73.977673999999993</v>
      </c>
      <c r="M80" s="5">
        <v>2</v>
      </c>
      <c r="N80" s="5">
        <v>40.684113074581774</v>
      </c>
      <c r="O80" s="5">
        <v>-5.0745817716801866E-6</v>
      </c>
      <c r="P80" s="5">
        <v>-0.4035655226032876</v>
      </c>
      <c r="R80" s="5">
        <v>37.5</v>
      </c>
      <c r="S80" s="5">
        <v>40.733708999999998</v>
      </c>
    </row>
    <row r="81" spans="4:19" x14ac:dyDescent="0.2">
      <c r="D81" s="5">
        <v>3</v>
      </c>
      <c r="E81" s="5">
        <v>-73.97766206631691</v>
      </c>
      <c r="F81" s="5">
        <v>-1.1933683083498181E-5</v>
      </c>
      <c r="G81" s="5">
        <v>-0.43926594382186596</v>
      </c>
      <c r="I81" s="5">
        <v>62.5</v>
      </c>
      <c r="J81" s="5">
        <v>-73.977450000000005</v>
      </c>
      <c r="M81" s="5">
        <v>3</v>
      </c>
      <c r="N81" s="5">
        <v>40.75790417908982</v>
      </c>
      <c r="O81" s="5">
        <v>-3.1790898233907683E-6</v>
      </c>
      <c r="P81" s="5">
        <v>-0.25282301157100062</v>
      </c>
      <c r="R81" s="5">
        <v>62.5</v>
      </c>
      <c r="S81" s="5">
        <v>40.750979999999998</v>
      </c>
    </row>
    <row r="82" spans="4:19" ht="17" thickBot="1" x14ac:dyDescent="0.25">
      <c r="D82" s="6">
        <v>4</v>
      </c>
      <c r="E82" s="6">
        <v>-73.870109354746333</v>
      </c>
      <c r="F82" s="6">
        <v>4.3547463377535678E-6</v>
      </c>
      <c r="G82" s="6">
        <v>0.16029349420241179</v>
      </c>
      <c r="I82" s="6">
        <v>87.5</v>
      </c>
      <c r="J82" s="6">
        <v>-73.870104999999995</v>
      </c>
      <c r="M82" s="6">
        <v>4</v>
      </c>
      <c r="N82" s="6">
        <v>40.733690653024922</v>
      </c>
      <c r="O82" s="6">
        <v>1.8346975075189675E-5</v>
      </c>
      <c r="P82" s="6">
        <v>1.4590772042987281</v>
      </c>
      <c r="R82" s="6">
        <v>87.5</v>
      </c>
      <c r="S82" s="6">
        <v>40.757900999999997</v>
      </c>
    </row>
  </sheetData>
  <sortState xmlns:xlrd2="http://schemas.microsoft.com/office/spreadsheetml/2017/richdata2" ref="S79:S82">
    <sortCondition ref="S79"/>
  </sortState>
  <mergeCells count="2">
    <mergeCell ref="A5:C5"/>
    <mergeCell ref="A6:C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2022-07-03T03:09:33Z</dcterms:created>
  <dcterms:modified xsi:type="dcterms:W3CDTF">2022-07-03T20:44:49Z</dcterms:modified>
</cp:coreProperties>
</file>