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8" i="1" l="1"/>
  <c r="F18" i="1" s="1"/>
  <c r="D18" i="1"/>
  <c r="D17" i="1"/>
  <c r="D20" i="1" s="1"/>
  <c r="F17" i="1"/>
  <c r="E17" i="1"/>
  <c r="E20" i="1" s="1"/>
  <c r="F20" i="1" s="1"/>
  <c r="E15" i="1"/>
  <c r="F15" i="1" s="1"/>
  <c r="D15" i="1"/>
</calcChain>
</file>

<file path=xl/sharedStrings.xml><?xml version="1.0" encoding="utf-8"?>
<sst xmlns="http://schemas.openxmlformats.org/spreadsheetml/2006/main" count="33" uniqueCount="33">
  <si>
    <t>Объем поставок в Китай, тыс. т.</t>
  </si>
  <si>
    <t>Продажи на внутреннем рынке Китая, тыс. т.</t>
  </si>
  <si>
    <t>Относительная разница от продаж по сравнению с предыдущем годом, %</t>
  </si>
  <si>
    <t>год</t>
  </si>
  <si>
    <t>Доля в выручке Китая , %</t>
  </si>
  <si>
    <t>Примерный срок доставки удобрений из России в Китай = 50 дней</t>
  </si>
  <si>
    <t>Показатели</t>
  </si>
  <si>
    <t>Условное обозначение</t>
  </si>
  <si>
    <t>Год</t>
  </si>
  <si>
    <t>Отклонения</t>
  </si>
  <si>
    <t>Выручка от продажи продукции, тыс. $</t>
  </si>
  <si>
    <t>N</t>
  </si>
  <si>
    <t>Средний остаток материальных запасов, тыс. $</t>
  </si>
  <si>
    <t>МЗ</t>
  </si>
  <si>
    <r>
      <t>К</t>
    </r>
    <r>
      <rPr>
        <vertAlign val="subscript"/>
        <sz val="6.6"/>
        <color rgb="FF000000"/>
        <rFont val="Times New Roman"/>
        <family val="1"/>
        <charset val="204"/>
      </rPr>
      <t>об</t>
    </r>
  </si>
  <si>
    <t>Продолжительность отчетного периода, дней</t>
  </si>
  <si>
    <t>Д</t>
  </si>
  <si>
    <r>
      <t>О</t>
    </r>
    <r>
      <rPr>
        <vertAlign val="subscript"/>
        <sz val="6.6"/>
        <color rgb="FF000000"/>
        <rFont val="Times New Roman"/>
        <family val="1"/>
        <charset val="204"/>
      </rPr>
      <t>д</t>
    </r>
  </si>
  <si>
    <t>Оборачиваемость в год, оборотов</t>
  </si>
  <si>
    <t>Средние цены на 1 тонн NPK, $</t>
  </si>
  <si>
    <t>Оптовая цена , (30% от розничной?)</t>
  </si>
  <si>
    <t xml:space="preserve">Коэффициент оборачиваемости </t>
  </si>
  <si>
    <t xml:space="preserve">Продолжительность одного оборота материальных запасов, дней. </t>
  </si>
  <si>
    <t>О</t>
  </si>
  <si>
    <t>площадь склада</t>
  </si>
  <si>
    <t>6500 м2</t>
  </si>
  <si>
    <t xml:space="preserve">мощность склада </t>
  </si>
  <si>
    <t xml:space="preserve">годовой оборот </t>
  </si>
  <si>
    <t>100 000 тонн</t>
  </si>
  <si>
    <t>макс. годовая пропускная способность</t>
  </si>
  <si>
    <t>50 000 тонн</t>
  </si>
  <si>
    <t>13 000 тонн</t>
  </si>
  <si>
    <t>Реальная информация одного склада в Китае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</si>
</sst>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vertAlign val="subscript"/>
      <sz val="6.6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0" fillId="0" borderId="2" xfId="0" applyBorder="1" applyAlignment="1">
      <alignment vertical="top" wrapText="1"/>
    </xf>
    <xf numFmtId="17" fontId="5" fillId="0" borderId="2" xfId="0" applyNumberFormat="1" applyFont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/>
    </xf>
    <xf numFmtId="164" fontId="5" fillId="0" borderId="10" xfId="0" applyNumberFormat="1" applyFont="1" applyBorder="1" applyAlignment="1">
      <alignment horizontal="center" vertical="center" wrapText="1"/>
    </xf>
    <xf numFmtId="0" fontId="0" fillId="0" borderId="0" xfId="0" applyBorder="1"/>
    <xf numFmtId="0" fontId="0" fillId="0" borderId="10" xfId="0" applyBorder="1"/>
    <xf numFmtId="0" fontId="0" fillId="0" borderId="10" xfId="0" applyFill="1" applyBorder="1"/>
    <xf numFmtId="0" fontId="8" fillId="0" borderId="1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3"/>
  <sheetViews>
    <sheetView tabSelected="1" topLeftCell="B1" workbookViewId="0">
      <selection activeCell="N7" sqref="N7"/>
    </sheetView>
  </sheetViews>
  <sheetFormatPr defaultRowHeight="14.4" x14ac:dyDescent="0.3"/>
  <cols>
    <col min="2" max="2" width="48.5546875" customWidth="1"/>
    <col min="3" max="3" width="13.33203125" customWidth="1"/>
    <col min="4" max="4" width="11.44140625" bestFit="1" customWidth="1"/>
    <col min="6" max="6" width="13.33203125" customWidth="1"/>
    <col min="10" max="10" width="9.21875" customWidth="1"/>
    <col min="11" max="11" width="42.6640625" customWidth="1"/>
    <col min="12" max="12" width="13.6640625" customWidth="1"/>
  </cols>
  <sheetData>
    <row r="3" spans="2:15" ht="15" thickBot="1" x14ac:dyDescent="0.35"/>
    <row r="4" spans="2:15" ht="15" thickBot="1" x14ac:dyDescent="0.35">
      <c r="B4" s="3" t="s">
        <v>3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J4" t="s">
        <v>5</v>
      </c>
    </row>
    <row r="5" spans="2:15" ht="15" thickBot="1" x14ac:dyDescent="0.35"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</row>
    <row r="6" spans="2:15" ht="28.2" customHeight="1" thickBot="1" x14ac:dyDescent="0.35">
      <c r="B6" s="1" t="s">
        <v>0</v>
      </c>
      <c r="C6" s="2">
        <v>1051</v>
      </c>
      <c r="D6" s="2">
        <v>265</v>
      </c>
      <c r="E6" s="2">
        <v>333</v>
      </c>
      <c r="F6" s="2">
        <v>326</v>
      </c>
      <c r="G6" s="2">
        <v>310</v>
      </c>
      <c r="K6" s="21" t="s">
        <v>32</v>
      </c>
      <c r="L6" s="21"/>
    </row>
    <row r="7" spans="2:15" ht="38.4" customHeight="1" thickBot="1" x14ac:dyDescent="0.35">
      <c r="B7" s="12" t="s">
        <v>1</v>
      </c>
      <c r="C7" s="2">
        <v>130</v>
      </c>
      <c r="D7" s="2">
        <v>85</v>
      </c>
      <c r="E7" s="2">
        <v>107</v>
      </c>
      <c r="F7" s="2">
        <v>116</v>
      </c>
      <c r="G7" s="2">
        <v>112</v>
      </c>
      <c r="K7" s="21" t="s">
        <v>24</v>
      </c>
      <c r="L7" s="21" t="s">
        <v>25</v>
      </c>
      <c r="M7" s="20"/>
      <c r="N7" s="20"/>
      <c r="O7" s="20"/>
    </row>
    <row r="8" spans="2:15" ht="46.2" customHeight="1" thickBot="1" x14ac:dyDescent="0.35">
      <c r="B8" s="11" t="s">
        <v>2</v>
      </c>
      <c r="C8" s="2">
        <v>-30</v>
      </c>
      <c r="D8" s="2">
        <v>-33</v>
      </c>
      <c r="E8" s="2">
        <v>19</v>
      </c>
      <c r="F8" s="2">
        <v>8</v>
      </c>
      <c r="G8" s="2">
        <v>4</v>
      </c>
      <c r="K8" s="21" t="s">
        <v>26</v>
      </c>
      <c r="L8" s="21" t="s">
        <v>31</v>
      </c>
      <c r="M8" s="20"/>
      <c r="N8" s="20"/>
      <c r="O8" s="20"/>
    </row>
    <row r="9" spans="2:15" ht="33.6" customHeight="1" thickBot="1" x14ac:dyDescent="0.35">
      <c r="B9" s="1" t="s">
        <v>4</v>
      </c>
      <c r="C9" s="2">
        <v>23</v>
      </c>
      <c r="D9" s="2">
        <v>7</v>
      </c>
      <c r="E9" s="2">
        <v>7</v>
      </c>
      <c r="F9" s="2">
        <v>7</v>
      </c>
      <c r="G9" s="2">
        <v>6</v>
      </c>
      <c r="K9" s="21" t="s">
        <v>27</v>
      </c>
      <c r="L9" s="21" t="s">
        <v>30</v>
      </c>
      <c r="M9" s="20"/>
      <c r="N9" s="20"/>
      <c r="O9" s="20"/>
    </row>
    <row r="10" spans="2:15" ht="30" customHeight="1" thickBot="1" x14ac:dyDescent="0.35">
      <c r="B10" s="1" t="s">
        <v>19</v>
      </c>
      <c r="C10" s="1"/>
      <c r="D10" s="1"/>
      <c r="E10" s="1"/>
      <c r="F10" s="2">
        <v>300</v>
      </c>
      <c r="G10" s="2">
        <v>296</v>
      </c>
      <c r="K10" s="22" t="s">
        <v>29</v>
      </c>
      <c r="L10" s="22" t="s">
        <v>28</v>
      </c>
    </row>
    <row r="11" spans="2:15" x14ac:dyDescent="0.3">
      <c r="B11" s="10" t="s">
        <v>20</v>
      </c>
      <c r="C11" s="10"/>
      <c r="D11" s="10"/>
      <c r="E11" s="10"/>
      <c r="F11" s="15">
        <v>90</v>
      </c>
      <c r="G11" s="15">
        <v>89</v>
      </c>
    </row>
    <row r="12" spans="2:15" ht="38.4" customHeight="1" x14ac:dyDescent="0.3"/>
    <row r="13" spans="2:15" x14ac:dyDescent="0.3">
      <c r="B13" s="24" t="s">
        <v>6</v>
      </c>
      <c r="C13" s="24" t="s">
        <v>7</v>
      </c>
      <c r="D13" s="26" t="s">
        <v>8</v>
      </c>
      <c r="E13" s="27"/>
      <c r="F13" s="24" t="s">
        <v>9</v>
      </c>
    </row>
    <row r="14" spans="2:15" x14ac:dyDescent="0.3">
      <c r="B14" s="25"/>
      <c r="C14" s="25"/>
      <c r="D14" s="5">
        <v>2018</v>
      </c>
      <c r="E14" s="5">
        <v>2019</v>
      </c>
      <c r="F14" s="25"/>
    </row>
    <row r="15" spans="2:15" x14ac:dyDescent="0.3">
      <c r="B15" s="24" t="s">
        <v>10</v>
      </c>
      <c r="C15" s="29" t="s">
        <v>11</v>
      </c>
      <c r="D15" s="31">
        <f>F7*F11</f>
        <v>10440</v>
      </c>
      <c r="E15" s="31">
        <f>G7*G11</f>
        <v>9968</v>
      </c>
      <c r="F15" s="31">
        <f>E15-D15</f>
        <v>-472</v>
      </c>
    </row>
    <row r="16" spans="2:15" x14ac:dyDescent="0.3">
      <c r="B16" s="28"/>
      <c r="C16" s="30"/>
      <c r="D16" s="32"/>
      <c r="E16" s="32"/>
      <c r="F16" s="32"/>
    </row>
    <row r="17" spans="2:6" ht="34.799999999999997" customHeight="1" x14ac:dyDescent="0.3">
      <c r="B17" s="16" t="s">
        <v>12</v>
      </c>
      <c r="C17" s="17" t="s">
        <v>13</v>
      </c>
      <c r="D17" s="23">
        <f>(F6-F7)*F11</f>
        <v>18900</v>
      </c>
      <c r="E17" s="23">
        <f>(G6-G7)*G11</f>
        <v>17622</v>
      </c>
      <c r="F17" s="23">
        <f>E17-D17</f>
        <v>-1278</v>
      </c>
    </row>
    <row r="18" spans="2:6" x14ac:dyDescent="0.3">
      <c r="B18" s="18" t="s">
        <v>21</v>
      </c>
      <c r="C18" s="17" t="s">
        <v>14</v>
      </c>
      <c r="D18" s="19">
        <f>D15/D17</f>
        <v>0.55238095238095242</v>
      </c>
      <c r="E18" s="19">
        <f>E15/E17</f>
        <v>0.56565656565656564</v>
      </c>
      <c r="F18" s="19">
        <f>E18-D18</f>
        <v>1.3275613275613218E-2</v>
      </c>
    </row>
    <row r="19" spans="2:6" x14ac:dyDescent="0.3">
      <c r="B19" s="13" t="s">
        <v>15</v>
      </c>
      <c r="C19" s="6" t="s">
        <v>16</v>
      </c>
      <c r="D19" s="6">
        <v>360</v>
      </c>
      <c r="E19" s="6">
        <v>360</v>
      </c>
      <c r="F19" s="6"/>
    </row>
    <row r="20" spans="2:6" ht="36" customHeight="1" x14ac:dyDescent="0.3">
      <c r="B20" s="4" t="s">
        <v>22</v>
      </c>
      <c r="C20" s="14" t="s">
        <v>17</v>
      </c>
      <c r="D20" s="14">
        <f>D17*D19/D15</f>
        <v>651.72413793103453</v>
      </c>
      <c r="E20" s="14">
        <f>E17*E19/E15</f>
        <v>636.42857142857144</v>
      </c>
      <c r="F20" s="14">
        <f>E20-D20</f>
        <v>-15.295566502463089</v>
      </c>
    </row>
    <row r="21" spans="2:6" ht="45" customHeight="1" x14ac:dyDescent="0.3">
      <c r="B21" s="5" t="s">
        <v>18</v>
      </c>
      <c r="C21" s="6" t="s">
        <v>23</v>
      </c>
      <c r="D21" s="7"/>
      <c r="E21" s="7"/>
      <c r="F21" s="7"/>
    </row>
    <row r="22" spans="2:6" x14ac:dyDescent="0.3">
      <c r="B22" s="5"/>
      <c r="C22" s="8"/>
      <c r="D22" s="9"/>
      <c r="E22" s="9"/>
      <c r="F22" s="8"/>
    </row>
    <row r="23" spans="2:6" ht="27.6" customHeight="1" x14ac:dyDescent="0.3"/>
  </sheetData>
  <mergeCells count="9">
    <mergeCell ref="B13:B14"/>
    <mergeCell ref="C13:C14"/>
    <mergeCell ref="D13:E13"/>
    <mergeCell ref="F13:F14"/>
    <mergeCell ref="B15:B16"/>
    <mergeCell ref="C15:C16"/>
    <mergeCell ref="D15:D16"/>
    <mergeCell ref="E15:E16"/>
    <mergeCell ref="F15:F1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2020-06-17T20:38:35Z</dcterms:modified>
</cp:coreProperties>
</file>