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OAC-2025\May\Downloads\1.copy1\"/>
    </mc:Choice>
  </mc:AlternateContent>
  <bookViews>
    <workbookView xWindow="0" yWindow="0" windowWidth="12855" windowHeight="33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" i="1" l="1"/>
  <c r="I45" i="1"/>
  <c r="I46" i="1" s="1"/>
  <c r="I47" i="1" s="1"/>
  <c r="I33" i="1"/>
  <c r="I34" i="1"/>
  <c r="I35" i="1" s="1"/>
  <c r="I36" i="1" s="1"/>
  <c r="I37" i="1" s="1"/>
  <c r="I38" i="1" s="1"/>
  <c r="I39" i="1" s="1"/>
  <c r="I40" i="1" s="1"/>
  <c r="I41" i="1" s="1"/>
  <c r="I42" i="1" s="1"/>
  <c r="I43" i="1" s="1"/>
  <c r="I20" i="1"/>
  <c r="I21" i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15" i="1"/>
  <c r="I16" i="1"/>
  <c r="I17" i="1" s="1"/>
  <c r="I18" i="1" s="1"/>
  <c r="I19" i="1" s="1"/>
  <c r="I4" i="1"/>
  <c r="I5" i="1"/>
  <c r="I6" i="1" s="1"/>
  <c r="I7" i="1" s="1"/>
  <c r="I8" i="1" s="1"/>
  <c r="I9" i="1" s="1"/>
  <c r="I10" i="1" s="1"/>
  <c r="I11" i="1" s="1"/>
  <c r="I12" i="1" s="1"/>
  <c r="I13" i="1" s="1"/>
  <c r="I14" i="1" s="1"/>
  <c r="I3" i="1"/>
  <c r="I2" i="1"/>
  <c r="G38" i="1"/>
  <c r="G39" i="1"/>
  <c r="G40" i="1" s="1"/>
  <c r="G41" i="1" s="1"/>
  <c r="G42" i="1" s="1"/>
  <c r="G43" i="1" s="1"/>
  <c r="G44" i="1" s="1"/>
  <c r="G45" i="1" s="1"/>
  <c r="G46" i="1" s="1"/>
  <c r="G47" i="1" s="1"/>
  <c r="H47" i="1" s="1"/>
  <c r="G20" i="1"/>
  <c r="G21" i="1"/>
  <c r="G22" i="1" s="1"/>
  <c r="G23" i="1" s="1"/>
  <c r="G6" i="1"/>
  <c r="G7" i="1"/>
  <c r="G8" i="1" s="1"/>
  <c r="G9" i="1" s="1"/>
  <c r="G10" i="1" s="1"/>
  <c r="G11" i="1" s="1"/>
  <c r="G4" i="1"/>
  <c r="G5" i="1"/>
  <c r="G3" i="1"/>
  <c r="G2" i="1"/>
  <c r="H2" i="1"/>
  <c r="H3" i="1"/>
  <c r="H4" i="1"/>
  <c r="H5" i="1"/>
  <c r="H6" i="1"/>
  <c r="H7" i="1"/>
  <c r="H8" i="1"/>
  <c r="H9" i="1"/>
  <c r="H10" i="1"/>
  <c r="H12" i="1"/>
  <c r="H13" i="1"/>
  <c r="H14" i="1"/>
  <c r="H15" i="1"/>
  <c r="H16" i="1"/>
  <c r="H17" i="1"/>
  <c r="H18" i="1"/>
  <c r="H19" i="1"/>
  <c r="H20" i="1"/>
  <c r="H21" i="1"/>
  <c r="H22" i="1"/>
  <c r="H24" i="1"/>
  <c r="H25" i="1"/>
  <c r="H26" i="1"/>
  <c r="H27" i="1"/>
  <c r="H28" i="1"/>
  <c r="H29" i="1"/>
  <c r="H30" i="1"/>
  <c r="H31" i="1"/>
  <c r="H32" i="1"/>
  <c r="H33" i="1"/>
  <c r="H34" i="1"/>
  <c r="H36" i="1"/>
  <c r="H37" i="1"/>
  <c r="H38" i="1"/>
  <c r="H39" i="1"/>
  <c r="H40" i="1"/>
  <c r="H41" i="1"/>
  <c r="H42" i="1"/>
  <c r="H43" i="1"/>
  <c r="H44" i="1"/>
  <c r="H45" i="1"/>
  <c r="H46" i="1"/>
  <c r="D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G24" i="1" l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H23" i="1"/>
  <c r="G12" i="1"/>
  <c r="G13" i="1" s="1"/>
  <c r="G14" i="1" s="1"/>
  <c r="G15" i="1" s="1"/>
  <c r="G16" i="1" s="1"/>
  <c r="G17" i="1" s="1"/>
  <c r="G18" i="1" s="1"/>
  <c r="G19" i="1" s="1"/>
  <c r="H11" i="1"/>
  <c r="F46" i="1"/>
  <c r="F44" i="1"/>
  <c r="F42" i="1"/>
  <c r="F40" i="1"/>
  <c r="F38" i="1"/>
  <c r="F36" i="1"/>
  <c r="F34" i="1"/>
  <c r="F32" i="1"/>
  <c r="F30" i="1"/>
  <c r="F28" i="1"/>
  <c r="F26" i="1"/>
  <c r="F24" i="1"/>
  <c r="F22" i="1"/>
  <c r="F20" i="1"/>
  <c r="F18" i="1"/>
  <c r="F16" i="1"/>
  <c r="F14" i="1"/>
  <c r="F12" i="1"/>
  <c r="F10" i="1"/>
  <c r="F8" i="1"/>
  <c r="F6" i="1"/>
  <c r="F4" i="1"/>
  <c r="F2" i="1"/>
  <c r="F47" i="1"/>
  <c r="F45" i="1"/>
  <c r="F43" i="1"/>
  <c r="F41" i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F3" i="1"/>
  <c r="G36" i="1" l="1"/>
  <c r="G37" i="1" s="1"/>
  <c r="H35" i="1"/>
</calcChain>
</file>

<file path=xl/sharedStrings.xml><?xml version="1.0" encoding="utf-8"?>
<sst xmlns="http://schemas.openxmlformats.org/spreadsheetml/2006/main" count="55" uniqueCount="21">
  <si>
    <t>Month</t>
  </si>
  <si>
    <t>Year</t>
  </si>
  <si>
    <t>Price</t>
  </si>
  <si>
    <t>April</t>
  </si>
  <si>
    <t>March</t>
  </si>
  <si>
    <t>February</t>
  </si>
  <si>
    <t>January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</si>
  <si>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</si>
  <si>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</si>
  <si>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</si>
  <si>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</si>
  <si>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</si>
  <si>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</si>
  <si>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</si>
  <si>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</si>
  <si>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GBP equivalent</t>
  </si>
  <si>
    <t xml:space="preserve"> university fee</t>
  </si>
  <si>
    <t>Total GBP received</t>
  </si>
  <si>
    <t>Cumulative GBP</t>
  </si>
  <si>
    <t>Amount after interest</t>
  </si>
  <si>
    <t>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</si>
</sst>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Border="1" applyAlignment="1"/>
    <xf numFmtId="0" fontId="2" fillId="0" borderId="0" xfId="0" applyFont="1" applyFill="1" applyAlignment="1"/>
    <xf numFmtId="0" fontId="2" fillId="0" borderId="0" xfId="0" applyNumberFormat="1" applyFont="1" applyFill="1" applyAlignment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47" totalsRowShown="0" headerRowDxfId="10" dataDxfId="9">
  <autoFilter ref="A1:I47"/>
  <tableColumns count="9">
    <tableColumn id="1" name="Month" dataDxfId="4"/>
    <tableColumn id="2" name="Year" dataDxfId="3"/>
    <tableColumn id="3" name="Price" dataDxfId="8"/>
    <tableColumn id="4" name="GBP equivalent" dataDxfId="7">
      <calculatedColumnFormula>1500/C2</calculatedColumnFormula>
    </tableColumn>
    <tableColumn id="5" name=" university fee" dataDxfId="6">
      <calculatedColumnFormula>IF(A2="July",17000,0)</calculatedColumnFormula>
    </tableColumn>
    <tableColumn id="6" name="Total GBP received" dataDxfId="5">
      <calculatedColumnFormula>D2+E2</calculatedColumnFormula>
    </tableColumn>
    <tableColumn id="7" name="Cumulative GBP" dataDxfId="1"/>
    <tableColumn id="9" name="Interest" dataDxfId="2">
      <calculatedColumnFormula>IF(Table1[[#This Row],[ university fee]]=17000,G2*0.3,0)</calculatedColumnFormula>
    </tableColumn>
    <tableColumn id="8" name="Amount after interest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selection activeCell="K48" sqref="K48"/>
    </sheetView>
  </sheetViews>
  <sheetFormatPr defaultRowHeight="14.25"/>
  <cols>
    <col min="1" max="1" width="10.375" bestFit="1" customWidth="1"/>
    <col min="4" max="4" width="15" bestFit="1" customWidth="1"/>
    <col min="5" max="5" width="14" bestFit="1" customWidth="1"/>
    <col min="6" max="6" width="17.625" bestFit="1" customWidth="1"/>
    <col min="7" max="7" width="15.5" bestFit="1" customWidth="1"/>
    <col min="8" max="8" width="15.5" customWidth="1"/>
    <col min="9" max="9" width="20" bestFit="1" customWidth="1"/>
  </cols>
  <sheetData>
    <row r="1" spans="1:9" ht="15">
      <c r="A1" s="1" t="s">
        <v>0</v>
      </c>
      <c r="B1" s="1" t="s">
        <v>1</v>
      </c>
      <c r="C1" s="1" t="s">
        <v>2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20</v>
      </c>
      <c r="I1" s="2" t="s">
        <v>19</v>
      </c>
    </row>
    <row r="2" spans="1:9" ht="15">
      <c r="A2" s="1" t="s">
        <v>3</v>
      </c>
      <c r="B2" s="1">
        <v>2024</v>
      </c>
      <c r="C2" s="1">
        <v>40.654899999999998</v>
      </c>
      <c r="D2" s="2">
        <f>1500/C2</f>
        <v>36.895921524834648</v>
      </c>
      <c r="E2" s="2">
        <f>IF(A2="July",17000,0)</f>
        <v>0</v>
      </c>
      <c r="F2" s="2">
        <f>D2+E2</f>
        <v>36.895921524834648</v>
      </c>
      <c r="G2" s="3">
        <f>Table1[[#This Row],[Total GBP received]]</f>
        <v>36.895921524834648</v>
      </c>
      <c r="H2" s="3">
        <f>IF(Table1[[#This Row],[ university fee]]=17000,G2*0.3,0)</f>
        <v>0</v>
      </c>
      <c r="I2" s="3">
        <f>Table1[[#This Row],[Cumulative GBP]]</f>
        <v>36.895921524834648</v>
      </c>
    </row>
    <row r="3" spans="1:9" ht="15">
      <c r="A3" s="1" t="s">
        <v>4</v>
      </c>
      <c r="B3" s="1">
        <v>2024</v>
      </c>
      <c r="C3" s="1">
        <v>40.827100000000002</v>
      </c>
      <c r="D3" s="2">
        <f>1500/C3</f>
        <v>36.740302397182262</v>
      </c>
      <c r="E3" s="2">
        <f>IF(A3="July",17000,0)</f>
        <v>0</v>
      </c>
      <c r="F3" s="2">
        <f>D3+E3</f>
        <v>36.740302397182262</v>
      </c>
      <c r="G3" s="3">
        <f>G2+Table1[[#This Row],[Total GBP received]]</f>
        <v>73.63622392201691</v>
      </c>
      <c r="H3" s="3">
        <f>IF(Table1[[#This Row],[ university fee]]=17000,G3*0.3,0)</f>
        <v>0</v>
      </c>
      <c r="I3" s="3">
        <f>I2+Table1[[#This Row],[Total GBP received]]+Table1[[#This Row],[Interest]]</f>
        <v>73.63622392201691</v>
      </c>
    </row>
    <row r="4" spans="1:9" ht="15">
      <c r="A4" s="1" t="s">
        <v>5</v>
      </c>
      <c r="B4" s="1">
        <v>2024</v>
      </c>
      <c r="C4" s="1">
        <v>39.369</v>
      </c>
      <c r="D4" s="2">
        <f>1500/C4</f>
        <v>38.101043968604742</v>
      </c>
      <c r="E4" s="2">
        <f>IF(A4="July",17000,0)</f>
        <v>0</v>
      </c>
      <c r="F4" s="2">
        <f>D4+E4</f>
        <v>38.101043968604742</v>
      </c>
      <c r="G4" s="3">
        <f>G3+Table1[[#This Row],[Total GBP received]]</f>
        <v>111.73726789062165</v>
      </c>
      <c r="H4" s="3">
        <f>IF(Table1[[#This Row],[ university fee]]=17000,G4*0.3,0)</f>
        <v>0</v>
      </c>
      <c r="I4" s="3">
        <f>I3+Table1[[#This Row],[Total GBP received]]+Table1[[#This Row],[Interest]]</f>
        <v>111.73726789062165</v>
      </c>
    </row>
    <row r="5" spans="1:9" ht="15">
      <c r="A5" s="1" t="s">
        <v>6</v>
      </c>
      <c r="B5" s="1">
        <v>2024</v>
      </c>
      <c r="C5" s="1">
        <v>38.454700000000003</v>
      </c>
      <c r="D5" s="2">
        <f>1500/C5</f>
        <v>39.006935433120006</v>
      </c>
      <c r="E5" s="2">
        <f>IF(A5="July",17000,0)</f>
        <v>0</v>
      </c>
      <c r="F5" s="2">
        <f>D5+E5</f>
        <v>39.006935433120006</v>
      </c>
      <c r="G5" s="3">
        <f>G4+Table1[[#This Row],[Total GBP received]]</f>
        <v>150.74420332374166</v>
      </c>
      <c r="H5" s="3">
        <f>IF(Table1[[#This Row],[ university fee]]=17000,G5*0.3,0)</f>
        <v>0</v>
      </c>
      <c r="I5" s="3">
        <f>I4+Table1[[#This Row],[Total GBP received]]+Table1[[#This Row],[Interest]]</f>
        <v>150.74420332374166</v>
      </c>
    </row>
    <row r="6" spans="1:9" ht="15">
      <c r="A6" s="1" t="s">
        <v>7</v>
      </c>
      <c r="B6" s="1">
        <v>2023</v>
      </c>
      <c r="C6" s="1">
        <v>37.520800000000001</v>
      </c>
      <c r="D6" s="2">
        <f>1500/C6</f>
        <v>39.977825632715721</v>
      </c>
      <c r="E6" s="2">
        <f>IF(A6="July",17000,0)</f>
        <v>0</v>
      </c>
      <c r="F6" s="2">
        <f>D6+E6</f>
        <v>39.977825632715721</v>
      </c>
      <c r="G6" s="3">
        <f>G5+Table1[[#This Row],[Total GBP received]]</f>
        <v>190.72202895645739</v>
      </c>
      <c r="H6" s="3">
        <f>IF(Table1[[#This Row],[ university fee]]=17000,G6*0.3,0)</f>
        <v>0</v>
      </c>
      <c r="I6" s="3">
        <f>I5+Table1[[#This Row],[Total GBP received]]+Table1[[#This Row],[Interest]]</f>
        <v>190.72202895645739</v>
      </c>
    </row>
    <row r="7" spans="1:9" ht="15">
      <c r="A7" s="1" t="s">
        <v>8</v>
      </c>
      <c r="B7" s="1">
        <v>2023</v>
      </c>
      <c r="C7" s="1">
        <v>36.420499999999997</v>
      </c>
      <c r="D7" s="2">
        <f>1500/C7</f>
        <v>41.185596024217134</v>
      </c>
      <c r="E7" s="2">
        <f>IF(A7="July",17000,0)</f>
        <v>0</v>
      </c>
      <c r="F7" s="2">
        <f>D7+E7</f>
        <v>41.185596024217134</v>
      </c>
      <c r="G7" s="3">
        <f>G6+Table1[[#This Row],[Total GBP received]]</f>
        <v>231.90762498067454</v>
      </c>
      <c r="H7" s="3">
        <f>IF(Table1[[#This Row],[ university fee]]=17000,G7*0.3,0)</f>
        <v>0</v>
      </c>
      <c r="I7" s="3">
        <f>I6+Table1[[#This Row],[Total GBP received]]+Table1[[#This Row],[Interest]]</f>
        <v>231.90762498067454</v>
      </c>
    </row>
    <row r="8" spans="1:9" ht="15">
      <c r="A8" s="1" t="s">
        <v>9</v>
      </c>
      <c r="B8" s="1">
        <v>2023</v>
      </c>
      <c r="C8" s="1">
        <v>34.36</v>
      </c>
      <c r="D8" s="2">
        <f>1500/C8</f>
        <v>43.655413271245635</v>
      </c>
      <c r="E8" s="2">
        <f>IF(A8="July",17000,0)</f>
        <v>0</v>
      </c>
      <c r="F8" s="2">
        <f>D8+E8</f>
        <v>43.655413271245635</v>
      </c>
      <c r="G8" s="3">
        <f>G7+Table1[[#This Row],[Total GBP received]]</f>
        <v>275.56303825192015</v>
      </c>
      <c r="H8" s="3">
        <f>IF(Table1[[#This Row],[ university fee]]=17000,G8*0.3,0)</f>
        <v>0</v>
      </c>
      <c r="I8" s="3">
        <f>I7+Table1[[#This Row],[Total GBP received]]+Table1[[#This Row],[Interest]]</f>
        <v>275.56303825192015</v>
      </c>
    </row>
    <row r="9" spans="1:9" ht="15">
      <c r="A9" s="1" t="s">
        <v>10</v>
      </c>
      <c r="B9" s="1">
        <v>2023</v>
      </c>
      <c r="C9" s="1">
        <v>33.384999999999998</v>
      </c>
      <c r="D9" s="2">
        <f>1500/C9</f>
        <v>44.930357945184966</v>
      </c>
      <c r="E9" s="2">
        <f>IF(A9="July",17000,0)</f>
        <v>0</v>
      </c>
      <c r="F9" s="2">
        <f>D9+E9</f>
        <v>44.930357945184966</v>
      </c>
      <c r="G9" s="3">
        <f>G8+Table1[[#This Row],[Total GBP received]]</f>
        <v>320.49339619710508</v>
      </c>
      <c r="H9" s="3">
        <f>IF(Table1[[#This Row],[ university fee]]=17000,G9*0.3,0)</f>
        <v>0</v>
      </c>
      <c r="I9" s="3">
        <f>I8+Table1[[#This Row],[Total GBP received]]+Table1[[#This Row],[Interest]]</f>
        <v>320.49339619710508</v>
      </c>
    </row>
    <row r="10" spans="1:9" ht="15">
      <c r="A10" s="1" t="s">
        <v>11</v>
      </c>
      <c r="B10" s="1">
        <v>2023</v>
      </c>
      <c r="C10" s="1">
        <v>33.773800000000001</v>
      </c>
      <c r="D10" s="2">
        <f>1500/C10</f>
        <v>44.413124966690155</v>
      </c>
      <c r="E10" s="2">
        <f>IF(A10="July",17000,0)</f>
        <v>0</v>
      </c>
      <c r="F10" s="2">
        <f>D10+E10</f>
        <v>44.413124966690155</v>
      </c>
      <c r="G10" s="3">
        <f>G9+Table1[[#This Row],[Total GBP received]]</f>
        <v>364.90652116379522</v>
      </c>
      <c r="H10" s="3">
        <f>IF(Table1[[#This Row],[ university fee]]=17000,G10*0.3,0)</f>
        <v>0</v>
      </c>
      <c r="I10" s="3">
        <f>I9+Table1[[#This Row],[Total GBP received]]+Table1[[#This Row],[Interest]]</f>
        <v>364.90652116379522</v>
      </c>
    </row>
    <row r="11" spans="1:9" ht="15">
      <c r="A11" s="1" t="s">
        <v>12</v>
      </c>
      <c r="B11" s="1">
        <v>2023</v>
      </c>
      <c r="C11" s="1">
        <v>34.535499999999999</v>
      </c>
      <c r="D11" s="2">
        <f>1500/C11</f>
        <v>43.433568357197665</v>
      </c>
      <c r="E11" s="2">
        <f>IF(A11="July",17000,0)</f>
        <v>17000</v>
      </c>
      <c r="F11" s="2">
        <f>D11+E11</f>
        <v>17043.433568357199</v>
      </c>
      <c r="G11" s="3">
        <f>G10+Table1[[#This Row],[Total GBP received]]</f>
        <v>17408.340089520992</v>
      </c>
      <c r="H11" s="3">
        <f>IF(Table1[[#This Row],[ university fee]]=17000,G11*0.3,0)</f>
        <v>5222.5020268562976</v>
      </c>
      <c r="I11" s="3">
        <f>I10+Table1[[#This Row],[Total GBP received]]+Table1[[#This Row],[Interest]]</f>
        <v>22630.842116377291</v>
      </c>
    </row>
    <row r="12" spans="1:9" ht="15">
      <c r="A12" s="1" t="s">
        <v>13</v>
      </c>
      <c r="B12" s="1">
        <v>2023</v>
      </c>
      <c r="C12" s="1">
        <v>33.088999999999999</v>
      </c>
      <c r="D12" s="2">
        <f>1500/C12</f>
        <v>45.332285653842668</v>
      </c>
      <c r="E12" s="2">
        <f>IF(A12="July",17000,0)</f>
        <v>0</v>
      </c>
      <c r="F12" s="2">
        <f>D12+E12</f>
        <v>45.332285653842668</v>
      </c>
      <c r="G12" s="3">
        <f>G11+Table1[[#This Row],[Total GBP received]]</f>
        <v>17453.672375174836</v>
      </c>
      <c r="H12" s="3">
        <f>IF(Table1[[#This Row],[ university fee]]=17000,G12*0.3,0)</f>
        <v>0</v>
      </c>
      <c r="I12" s="3">
        <f>I11+Table1[[#This Row],[Total GBP received]]+Table1[[#This Row],[Interest]]</f>
        <v>22676.174402031134</v>
      </c>
    </row>
    <row r="13" spans="1:9" ht="15">
      <c r="A13" s="1" t="s">
        <v>14</v>
      </c>
      <c r="B13" s="1">
        <v>2023</v>
      </c>
      <c r="C13" s="1">
        <v>25.865600000000001</v>
      </c>
      <c r="D13" s="2">
        <f>1500/C13</f>
        <v>57.992082147717433</v>
      </c>
      <c r="E13" s="2">
        <f>IF(A13="July",17000,0)</f>
        <v>0</v>
      </c>
      <c r="F13" s="2">
        <f>D13+E13</f>
        <v>57.992082147717433</v>
      </c>
      <c r="G13" s="3">
        <f>G12+Table1[[#This Row],[Total GBP received]]</f>
        <v>17511.664457322553</v>
      </c>
      <c r="H13" s="3">
        <f>IF(Table1[[#This Row],[ university fee]]=17000,G13*0.3,0)</f>
        <v>0</v>
      </c>
      <c r="I13" s="3">
        <f>I12+Table1[[#This Row],[Total GBP received]]+Table1[[#This Row],[Interest]]</f>
        <v>22734.166484178852</v>
      </c>
    </row>
    <row r="14" spans="1:9" ht="15">
      <c r="A14" s="1" t="s">
        <v>3</v>
      </c>
      <c r="B14" s="1">
        <v>2023</v>
      </c>
      <c r="C14" s="1">
        <v>24.427800000000001</v>
      </c>
      <c r="D14" s="2">
        <f>1500/C14</f>
        <v>61.405447891336919</v>
      </c>
      <c r="E14" s="2">
        <f>IF(A14="July",17000,0)</f>
        <v>0</v>
      </c>
      <c r="F14" s="2">
        <f>D14+E14</f>
        <v>61.405447891336919</v>
      </c>
      <c r="G14" s="3">
        <f>G13+Table1[[#This Row],[Total GBP received]]</f>
        <v>17573.069905213892</v>
      </c>
      <c r="H14" s="3">
        <f>IF(Table1[[#This Row],[ university fee]]=17000,G14*0.3,0)</f>
        <v>0</v>
      </c>
      <c r="I14" s="3">
        <f>I13+Table1[[#This Row],[Total GBP received]]+Table1[[#This Row],[Interest]]</f>
        <v>22795.57193207019</v>
      </c>
    </row>
    <row r="15" spans="1:9" ht="15">
      <c r="A15" s="1" t="s">
        <v>4</v>
      </c>
      <c r="B15" s="1">
        <v>2023</v>
      </c>
      <c r="C15" s="1">
        <v>23.627800000000001</v>
      </c>
      <c r="D15" s="2">
        <f>1500/C15</f>
        <v>63.484539398505149</v>
      </c>
      <c r="E15" s="2">
        <f>IF(A15="July",17000,0)</f>
        <v>0</v>
      </c>
      <c r="F15" s="2">
        <f>D15+E15</f>
        <v>63.484539398505149</v>
      </c>
      <c r="G15" s="3">
        <f>G14+Table1[[#This Row],[Total GBP received]]</f>
        <v>17636.554444612397</v>
      </c>
      <c r="H15" s="3">
        <f>IF(Table1[[#This Row],[ university fee]]=17000,G15*0.3,0)</f>
        <v>0</v>
      </c>
      <c r="I15" s="3">
        <f>I14+Table1[[#This Row],[Total GBP received]]+Table1[[#This Row],[Interest]]</f>
        <v>22859.056471468695</v>
      </c>
    </row>
    <row r="16" spans="1:9" ht="15">
      <c r="A16" s="1" t="s">
        <v>5</v>
      </c>
      <c r="B16" s="1">
        <v>2023</v>
      </c>
      <c r="C16" s="1">
        <v>22.6891</v>
      </c>
      <c r="D16" s="2">
        <f>1500/C16</f>
        <v>66.11104010295692</v>
      </c>
      <c r="E16" s="2">
        <f>IF(A16="July",17000,0)</f>
        <v>0</v>
      </c>
      <c r="F16" s="2">
        <f>D16+E16</f>
        <v>66.11104010295692</v>
      </c>
      <c r="G16" s="3">
        <f>G15+Table1[[#This Row],[Total GBP received]]</f>
        <v>17702.665484715355</v>
      </c>
      <c r="H16" s="3">
        <f>IF(Table1[[#This Row],[ university fee]]=17000,G16*0.3,0)</f>
        <v>0</v>
      </c>
      <c r="I16" s="3">
        <f>I15+Table1[[#This Row],[Total GBP received]]+Table1[[#This Row],[Interest]]</f>
        <v>22925.167511571653</v>
      </c>
    </row>
    <row r="17" spans="1:9" ht="15">
      <c r="A17" s="1" t="s">
        <v>6</v>
      </c>
      <c r="B17" s="1">
        <v>2023</v>
      </c>
      <c r="C17" s="1">
        <v>23.169499999999999</v>
      </c>
      <c r="D17" s="2">
        <f>1500/C17</f>
        <v>64.740283562442002</v>
      </c>
      <c r="E17" s="2">
        <f>IF(A17="July",17000,0)</f>
        <v>0</v>
      </c>
      <c r="F17" s="2">
        <f>D17+E17</f>
        <v>64.740283562442002</v>
      </c>
      <c r="G17" s="3">
        <f>G16+Table1[[#This Row],[Total GBP received]]</f>
        <v>17767.405768277797</v>
      </c>
      <c r="H17" s="3">
        <f>IF(Table1[[#This Row],[ university fee]]=17000,G17*0.3,0)</f>
        <v>0</v>
      </c>
      <c r="I17" s="3">
        <f>I16+Table1[[#This Row],[Total GBP received]]+Table1[[#This Row],[Interest]]</f>
        <v>22989.907795134095</v>
      </c>
    </row>
    <row r="18" spans="1:9" ht="15">
      <c r="A18" s="1" t="s">
        <v>7</v>
      </c>
      <c r="B18" s="1">
        <v>2022</v>
      </c>
      <c r="C18" s="1">
        <v>22.607199999999999</v>
      </c>
      <c r="D18" s="2">
        <f>1500/C18</f>
        <v>66.350543189780254</v>
      </c>
      <c r="E18" s="2">
        <f>IF(A18="July",17000,0)</f>
        <v>0</v>
      </c>
      <c r="F18" s="2">
        <f>D18+E18</f>
        <v>66.350543189780254</v>
      </c>
      <c r="G18" s="3">
        <f>G17+Table1[[#This Row],[Total GBP received]]</f>
        <v>17833.756311467576</v>
      </c>
      <c r="H18" s="3">
        <f>IF(Table1[[#This Row],[ university fee]]=17000,G18*0.3,0)</f>
        <v>0</v>
      </c>
      <c r="I18" s="3">
        <f>I17+Table1[[#This Row],[Total GBP received]]+Table1[[#This Row],[Interest]]</f>
        <v>23056.258338323874</v>
      </c>
    </row>
    <row r="19" spans="1:9" ht="15">
      <c r="A19" s="1" t="s">
        <v>8</v>
      </c>
      <c r="B19" s="1">
        <v>2022</v>
      </c>
      <c r="C19" s="1">
        <v>22.4115</v>
      </c>
      <c r="D19" s="2">
        <f>1500/C19</f>
        <v>66.929924369185457</v>
      </c>
      <c r="E19" s="2">
        <f>IF(A19="July",17000,0)</f>
        <v>0</v>
      </c>
      <c r="F19" s="2">
        <f>D19+E19</f>
        <v>66.929924369185457</v>
      </c>
      <c r="G19" s="3">
        <f>G18+Table1[[#This Row],[Total GBP received]]</f>
        <v>17900.686235836762</v>
      </c>
      <c r="H19" s="3">
        <f>IF(Table1[[#This Row],[ university fee]]=17000,G19*0.3,0)</f>
        <v>0</v>
      </c>
      <c r="I19" s="3">
        <f>I18+Table1[[#This Row],[Total GBP received]]+Table1[[#This Row],[Interest]]</f>
        <v>23123.18826269306</v>
      </c>
    </row>
    <row r="20" spans="1:9" ht="15">
      <c r="A20" s="1" t="s">
        <v>9</v>
      </c>
      <c r="B20" s="1">
        <v>2022</v>
      </c>
      <c r="C20" s="1">
        <v>21.3232</v>
      </c>
      <c r="D20" s="2">
        <f>1500/C20</f>
        <v>70.345914309296916</v>
      </c>
      <c r="E20" s="2">
        <f>IF(A20="July",17000,0)</f>
        <v>0</v>
      </c>
      <c r="F20" s="2">
        <f>D20+E20</f>
        <v>70.345914309296916</v>
      </c>
      <c r="G20" s="3">
        <f>G19+Table1[[#This Row],[Total GBP received]]</f>
        <v>17971.03215014606</v>
      </c>
      <c r="H20" s="3">
        <f>IF(Table1[[#This Row],[ university fee]]=17000,G20*0.3,0)</f>
        <v>0</v>
      </c>
      <c r="I20" s="3">
        <f>I19+Table1[[#This Row],[Total GBP received]]+Table1[[#This Row],[Interest]]</f>
        <v>23193.534177002359</v>
      </c>
    </row>
    <row r="21" spans="1:9" ht="15">
      <c r="A21" s="1" t="s">
        <v>10</v>
      </c>
      <c r="B21" s="1">
        <v>2022</v>
      </c>
      <c r="C21" s="1">
        <v>20.646000000000001</v>
      </c>
      <c r="D21" s="2">
        <f>1500/C21</f>
        <v>72.653298459750076</v>
      </c>
      <c r="E21" s="2">
        <f>IF(A21="July",17000,0)</f>
        <v>0</v>
      </c>
      <c r="F21" s="2">
        <f>D21+E21</f>
        <v>72.653298459750076</v>
      </c>
      <c r="G21" s="3">
        <f>G20+Table1[[#This Row],[Total GBP received]]</f>
        <v>18043.685448605811</v>
      </c>
      <c r="H21" s="3">
        <f>IF(Table1[[#This Row],[ university fee]]=17000,G21*0.3,0)</f>
        <v>0</v>
      </c>
      <c r="I21" s="3">
        <f>I20+Table1[[#This Row],[Total GBP received]]+Table1[[#This Row],[Interest]]</f>
        <v>23266.187475462109</v>
      </c>
    </row>
    <row r="22" spans="1:9" ht="15">
      <c r="A22" s="1" t="s">
        <v>11</v>
      </c>
      <c r="B22" s="1">
        <v>2022</v>
      </c>
      <c r="C22" s="1">
        <v>21.136700000000001</v>
      </c>
      <c r="D22" s="2">
        <f>1500/C22</f>
        <v>70.966612574337518</v>
      </c>
      <c r="E22" s="2">
        <f>IF(A22="July",17000,0)</f>
        <v>0</v>
      </c>
      <c r="F22" s="2">
        <f>D22+E22</f>
        <v>70.966612574337518</v>
      </c>
      <c r="G22" s="3">
        <f>G21+Table1[[#This Row],[Total GBP received]]</f>
        <v>18114.65206118015</v>
      </c>
      <c r="H22" s="3">
        <f>IF(Table1[[#This Row],[ university fee]]=17000,G22*0.3,0)</f>
        <v>0</v>
      </c>
      <c r="I22" s="3">
        <f>I21+Table1[[#This Row],[Total GBP received]]+Table1[[#This Row],[Interest]]</f>
        <v>23337.154088036448</v>
      </c>
    </row>
    <row r="23" spans="1:9" ht="15">
      <c r="A23" s="1" t="s">
        <v>12</v>
      </c>
      <c r="B23" s="1">
        <v>2022</v>
      </c>
      <c r="C23" s="1">
        <v>21.791</v>
      </c>
      <c r="D23" s="2">
        <f>1500/C23</f>
        <v>68.835757881694278</v>
      </c>
      <c r="E23" s="2">
        <f>IF(A23="July",17000,0)</f>
        <v>17000</v>
      </c>
      <c r="F23" s="2">
        <f>D23+E23</f>
        <v>17068.835757881694</v>
      </c>
      <c r="G23" s="3">
        <f>G22+Table1[[#This Row],[Total GBP received]]</f>
        <v>35183.487819061847</v>
      </c>
      <c r="H23" s="3">
        <f>IF(Table1[[#This Row],[ university fee]]=17000,G23*0.3,0)</f>
        <v>10555.046345718554</v>
      </c>
      <c r="I23" s="3">
        <f>I22+Table1[[#This Row],[Total GBP received]]+Table1[[#This Row],[Interest]]</f>
        <v>50961.036191636696</v>
      </c>
    </row>
    <row r="24" spans="1:9" ht="15">
      <c r="A24" s="1" t="s">
        <v>13</v>
      </c>
      <c r="B24" s="1">
        <v>2022</v>
      </c>
      <c r="C24" s="1">
        <v>20.324100000000001</v>
      </c>
      <c r="D24" s="2">
        <f>1500/C24</f>
        <v>73.804006081450098</v>
      </c>
      <c r="E24" s="2">
        <f>IF(A24="July",17000,0)</f>
        <v>0</v>
      </c>
      <c r="F24" s="2">
        <f>D24+E24</f>
        <v>73.804006081450098</v>
      </c>
      <c r="G24" s="3">
        <f>G23+Table1[[#This Row],[Total GBP received]]</f>
        <v>35257.2918251433</v>
      </c>
      <c r="H24" s="3">
        <f>IF(Table1[[#This Row],[ university fee]]=17000,G24*0.3,0)</f>
        <v>0</v>
      </c>
      <c r="I24" s="3">
        <f>I23+Table1[[#This Row],[Total GBP received]]+Table1[[#This Row],[Interest]]</f>
        <v>51034.840197718149</v>
      </c>
    </row>
    <row r="25" spans="1:9" ht="15">
      <c r="A25" s="1" t="s">
        <v>14</v>
      </c>
      <c r="B25" s="1">
        <v>2022</v>
      </c>
      <c r="C25" s="1">
        <v>20.632200000000001</v>
      </c>
      <c r="D25" s="2">
        <f>1500/C25</f>
        <v>72.701893157297818</v>
      </c>
      <c r="E25" s="2">
        <f>IF(A25="July",17000,0)</f>
        <v>0</v>
      </c>
      <c r="F25" s="2">
        <f>D25+E25</f>
        <v>72.701893157297818</v>
      </c>
      <c r="G25" s="3">
        <f>G24+Table1[[#This Row],[Total GBP received]]</f>
        <v>35329.993718300597</v>
      </c>
      <c r="H25" s="3">
        <f>IF(Table1[[#This Row],[ university fee]]=17000,G25*0.3,0)</f>
        <v>0</v>
      </c>
      <c r="I25" s="3">
        <f>I24+Table1[[#This Row],[Total GBP received]]+Table1[[#This Row],[Interest]]</f>
        <v>51107.542090875446</v>
      </c>
    </row>
    <row r="26" spans="1:9" ht="15">
      <c r="A26" s="1" t="s">
        <v>3</v>
      </c>
      <c r="B26" s="1">
        <v>2022</v>
      </c>
      <c r="C26" s="1">
        <v>18.657399999999999</v>
      </c>
      <c r="D26" s="2">
        <f>1500/C26</f>
        <v>80.397054251932218</v>
      </c>
      <c r="E26" s="2">
        <f>IF(A26="July",17000,0)</f>
        <v>0</v>
      </c>
      <c r="F26" s="2">
        <f>D26+E26</f>
        <v>80.397054251932218</v>
      </c>
      <c r="G26" s="3">
        <f>G25+Table1[[#This Row],[Total GBP received]]</f>
        <v>35410.390772552528</v>
      </c>
      <c r="H26" s="3">
        <f>IF(Table1[[#This Row],[ university fee]]=17000,G26*0.3,0)</f>
        <v>0</v>
      </c>
      <c r="I26" s="3">
        <f>I25+Table1[[#This Row],[Total GBP received]]+Table1[[#This Row],[Interest]]</f>
        <v>51187.939145127377</v>
      </c>
    </row>
    <row r="27" spans="1:9" ht="15">
      <c r="A27" s="1" t="s">
        <v>4</v>
      </c>
      <c r="B27" s="1">
        <v>2022</v>
      </c>
      <c r="C27" s="1">
        <v>19.267600000000002</v>
      </c>
      <c r="D27" s="2">
        <f>1500/C27</f>
        <v>77.850899956403495</v>
      </c>
      <c r="E27" s="2">
        <f>IF(A27="July",17000,0)</f>
        <v>0</v>
      </c>
      <c r="F27" s="2">
        <f>D27+E27</f>
        <v>77.850899956403495</v>
      </c>
      <c r="G27" s="3">
        <f>G26+Table1[[#This Row],[Total GBP received]]</f>
        <v>35488.241672508928</v>
      </c>
      <c r="H27" s="3">
        <f>IF(Table1[[#This Row],[ university fee]]=17000,G27*0.3,0)</f>
        <v>0</v>
      </c>
      <c r="I27" s="3">
        <f>I26+Table1[[#This Row],[Total GBP received]]+Table1[[#This Row],[Interest]]</f>
        <v>51265.790045083777</v>
      </c>
    </row>
    <row r="28" spans="1:9" ht="15">
      <c r="A28" s="1" t="s">
        <v>5</v>
      </c>
      <c r="B28" s="1">
        <v>2022</v>
      </c>
      <c r="C28" s="1">
        <v>18.5777</v>
      </c>
      <c r="D28" s="2">
        <f>1500/C28</f>
        <v>80.741964828800121</v>
      </c>
      <c r="E28" s="2">
        <f>IF(A28="July",17000,0)</f>
        <v>0</v>
      </c>
      <c r="F28" s="2">
        <f>D28+E28</f>
        <v>80.741964828800121</v>
      </c>
      <c r="G28" s="3">
        <f>G27+Table1[[#This Row],[Total GBP received]]</f>
        <v>35568.983637337726</v>
      </c>
      <c r="H28" s="3">
        <f>IF(Table1[[#This Row],[ university fee]]=17000,G28*0.3,0)</f>
        <v>0</v>
      </c>
      <c r="I28" s="3">
        <f>I27+Table1[[#This Row],[Total GBP received]]+Table1[[#This Row],[Interest]]</f>
        <v>51346.532009912575</v>
      </c>
    </row>
    <row r="29" spans="1:9" ht="15">
      <c r="A29" s="1" t="s">
        <v>6</v>
      </c>
      <c r="B29" s="1">
        <v>2022</v>
      </c>
      <c r="C29" s="1">
        <v>17.8918</v>
      </c>
      <c r="D29" s="2">
        <f>1500/C29</f>
        <v>83.837288590303942</v>
      </c>
      <c r="E29" s="2">
        <f>IF(A29="July",17000,0)</f>
        <v>0</v>
      </c>
      <c r="F29" s="2">
        <f>D29+E29</f>
        <v>83.837288590303942</v>
      </c>
      <c r="G29" s="3">
        <f>G28+Table1[[#This Row],[Total GBP received]]</f>
        <v>35652.820925928027</v>
      </c>
      <c r="H29" s="3">
        <f>IF(Table1[[#This Row],[ university fee]]=17000,G29*0.3,0)</f>
        <v>0</v>
      </c>
      <c r="I29" s="3">
        <f>I28+Table1[[#This Row],[Total GBP received]]+Table1[[#This Row],[Interest]]</f>
        <v>51430.369298502876</v>
      </c>
    </row>
    <row r="30" spans="1:9" ht="15">
      <c r="A30" s="1" t="s">
        <v>7</v>
      </c>
      <c r="B30" s="1">
        <v>2021</v>
      </c>
      <c r="C30" s="1">
        <v>18.0154</v>
      </c>
      <c r="D30" s="2">
        <f>1500/C30</f>
        <v>83.262097982836906</v>
      </c>
      <c r="E30" s="2">
        <f>IF(A30="July",17000,0)</f>
        <v>0</v>
      </c>
      <c r="F30" s="2">
        <f>D30+E30</f>
        <v>83.262097982836906</v>
      </c>
      <c r="G30" s="3">
        <f>G29+Table1[[#This Row],[Total GBP received]]</f>
        <v>35736.083023910862</v>
      </c>
      <c r="H30" s="3">
        <f>IF(Table1[[#This Row],[ university fee]]=17000,G30*0.3,0)</f>
        <v>0</v>
      </c>
      <c r="I30" s="3">
        <f>I29+Table1[[#This Row],[Total GBP received]]+Table1[[#This Row],[Interest]]</f>
        <v>51513.631396485711</v>
      </c>
    </row>
    <row r="31" spans="1:9" ht="15">
      <c r="A31" s="1" t="s">
        <v>8</v>
      </c>
      <c r="B31" s="1">
        <v>2021</v>
      </c>
      <c r="C31" s="1">
        <v>17.912600000000001</v>
      </c>
      <c r="D31" s="2">
        <f>1500/C31</f>
        <v>83.73993725087368</v>
      </c>
      <c r="E31" s="2">
        <f>IF(A31="July",17000,0)</f>
        <v>0</v>
      </c>
      <c r="F31" s="2">
        <f>D31+E31</f>
        <v>83.73993725087368</v>
      </c>
      <c r="G31" s="3">
        <f>G30+Table1[[#This Row],[Total GBP received]]</f>
        <v>35819.822961161735</v>
      </c>
      <c r="H31" s="3">
        <f>IF(Table1[[#This Row],[ university fee]]=17000,G31*0.3,0)</f>
        <v>0</v>
      </c>
      <c r="I31" s="3">
        <f>I30+Table1[[#This Row],[Total GBP received]]+Table1[[#This Row],[Interest]]</f>
        <v>51597.371333736584</v>
      </c>
    </row>
    <row r="32" spans="1:9" ht="15">
      <c r="A32" s="1" t="s">
        <v>9</v>
      </c>
      <c r="B32" s="1">
        <v>2021</v>
      </c>
      <c r="C32" s="1">
        <v>13.147500000000001</v>
      </c>
      <c r="D32" s="2">
        <f>1500/C32</f>
        <v>114.09013120365087</v>
      </c>
      <c r="E32" s="2">
        <f>IF(A32="July",17000,0)</f>
        <v>0</v>
      </c>
      <c r="F32" s="2">
        <f>D32+E32</f>
        <v>114.09013120365087</v>
      </c>
      <c r="G32" s="3">
        <f>G31+Table1[[#This Row],[Total GBP received]]</f>
        <v>35933.913092365387</v>
      </c>
      <c r="H32" s="3">
        <f>IF(Table1[[#This Row],[ university fee]]=17000,G32*0.3,0)</f>
        <v>0</v>
      </c>
      <c r="I32" s="3">
        <f>I31+Table1[[#This Row],[Total GBP received]]+Table1[[#This Row],[Interest]]</f>
        <v>51711.461464940236</v>
      </c>
    </row>
    <row r="33" spans="1:9" ht="15">
      <c r="A33" s="1" t="s">
        <v>10</v>
      </c>
      <c r="B33" s="1">
        <v>2021</v>
      </c>
      <c r="C33" s="1">
        <v>11.971500000000001</v>
      </c>
      <c r="D33" s="2">
        <f>1500/C33</f>
        <v>125.29758175667209</v>
      </c>
      <c r="E33" s="2">
        <f>IF(A33="July",17000,0)</f>
        <v>0</v>
      </c>
      <c r="F33" s="2">
        <f>D33+E33</f>
        <v>125.29758175667209</v>
      </c>
      <c r="G33" s="3">
        <f>G32+Table1[[#This Row],[Total GBP received]]</f>
        <v>36059.210674122056</v>
      </c>
      <c r="H33" s="3">
        <f>IF(Table1[[#This Row],[ university fee]]=17000,G33*0.3,0)</f>
        <v>0</v>
      </c>
      <c r="I33" s="3">
        <f>I32+Table1[[#This Row],[Total GBP received]]+Table1[[#This Row],[Interest]]</f>
        <v>51836.759046696905</v>
      </c>
    </row>
    <row r="34" spans="1:9" ht="15">
      <c r="A34" s="1" t="s">
        <v>11</v>
      </c>
      <c r="B34" s="1">
        <v>2021</v>
      </c>
      <c r="C34" s="1">
        <v>11.422000000000001</v>
      </c>
      <c r="D34" s="2">
        <f>1500/C34</f>
        <v>131.32551216949744</v>
      </c>
      <c r="E34" s="2">
        <f>IF(A34="July",17000,0)</f>
        <v>0</v>
      </c>
      <c r="F34" s="2">
        <f>D34+E34</f>
        <v>131.32551216949744</v>
      </c>
      <c r="G34" s="3">
        <f>G33+Table1[[#This Row],[Total GBP received]]</f>
        <v>36190.536186291552</v>
      </c>
      <c r="H34" s="3">
        <f>IF(Table1[[#This Row],[ university fee]]=17000,G34*0.3,0)</f>
        <v>0</v>
      </c>
      <c r="I34" s="3">
        <f>I33+Table1[[#This Row],[Total GBP received]]+Table1[[#This Row],[Interest]]</f>
        <v>51968.084558866401</v>
      </c>
    </row>
    <row r="35" spans="1:9" ht="15">
      <c r="A35" s="1" t="s">
        <v>12</v>
      </c>
      <c r="B35" s="1">
        <v>2021</v>
      </c>
      <c r="C35" s="1">
        <v>11.723100000000001</v>
      </c>
      <c r="D35" s="2">
        <f>1500/C35</f>
        <v>127.95250403050387</v>
      </c>
      <c r="E35" s="2">
        <f>IF(A35="July",17000,0)</f>
        <v>17000</v>
      </c>
      <c r="F35" s="2">
        <f>D35+E35</f>
        <v>17127.952504030505</v>
      </c>
      <c r="G35" s="3">
        <f>G34+Table1[[#This Row],[Total GBP received]]</f>
        <v>53318.488690322061</v>
      </c>
      <c r="H35" s="3">
        <f>IF(Table1[[#This Row],[ university fee]]=17000,G35*0.3,0)</f>
        <v>15995.546607096618</v>
      </c>
      <c r="I35" s="3">
        <f>I34+Table1[[#This Row],[Total GBP received]]+Table1[[#This Row],[Interest]]</f>
        <v>85091.583669993532</v>
      </c>
    </row>
    <row r="36" spans="1:9" ht="15">
      <c r="A36" s="1" t="s">
        <v>13</v>
      </c>
      <c r="B36" s="1">
        <v>2021</v>
      </c>
      <c r="C36" s="1">
        <v>12.034599999999999</v>
      </c>
      <c r="D36" s="2">
        <f>1500/C36</f>
        <v>124.6406195469729</v>
      </c>
      <c r="E36" s="2">
        <f>IF(A36="July",17000,0)</f>
        <v>0</v>
      </c>
      <c r="F36" s="2">
        <f>D36+E36</f>
        <v>124.6406195469729</v>
      </c>
      <c r="G36" s="3">
        <f>G35+Table1[[#This Row],[Total GBP received]]</f>
        <v>53443.129309869037</v>
      </c>
      <c r="H36" s="3">
        <f>IF(Table1[[#This Row],[ university fee]]=17000,G36*0.3,0)</f>
        <v>0</v>
      </c>
      <c r="I36" s="3">
        <f>I35+Table1[[#This Row],[Total GBP received]]+Table1[[#This Row],[Interest]]</f>
        <v>85216.224289540507</v>
      </c>
    </row>
    <row r="37" spans="1:9" ht="15">
      <c r="A37" s="1" t="s">
        <v>14</v>
      </c>
      <c r="B37" s="1">
        <v>2021</v>
      </c>
      <c r="C37" s="1">
        <v>12.0504</v>
      </c>
      <c r="D37" s="2">
        <f>1500/C37</f>
        <v>124.47719577773353</v>
      </c>
      <c r="E37" s="2">
        <f>IF(A37="July",17000,0)</f>
        <v>0</v>
      </c>
      <c r="F37" s="2">
        <f>D37+E37</f>
        <v>124.47719577773353</v>
      </c>
      <c r="G37" s="3">
        <f>G36+Table1[[#This Row],[Total GBP received]]</f>
        <v>53567.606505646771</v>
      </c>
      <c r="H37" s="3">
        <f>IF(Table1[[#This Row],[ university fee]]=17000,G37*0.3,0)</f>
        <v>0</v>
      </c>
      <c r="I37" s="3">
        <f>I36+Table1[[#This Row],[Total GBP received]]+Table1[[#This Row],[Interest]]</f>
        <v>85340.701485318234</v>
      </c>
    </row>
    <row r="38" spans="1:9" ht="15">
      <c r="A38" s="1" t="s">
        <v>3</v>
      </c>
      <c r="B38" s="1">
        <v>2021</v>
      </c>
      <c r="C38" s="1">
        <v>11.429</v>
      </c>
      <c r="D38" s="2">
        <f>1500/C38</f>
        <v>131.24507830956338</v>
      </c>
      <c r="E38" s="2">
        <f>IF(A38="July",17000,0)</f>
        <v>0</v>
      </c>
      <c r="F38" s="2">
        <f>D38+E38</f>
        <v>131.24507830956338</v>
      </c>
      <c r="G38" s="3">
        <f>G37+Table1[[#This Row],[Total GBP received]]</f>
        <v>53698.851583956333</v>
      </c>
      <c r="H38" s="3">
        <f>IF(Table1[[#This Row],[ university fee]]=17000,G38*0.3,0)</f>
        <v>0</v>
      </c>
      <c r="I38" s="3">
        <f>I37+Table1[[#This Row],[Total GBP received]]+Table1[[#This Row],[Interest]]</f>
        <v>85471.946563627804</v>
      </c>
    </row>
    <row r="39" spans="1:9" ht="15">
      <c r="A39" s="1" t="s">
        <v>4</v>
      </c>
      <c r="B39" s="1">
        <v>2021</v>
      </c>
      <c r="C39" s="1">
        <v>11.359299999999999</v>
      </c>
      <c r="D39" s="2">
        <f>1500/C39</f>
        <v>132.0503904289877</v>
      </c>
      <c r="E39" s="2">
        <f>IF(A39="July",17000,0)</f>
        <v>0</v>
      </c>
      <c r="F39" s="2">
        <f>D39+E39</f>
        <v>132.0503904289877</v>
      </c>
      <c r="G39" s="3">
        <f>G38+Table1[[#This Row],[Total GBP received]]</f>
        <v>53830.901974385321</v>
      </c>
      <c r="H39" s="3">
        <f>IF(Table1[[#This Row],[ university fee]]=17000,G39*0.3,0)</f>
        <v>0</v>
      </c>
      <c r="I39" s="3">
        <f>I38+Table1[[#This Row],[Total GBP received]]+Table1[[#This Row],[Interest]]</f>
        <v>85603.996954056798</v>
      </c>
    </row>
    <row r="40" spans="1:9" ht="15">
      <c r="A40" s="1" t="s">
        <v>5</v>
      </c>
      <c r="B40" s="1">
        <v>2021</v>
      </c>
      <c r="C40" s="1">
        <v>10.341200000000001</v>
      </c>
      <c r="D40" s="2">
        <f>1500/C40</f>
        <v>145.05086450315244</v>
      </c>
      <c r="E40" s="2">
        <f>IF(A40="July",17000,0)</f>
        <v>0</v>
      </c>
      <c r="F40" s="2">
        <f>D40+E40</f>
        <v>145.05086450315244</v>
      </c>
      <c r="G40" s="3">
        <f>G39+Table1[[#This Row],[Total GBP received]]</f>
        <v>53975.952838888472</v>
      </c>
      <c r="H40" s="3">
        <f>IF(Table1[[#This Row],[ university fee]]=17000,G40*0.3,0)</f>
        <v>0</v>
      </c>
      <c r="I40" s="3">
        <f>I39+Table1[[#This Row],[Total GBP received]]+Table1[[#This Row],[Interest]]</f>
        <v>85749.04781855995</v>
      </c>
    </row>
    <row r="41" spans="1:9" ht="15">
      <c r="A41" s="1" t="s">
        <v>6</v>
      </c>
      <c r="B41" s="1">
        <v>2021</v>
      </c>
      <c r="C41" s="1">
        <v>10.0138</v>
      </c>
      <c r="D41" s="2">
        <f>1500/C41</f>
        <v>149.79328526633248</v>
      </c>
      <c r="E41" s="2">
        <f>IF(A41="July",17000,0)</f>
        <v>0</v>
      </c>
      <c r="F41" s="2">
        <f>D41+E41</f>
        <v>149.79328526633248</v>
      </c>
      <c r="G41" s="3">
        <f>G40+Table1[[#This Row],[Total GBP received]]</f>
        <v>54125.746124154801</v>
      </c>
      <c r="H41" s="3">
        <f>IF(Table1[[#This Row],[ university fee]]=17000,G41*0.3,0)</f>
        <v>0</v>
      </c>
      <c r="I41" s="3">
        <f>I40+Table1[[#This Row],[Total GBP received]]+Table1[[#This Row],[Interest]]</f>
        <v>85898.841103826286</v>
      </c>
    </row>
    <row r="42" spans="1:9" ht="15">
      <c r="A42" s="1" t="s">
        <v>7</v>
      </c>
      <c r="B42" s="1">
        <v>2020</v>
      </c>
      <c r="C42" s="1">
        <v>10.161799999999999</v>
      </c>
      <c r="D42" s="2">
        <f>1500/C42</f>
        <v>147.61164360644767</v>
      </c>
      <c r="E42" s="2">
        <f>IF(A42="July",17000,0)</f>
        <v>0</v>
      </c>
      <c r="F42" s="2">
        <f>D42+E42</f>
        <v>147.61164360644767</v>
      </c>
      <c r="G42" s="3">
        <f>G41+Table1[[#This Row],[Total GBP received]]</f>
        <v>54273.357767761248</v>
      </c>
      <c r="H42" s="3">
        <f>IF(Table1[[#This Row],[ university fee]]=17000,G42*0.3,0)</f>
        <v>0</v>
      </c>
      <c r="I42" s="3">
        <f>I41+Table1[[#This Row],[Total GBP received]]+Table1[[#This Row],[Interest]]</f>
        <v>86046.452747432733</v>
      </c>
    </row>
    <row r="43" spans="1:9" ht="15">
      <c r="A43" s="1" t="s">
        <v>8</v>
      </c>
      <c r="B43" s="1">
        <v>2020</v>
      </c>
      <c r="C43" s="1">
        <v>10.4282</v>
      </c>
      <c r="D43" s="2">
        <f>1500/C43</f>
        <v>143.84073953318884</v>
      </c>
      <c r="E43" s="2">
        <f>IF(A43="July",17000,0)</f>
        <v>0</v>
      </c>
      <c r="F43" s="2">
        <f>D43+E43</f>
        <v>143.84073953318884</v>
      </c>
      <c r="G43" s="3">
        <f>G42+Table1[[#This Row],[Total GBP received]]</f>
        <v>54417.198507294437</v>
      </c>
      <c r="H43" s="3">
        <f>IF(Table1[[#This Row],[ university fee]]=17000,G43*0.3,0)</f>
        <v>0</v>
      </c>
      <c r="I43" s="3">
        <f>I42+Table1[[#This Row],[Total GBP received]]+Table1[[#This Row],[Interest]]</f>
        <v>86190.293486965922</v>
      </c>
    </row>
    <row r="44" spans="1:9" ht="15">
      <c r="A44" s="1" t="s">
        <v>9</v>
      </c>
      <c r="B44" s="1">
        <v>2020</v>
      </c>
      <c r="C44" s="1">
        <v>10.798999999999999</v>
      </c>
      <c r="D44" s="2">
        <f>1500/C44</f>
        <v>138.90175016205205</v>
      </c>
      <c r="E44" s="2">
        <f>IF(A44="July",17000,0)</f>
        <v>0</v>
      </c>
      <c r="F44" s="2">
        <f>D44+E44</f>
        <v>138.90175016205205</v>
      </c>
      <c r="G44" s="3">
        <f>G43+Table1[[#This Row],[Total GBP received]]</f>
        <v>54556.100257456492</v>
      </c>
      <c r="H44" s="3">
        <f>IF(Table1[[#This Row],[ university fee]]=17000,G44*0.3,0)</f>
        <v>0</v>
      </c>
      <c r="I44" s="3">
        <f>I43+Table1[[#This Row],[Total GBP received]]+Table1[[#This Row],[Interest]]</f>
        <v>86329.195237127977</v>
      </c>
    </row>
    <row r="45" spans="1:9" ht="15">
      <c r="A45" s="1" t="s">
        <v>10</v>
      </c>
      <c r="B45" s="1">
        <v>2020</v>
      </c>
      <c r="C45" s="1">
        <v>9.9671000000000003</v>
      </c>
      <c r="D45" s="2">
        <f>1500/C45</f>
        <v>150.49512897432552</v>
      </c>
      <c r="E45" s="2">
        <f>IF(A45="July",17000,0)</f>
        <v>0</v>
      </c>
      <c r="F45" s="2">
        <f>D45+E45</f>
        <v>150.49512897432552</v>
      </c>
      <c r="G45" s="3">
        <f>G44+Table1[[#This Row],[Total GBP received]]</f>
        <v>54706.595386430818</v>
      </c>
      <c r="H45" s="3">
        <f>IF(Table1[[#This Row],[ university fee]]=17000,G45*0.3,0)</f>
        <v>0</v>
      </c>
      <c r="I45" s="3">
        <f>I44+Table1[[#This Row],[Total GBP received]]+Table1[[#This Row],[Interest]]</f>
        <v>86479.690366102295</v>
      </c>
    </row>
    <row r="46" spans="1:9" ht="15">
      <c r="A46" s="1" t="s">
        <v>11</v>
      </c>
      <c r="B46" s="1">
        <v>2020</v>
      </c>
      <c r="C46" s="1">
        <v>9.8216999999999999</v>
      </c>
      <c r="D46" s="2">
        <f>1500/C46</f>
        <v>152.72305201747153</v>
      </c>
      <c r="E46" s="2">
        <f>IF(A46="July",17000,0)</f>
        <v>0</v>
      </c>
      <c r="F46" s="2">
        <f>D46+E46</f>
        <v>152.72305201747153</v>
      </c>
      <c r="G46" s="3">
        <f>G45+Table1[[#This Row],[Total GBP received]]</f>
        <v>54859.318438448288</v>
      </c>
      <c r="H46" s="3">
        <f>IF(Table1[[#This Row],[ university fee]]=17000,G46*0.3,0)</f>
        <v>0</v>
      </c>
      <c r="I46" s="3">
        <f>I45+Table1[[#This Row],[Total GBP received]]+Table1[[#This Row],[Interest]]</f>
        <v>86632.413418119773</v>
      </c>
    </row>
    <row r="47" spans="1:9" ht="15">
      <c r="A47" s="1" t="s">
        <v>12</v>
      </c>
      <c r="B47" s="1">
        <v>2020</v>
      </c>
      <c r="C47" s="1">
        <v>9.1190999999999995</v>
      </c>
      <c r="D47" s="2">
        <f>1500/C47</f>
        <v>164.48991676810212</v>
      </c>
      <c r="E47" s="2">
        <f>IF(A47="July",17000,0)</f>
        <v>17000</v>
      </c>
      <c r="F47" s="2">
        <f>D47+E47</f>
        <v>17164.489916768103</v>
      </c>
      <c r="G47" s="3">
        <f>G46+Table1[[#This Row],[Total GBP received]]</f>
        <v>72023.808355216388</v>
      </c>
      <c r="H47" s="3">
        <f>IF(Table1[[#This Row],[ university fee]]=17000,G47*0.3,0)</f>
        <v>21607.142506564916</v>
      </c>
      <c r="I47" s="3">
        <f>I46+Table1[[#This Row],[Total GBP received]]+Table1[[#This Row],[Interest]]</f>
        <v>125404.04584145278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b7d8a6c-0d1d-4d94-a679-20d46a787c7b" xsi:nil="true"/>
    <lcf76f155ced4ddcb4097134ff3c332f xmlns="19045ce1-7a34-4e70-aa91-dd5b4cac433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D391E48527A74D9FCC8CB0D1A288A1" ma:contentTypeVersion="15" ma:contentTypeDescription="Create a new document." ma:contentTypeScope="" ma:versionID="e92de3e9055aa5e585dc17d990d10beb">
  <xsd:schema xmlns:xsd="http://www.w3.org/2001/XMLSchema" xmlns:xs="http://www.w3.org/2001/XMLSchema" xmlns:p="http://schemas.microsoft.com/office/2006/metadata/properties" xmlns:ns2="19045ce1-7a34-4e70-aa91-dd5b4cac4335" xmlns:ns3="eb7d8a6c-0d1d-4d94-a679-20d46a787c7b" targetNamespace="http://schemas.microsoft.com/office/2006/metadata/properties" ma:root="true" ma:fieldsID="75711d66bb30964a9f1aa76e7f4e4628" ns2:_="" ns3:_="">
    <xsd:import namespace="19045ce1-7a34-4e70-aa91-dd5b4cac4335"/>
    <xsd:import namespace="eb7d8a6c-0d1d-4d94-a679-20d46a787c7b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DateTaken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045ce1-7a34-4e70-aa91-dd5b4cac4335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40426f3f-527e-4846-a0f4-84d135560f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7d8a6c-0d1d-4d94-a679-20d46a787c7b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de07095-ddd3-442e-bb61-01d51486b2cb}" ma:internalName="TaxCatchAll" ma:showField="CatchAllData" ma:web="eb7d8a6c-0d1d-4d94-a679-20d46a787c7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B8C3B4-F398-454E-A01E-2B7DF24FA643}">
  <ds:schemaRefs>
    <ds:schemaRef ds:uri="http://schemas.microsoft.com/office/2006/metadata/properties"/>
    <ds:schemaRef ds:uri="http://schemas.microsoft.com/office/infopath/2007/PartnerControls"/>
    <ds:schemaRef ds:uri="eb7d8a6c-0d1d-4d94-a679-20d46a787c7b"/>
    <ds:schemaRef ds:uri="19045ce1-7a34-4e70-aa91-dd5b4cac4335"/>
  </ds:schemaRefs>
</ds:datastoreItem>
</file>

<file path=customXml/itemProps2.xml><?xml version="1.0" encoding="utf-8"?>
<ds:datastoreItem xmlns:ds="http://schemas.openxmlformats.org/officeDocument/2006/customXml" ds:itemID="{2AC725F8-91FF-4910-BC7E-FEEA59C157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8D29EC-2830-4641-855E-20C4CC90D2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045ce1-7a34-4e70-aa91-dd5b4cac4335"/>
    <ds:schemaRef ds:uri="eb7d8a6c-0d1d-4d94-a679-20d46a787c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2024-04-29T15:37:37Z</dcterms:created>
  <dcterms:modified xsi:type="dcterms:W3CDTF">2025-05-12T11:28:37Z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0x010100B9D391E48527A74D9FCC8CB0D1A288A1</vt:lpwstr>
  </property>
</Properties>
</file>